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hidePivotFieldList="1" defaultThemeVersion="166925"/>
  <mc:AlternateContent xmlns:mc="http://schemas.openxmlformats.org/markup-compatibility/2006">
    <mc:Choice Requires="x15">
      <x15ac:absPath xmlns:x15ac="http://schemas.microsoft.com/office/spreadsheetml/2010/11/ac" url="C:\Arun\Learnings\GIIS\"/>
    </mc:Choice>
  </mc:AlternateContent>
  <xr:revisionPtr revIDLastSave="0" documentId="13_ncr:1_{C5A90956-55F6-494D-965F-77A408882489}" xr6:coauthVersionLast="47" xr6:coauthVersionMax="47" xr10:uidLastSave="{00000000-0000-0000-0000-000000000000}"/>
  <bookViews>
    <workbookView xWindow="-108" yWindow="-108" windowWidth="23256" windowHeight="12576" xr2:uid="{00000000-000D-0000-FFFF-FFFF00000000}"/>
  </bookViews>
  <sheets>
    <sheet name="GSF" sheetId="1" r:id="rId1"/>
    <sheet name="Ageing" sheetId="4" r:id="rId2"/>
    <sheet name="Deviation-Ageing" sheetId="5" r:id="rId3"/>
    <sheet name="Brand wise status" sheetId="13" r:id="rId4"/>
    <sheet name="Analysis" sheetId="6" r:id="rId5"/>
    <sheet name="ISO-clausewise" sheetId="7" r:id="rId6"/>
    <sheet name="MIS" sheetId="9" r:id="rId7"/>
    <sheet name="MIS-overall" sheetId="10" r:id="rId8"/>
    <sheet name="Dashboard" sheetId="11" r:id="rId9"/>
    <sheet name="ISO-reference" sheetId="8" r:id="rId10"/>
    <sheet name="Certification detailss" sheetId="12" r:id="rId11"/>
  </sheets>
  <externalReferences>
    <externalReference r:id="rId12"/>
  </externalReferences>
  <calcPr calcId="191029"/>
  <pivotCaches>
    <pivotCache cacheId="0" r:id="rId13"/>
    <pivotCache cacheId="1" r:id="rId14"/>
    <pivotCache cacheId="2"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2" i="1"/>
  <c r="L1475" i="1" l="1"/>
  <c r="O1475" i="1"/>
  <c r="O1484" i="1"/>
  <c r="O1483" i="1"/>
  <c r="O1482" i="1"/>
  <c r="O1477" i="1"/>
  <c r="O1476" i="1"/>
  <c r="O1478" i="1"/>
  <c r="O1479" i="1"/>
  <c r="O1481" i="1"/>
  <c r="O1480" i="1"/>
  <c r="L1480" i="1"/>
  <c r="L1481" i="1"/>
  <c r="L1479" i="1"/>
  <c r="L1478" i="1"/>
  <c r="L1476" i="1"/>
  <c r="L1477" i="1"/>
  <c r="L1482" i="1"/>
  <c r="L1483" i="1"/>
  <c r="L1484" i="1"/>
  <c r="S1480" i="1"/>
  <c r="S1481" i="1"/>
  <c r="S1479" i="1"/>
  <c r="S1478" i="1"/>
  <c r="S1476" i="1"/>
  <c r="S1477" i="1"/>
  <c r="S1482" i="1"/>
  <c r="S1483" i="1"/>
  <c r="S1484" i="1"/>
  <c r="S1475" i="1"/>
  <c r="T1480" i="1"/>
  <c r="T1481" i="1"/>
  <c r="T1479" i="1"/>
  <c r="T1478" i="1"/>
  <c r="T1476" i="1"/>
  <c r="T1477" i="1"/>
  <c r="T1482" i="1"/>
  <c r="T1483" i="1"/>
  <c r="T1484" i="1"/>
  <c r="T1475" i="1"/>
  <c r="O1474" i="1"/>
  <c r="O1473" i="1"/>
  <c r="O1472" i="1"/>
  <c r="O1471" i="1"/>
  <c r="O1470" i="1"/>
  <c r="O1469" i="1"/>
  <c r="O1468" i="1"/>
  <c r="O1467" i="1"/>
  <c r="O1466" i="1"/>
  <c r="O1465" i="1"/>
  <c r="O1464" i="1"/>
  <c r="O1463" i="1"/>
  <c r="O1462" i="1"/>
  <c r="O1461" i="1"/>
  <c r="L1461" i="1"/>
  <c r="L1462" i="1"/>
  <c r="L1463" i="1"/>
  <c r="L1464" i="1"/>
  <c r="L1465" i="1"/>
  <c r="L1466" i="1"/>
  <c r="L1467" i="1"/>
  <c r="L1468" i="1"/>
  <c r="L1469" i="1"/>
  <c r="L1470" i="1"/>
  <c r="L1471" i="1"/>
  <c r="L1472" i="1"/>
  <c r="L1473" i="1"/>
  <c r="L1474" i="1"/>
  <c r="S1461" i="1"/>
  <c r="S1462" i="1"/>
  <c r="S1463" i="1"/>
  <c r="S1464" i="1"/>
  <c r="S1465" i="1"/>
  <c r="S1466" i="1"/>
  <c r="S1467" i="1"/>
  <c r="S1468" i="1"/>
  <c r="S1469" i="1"/>
  <c r="S1470" i="1"/>
  <c r="S1471" i="1"/>
  <c r="S1472" i="1"/>
  <c r="S1473" i="1"/>
  <c r="S1474" i="1"/>
  <c r="T1461" i="1"/>
  <c r="T1462" i="1"/>
  <c r="T1463" i="1"/>
  <c r="T1464" i="1"/>
  <c r="T1465" i="1"/>
  <c r="T1466" i="1"/>
  <c r="T1467" i="1"/>
  <c r="T1468" i="1"/>
  <c r="T1469" i="1"/>
  <c r="T1470" i="1"/>
  <c r="T1471" i="1"/>
  <c r="T1472" i="1"/>
  <c r="T1473" i="1"/>
  <c r="T1474" i="1"/>
  <c r="O1460" i="1"/>
  <c r="O1459" i="1"/>
  <c r="O1458" i="1"/>
  <c r="O1457" i="1"/>
  <c r="O1456" i="1"/>
  <c r="O1455" i="1"/>
  <c r="O1454" i="1"/>
  <c r="O1453" i="1"/>
  <c r="O1452" i="1"/>
  <c r="L1452" i="1" l="1"/>
  <c r="L1453" i="1"/>
  <c r="L1454" i="1"/>
  <c r="L1455" i="1"/>
  <c r="L1456" i="1"/>
  <c r="L1457" i="1"/>
  <c r="L1458" i="1"/>
  <c r="L1459" i="1"/>
  <c r="L1460" i="1"/>
  <c r="S1452" i="1"/>
  <c r="S1453" i="1"/>
  <c r="S1454" i="1"/>
  <c r="S1455" i="1"/>
  <c r="S1456" i="1"/>
  <c r="S1457" i="1"/>
  <c r="S1458" i="1"/>
  <c r="S1459" i="1"/>
  <c r="S1460" i="1"/>
  <c r="T1452" i="1"/>
  <c r="T1453" i="1"/>
  <c r="T1454" i="1"/>
  <c r="T1455" i="1"/>
  <c r="T1456" i="1"/>
  <c r="T1457" i="1"/>
  <c r="T1458" i="1"/>
  <c r="T1459" i="1"/>
  <c r="T1460" i="1"/>
  <c r="R1119" i="1"/>
  <c r="O1451" i="1"/>
  <c r="O1450" i="1"/>
  <c r="O1449" i="1"/>
  <c r="O1448" i="1"/>
  <c r="L1451" i="1"/>
  <c r="S1451" i="1"/>
  <c r="T1451" i="1"/>
  <c r="L1450" i="1"/>
  <c r="S1450" i="1"/>
  <c r="T1450" i="1"/>
  <c r="L1449" i="1"/>
  <c r="S1449" i="1"/>
  <c r="T1449" i="1"/>
  <c r="L1448" i="1"/>
  <c r="S1448" i="1"/>
  <c r="T1448" i="1"/>
  <c r="T1447" i="1" l="1"/>
  <c r="S1447" i="1"/>
  <c r="O1447" i="1"/>
  <c r="T1446" i="1"/>
  <c r="S1446" i="1"/>
  <c r="O1446" i="1"/>
  <c r="T1445" i="1"/>
  <c r="S1445" i="1"/>
  <c r="O1445" i="1"/>
  <c r="T1444" i="1"/>
  <c r="S1444" i="1"/>
  <c r="O1444" i="1"/>
  <c r="T1443" i="1"/>
  <c r="S1443" i="1"/>
  <c r="O1443" i="1"/>
  <c r="S1442" i="1"/>
  <c r="R1442" i="1"/>
  <c r="T1442" i="1" s="1"/>
  <c r="O1442" i="1"/>
  <c r="S1441" i="1"/>
  <c r="R1441" i="1"/>
  <c r="T1441" i="1" s="1"/>
  <c r="O1441" i="1"/>
  <c r="S1440" i="1"/>
  <c r="R1440" i="1"/>
  <c r="T1440" i="1" s="1"/>
  <c r="O1440" i="1"/>
  <c r="S1439" i="1"/>
  <c r="R1439" i="1"/>
  <c r="T1439" i="1" s="1"/>
  <c r="O1439" i="1"/>
  <c r="S1438" i="1"/>
  <c r="R1438" i="1"/>
  <c r="T1438" i="1" s="1"/>
  <c r="O1438" i="1"/>
  <c r="S1437" i="1"/>
  <c r="R1437" i="1"/>
  <c r="T1437" i="1" s="1"/>
  <c r="O1437" i="1"/>
  <c r="S1436" i="1"/>
  <c r="R1436" i="1"/>
  <c r="T1436" i="1" s="1"/>
  <c r="O1436" i="1"/>
  <c r="S1435" i="1"/>
  <c r="R1435" i="1"/>
  <c r="T1435" i="1" s="1"/>
  <c r="O1435" i="1"/>
  <c r="S1434" i="1"/>
  <c r="R1434" i="1"/>
  <c r="T1434" i="1" s="1"/>
  <c r="O1434" i="1"/>
  <c r="S1433" i="1"/>
  <c r="R1433" i="1"/>
  <c r="T1433" i="1" s="1"/>
  <c r="O1433" i="1"/>
  <c r="S1432" i="1"/>
  <c r="R1432" i="1"/>
  <c r="T1432" i="1" s="1"/>
  <c r="O1432" i="1"/>
  <c r="S1431" i="1" l="1"/>
  <c r="R1431" i="1"/>
  <c r="O1431" i="1"/>
  <c r="L1431" i="1"/>
  <c r="S1430" i="1"/>
  <c r="R1430" i="1"/>
  <c r="T1430" i="1" s="1"/>
  <c r="O1430" i="1"/>
  <c r="L1430" i="1"/>
  <c r="S1429" i="1"/>
  <c r="R1429" i="1"/>
  <c r="O1429" i="1"/>
  <c r="L1429" i="1"/>
  <c r="S1428" i="1"/>
  <c r="R1428" i="1"/>
  <c r="O1428" i="1"/>
  <c r="L1428" i="1"/>
  <c r="S1427" i="1"/>
  <c r="R1427" i="1"/>
  <c r="T1427" i="1" s="1"/>
  <c r="O1427" i="1"/>
  <c r="L1427" i="1"/>
  <c r="S1426" i="1"/>
  <c r="R1426" i="1"/>
  <c r="O1426" i="1"/>
  <c r="L1426" i="1"/>
  <c r="S1425" i="1"/>
  <c r="R1425" i="1"/>
  <c r="T1425" i="1" s="1"/>
  <c r="O1425" i="1"/>
  <c r="L1425" i="1"/>
  <c r="S1424" i="1"/>
  <c r="R1424" i="1"/>
  <c r="O1424" i="1"/>
  <c r="L1424" i="1"/>
  <c r="S1423" i="1"/>
  <c r="R1423" i="1"/>
  <c r="O1423" i="1"/>
  <c r="L1423" i="1"/>
  <c r="S1422" i="1"/>
  <c r="R1422" i="1"/>
  <c r="T1422" i="1" s="1"/>
  <c r="O1422" i="1"/>
  <c r="L1422" i="1"/>
  <c r="S1421" i="1"/>
  <c r="R1421" i="1"/>
  <c r="O1421" i="1"/>
  <c r="L1421" i="1"/>
  <c r="S1420" i="1"/>
  <c r="R1420" i="1"/>
  <c r="T1420" i="1" s="1"/>
  <c r="O1420" i="1"/>
  <c r="L1420" i="1"/>
  <c r="S1419" i="1"/>
  <c r="R1419" i="1"/>
  <c r="T1419" i="1" s="1"/>
  <c r="O1419" i="1"/>
  <c r="L1419" i="1"/>
  <c r="S1418" i="1"/>
  <c r="R1418" i="1"/>
  <c r="T1418" i="1" s="1"/>
  <c r="O1418" i="1"/>
  <c r="L1418" i="1"/>
  <c r="S1417" i="1"/>
  <c r="R1417" i="1"/>
  <c r="T1417" i="1" s="1"/>
  <c r="O1417" i="1"/>
  <c r="L1417" i="1"/>
  <c r="S1416" i="1"/>
  <c r="R1416" i="1"/>
  <c r="T1416" i="1" s="1"/>
  <c r="O1416" i="1"/>
  <c r="L1416" i="1"/>
  <c r="S1415" i="1"/>
  <c r="R1415" i="1"/>
  <c r="T1415" i="1" s="1"/>
  <c r="O1415" i="1"/>
  <c r="L1415" i="1"/>
  <c r="S1414" i="1"/>
  <c r="R1414" i="1"/>
  <c r="T1414" i="1" s="1"/>
  <c r="O1414" i="1"/>
  <c r="L1414" i="1"/>
  <c r="S1413" i="1"/>
  <c r="R1413" i="1"/>
  <c r="O1413" i="1"/>
  <c r="L1413" i="1"/>
  <c r="S1412" i="1"/>
  <c r="R1412" i="1"/>
  <c r="T1412" i="1" s="1"/>
  <c r="O1412" i="1"/>
  <c r="L1412" i="1"/>
  <c r="S1411" i="1"/>
  <c r="R1411" i="1"/>
  <c r="T1411" i="1" s="1"/>
  <c r="O1411" i="1"/>
  <c r="L1411" i="1"/>
  <c r="S1410" i="1"/>
  <c r="R1410" i="1"/>
  <c r="T1410" i="1" s="1"/>
  <c r="O1410" i="1"/>
  <c r="L1410" i="1"/>
  <c r="S1409" i="1"/>
  <c r="R1409" i="1"/>
  <c r="T1409" i="1" s="1"/>
  <c r="O1409" i="1"/>
  <c r="L1409" i="1"/>
  <c r="S1408" i="1"/>
  <c r="R1408" i="1"/>
  <c r="T1408" i="1" s="1"/>
  <c r="O1408" i="1"/>
  <c r="L1408" i="1"/>
  <c r="S1407" i="1"/>
  <c r="R1407" i="1"/>
  <c r="T1407" i="1" s="1"/>
  <c r="O1407" i="1"/>
  <c r="L1407" i="1"/>
  <c r="S1406" i="1"/>
  <c r="R1406" i="1"/>
  <c r="T1406" i="1" s="1"/>
  <c r="O1406" i="1"/>
  <c r="L1406" i="1"/>
  <c r="S1405" i="1"/>
  <c r="R1405" i="1"/>
  <c r="T1405" i="1" s="1"/>
  <c r="O1405" i="1"/>
  <c r="L1405" i="1"/>
  <c r="S1404" i="1"/>
  <c r="R1404" i="1"/>
  <c r="T1404" i="1" s="1"/>
  <c r="O1404" i="1"/>
  <c r="L1404" i="1"/>
  <c r="S1403" i="1"/>
  <c r="R1403" i="1"/>
  <c r="T1403" i="1" s="1"/>
  <c r="O1403" i="1"/>
  <c r="L1403" i="1"/>
  <c r="S1402" i="1"/>
  <c r="R1402" i="1"/>
  <c r="T1402" i="1" s="1"/>
  <c r="O1402" i="1"/>
  <c r="L1402" i="1"/>
  <c r="S1401" i="1"/>
  <c r="R1401" i="1"/>
  <c r="T1401" i="1" s="1"/>
  <c r="O1401" i="1"/>
  <c r="L1401" i="1"/>
  <c r="S1400" i="1"/>
  <c r="R1400" i="1"/>
  <c r="T1400" i="1" s="1"/>
  <c r="O1400" i="1"/>
  <c r="L1400" i="1"/>
  <c r="S1399" i="1"/>
  <c r="R1399" i="1"/>
  <c r="T1399" i="1" s="1"/>
  <c r="O1399" i="1"/>
  <c r="L1399" i="1"/>
  <c r="S1398" i="1"/>
  <c r="R1398" i="1"/>
  <c r="T1398" i="1" s="1"/>
  <c r="O1398" i="1"/>
  <c r="L1398" i="1"/>
  <c r="S1397" i="1"/>
  <c r="R1397" i="1"/>
  <c r="T1397" i="1" s="1"/>
  <c r="O1397" i="1"/>
  <c r="L1397" i="1"/>
  <c r="S1396" i="1"/>
  <c r="R1396" i="1"/>
  <c r="T1396" i="1" s="1"/>
  <c r="O1396" i="1"/>
  <c r="L1396" i="1"/>
  <c r="S1395" i="1"/>
  <c r="R1395" i="1"/>
  <c r="T1395" i="1" s="1"/>
  <c r="O1395" i="1"/>
  <c r="L1395" i="1"/>
  <c r="S1394" i="1"/>
  <c r="R1394" i="1"/>
  <c r="T1394" i="1" s="1"/>
  <c r="O1394" i="1"/>
  <c r="L1394" i="1"/>
  <c r="S1393" i="1"/>
  <c r="R1393" i="1"/>
  <c r="T1393" i="1" s="1"/>
  <c r="O1393" i="1"/>
  <c r="L1393" i="1"/>
  <c r="S1392" i="1"/>
  <c r="R1392" i="1"/>
  <c r="T1392" i="1" s="1"/>
  <c r="O1392" i="1"/>
  <c r="L1392" i="1"/>
  <c r="S1391" i="1"/>
  <c r="R1391" i="1"/>
  <c r="T1391" i="1" s="1"/>
  <c r="O1391" i="1"/>
  <c r="L1391" i="1"/>
  <c r="S1390" i="1"/>
  <c r="R1390" i="1"/>
  <c r="T1390" i="1" s="1"/>
  <c r="O1390" i="1"/>
  <c r="L1390" i="1"/>
  <c r="S1389" i="1"/>
  <c r="R1389" i="1"/>
  <c r="T1389" i="1" s="1"/>
  <c r="O1389" i="1"/>
  <c r="L1389" i="1"/>
  <c r="S1388" i="1"/>
  <c r="R1388" i="1"/>
  <c r="T1388" i="1" s="1"/>
  <c r="O1388" i="1"/>
  <c r="L1388" i="1"/>
  <c r="S1387" i="1"/>
  <c r="R1387" i="1"/>
  <c r="T1387" i="1" s="1"/>
  <c r="O1387" i="1"/>
  <c r="L1387" i="1"/>
  <c r="S1386" i="1"/>
  <c r="R1386" i="1"/>
  <c r="T1386" i="1" s="1"/>
  <c r="O1386" i="1"/>
  <c r="L1386" i="1"/>
  <c r="S1385" i="1"/>
  <c r="R1385" i="1"/>
  <c r="T1385" i="1" s="1"/>
  <c r="O1385" i="1"/>
  <c r="L1385" i="1"/>
  <c r="S1384" i="1"/>
  <c r="R1384" i="1"/>
  <c r="T1384" i="1" s="1"/>
  <c r="O1384" i="1"/>
  <c r="L1384" i="1"/>
  <c r="S1383" i="1"/>
  <c r="R1383" i="1"/>
  <c r="T1383" i="1" s="1"/>
  <c r="O1383" i="1"/>
  <c r="L1383" i="1"/>
  <c r="S1382" i="1"/>
  <c r="R1382" i="1"/>
  <c r="T1382" i="1" s="1"/>
  <c r="O1382" i="1"/>
  <c r="L1382" i="1"/>
  <c r="S1381" i="1"/>
  <c r="R1381" i="1"/>
  <c r="T1381" i="1" s="1"/>
  <c r="O1381" i="1"/>
  <c r="L1381" i="1"/>
  <c r="S1380" i="1"/>
  <c r="R1380" i="1"/>
  <c r="T1380" i="1" s="1"/>
  <c r="O1380" i="1"/>
  <c r="L1380" i="1"/>
  <c r="S1379" i="1"/>
  <c r="R1379" i="1"/>
  <c r="T1379" i="1" s="1"/>
  <c r="O1379" i="1"/>
  <c r="L1379" i="1"/>
  <c r="S1378" i="1"/>
  <c r="R1378" i="1"/>
  <c r="T1378" i="1" s="1"/>
  <c r="O1378" i="1"/>
  <c r="L1378" i="1"/>
  <c r="S1377" i="1"/>
  <c r="R1377" i="1"/>
  <c r="T1377" i="1" s="1"/>
  <c r="O1377" i="1"/>
  <c r="L1377" i="1"/>
  <c r="S1376" i="1"/>
  <c r="R1376" i="1"/>
  <c r="O1376" i="1"/>
  <c r="L1376" i="1"/>
  <c r="S1375" i="1"/>
  <c r="R1375" i="1"/>
  <c r="O1375" i="1"/>
  <c r="L1375" i="1"/>
  <c r="S1374" i="1"/>
  <c r="R1374" i="1"/>
  <c r="O1374" i="1"/>
  <c r="L1374" i="1"/>
  <c r="S1373" i="1"/>
  <c r="R1373" i="1"/>
  <c r="O1373" i="1"/>
  <c r="L1373" i="1"/>
  <c r="S1372" i="1"/>
  <c r="R1372" i="1"/>
  <c r="O1372" i="1"/>
  <c r="L1372" i="1"/>
  <c r="S1371" i="1"/>
  <c r="R1371" i="1"/>
  <c r="O1371" i="1"/>
  <c r="L1371" i="1"/>
  <c r="S1370" i="1"/>
  <c r="R1370" i="1"/>
  <c r="O1370" i="1"/>
  <c r="L1370" i="1"/>
  <c r="S1369" i="1"/>
  <c r="R1369" i="1"/>
  <c r="O1369" i="1"/>
  <c r="L1369" i="1"/>
  <c r="T1413" i="1" l="1"/>
  <c r="T1421" i="1"/>
  <c r="T1423" i="1"/>
  <c r="T1424" i="1"/>
  <c r="T1426" i="1"/>
  <c r="T1428" i="1"/>
  <c r="T1429" i="1"/>
  <c r="T1431" i="1"/>
  <c r="T1369" i="1"/>
  <c r="T1370" i="1"/>
  <c r="T1371" i="1"/>
  <c r="T1372" i="1"/>
  <c r="T1373" i="1"/>
  <c r="T1374" i="1"/>
  <c r="T1375" i="1"/>
  <c r="T1376"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2" i="1"/>
  <c r="L3" i="1"/>
  <c r="S1368" i="1" l="1"/>
  <c r="R1368" i="1"/>
  <c r="O1368" i="1"/>
  <c r="S1367" i="1"/>
  <c r="R1367" i="1"/>
  <c r="O1367" i="1"/>
  <c r="S1366" i="1"/>
  <c r="R1366" i="1"/>
  <c r="T1366" i="1" s="1"/>
  <c r="O1366" i="1"/>
  <c r="S1365" i="1"/>
  <c r="R1365" i="1"/>
  <c r="O1365" i="1"/>
  <c r="S1364" i="1"/>
  <c r="R1364" i="1"/>
  <c r="O1364" i="1"/>
  <c r="S1363" i="1"/>
  <c r="R1363" i="1"/>
  <c r="O1363" i="1"/>
  <c r="S1362" i="1"/>
  <c r="R1362" i="1"/>
  <c r="O1362" i="1"/>
  <c r="S1361" i="1"/>
  <c r="R1361" i="1"/>
  <c r="O1361" i="1"/>
  <c r="S1360" i="1"/>
  <c r="R1360" i="1"/>
  <c r="O1360" i="1"/>
  <c r="S1359" i="1"/>
  <c r="R1359" i="1"/>
  <c r="O1359" i="1"/>
  <c r="S1358" i="1"/>
  <c r="R1358" i="1"/>
  <c r="O1358" i="1"/>
  <c r="S1357" i="1"/>
  <c r="R1357" i="1"/>
  <c r="O1357" i="1"/>
  <c r="S1356" i="1"/>
  <c r="R1356" i="1"/>
  <c r="O1356" i="1"/>
  <c r="S1355" i="1"/>
  <c r="R1355" i="1"/>
  <c r="O1355" i="1"/>
  <c r="S1354" i="1"/>
  <c r="R1354" i="1"/>
  <c r="O1354" i="1"/>
  <c r="S1353" i="1"/>
  <c r="R1353" i="1"/>
  <c r="O1353" i="1"/>
  <c r="S1352" i="1"/>
  <c r="R1352" i="1"/>
  <c r="O1352" i="1"/>
  <c r="S1351" i="1"/>
  <c r="R1351" i="1"/>
  <c r="O1351" i="1"/>
  <c r="S1350" i="1"/>
  <c r="R1350" i="1"/>
  <c r="O1350" i="1"/>
  <c r="S1349" i="1"/>
  <c r="R1349" i="1"/>
  <c r="O1349" i="1"/>
  <c r="S1348" i="1"/>
  <c r="R1348" i="1"/>
  <c r="O1348" i="1"/>
  <c r="S1347" i="1"/>
  <c r="R1347" i="1"/>
  <c r="O1347" i="1"/>
  <c r="S1346" i="1"/>
  <c r="R1346" i="1"/>
  <c r="O1346" i="1"/>
  <c r="S1345" i="1"/>
  <c r="R1345" i="1"/>
  <c r="O1345" i="1"/>
  <c r="S1344" i="1"/>
  <c r="R1344" i="1"/>
  <c r="O1344" i="1"/>
  <c r="S1343" i="1"/>
  <c r="R1343" i="1"/>
  <c r="O1343" i="1"/>
  <c r="S1342" i="1"/>
  <c r="R1342" i="1"/>
  <c r="O1342" i="1"/>
  <c r="S1214" i="1"/>
  <c r="R1214" i="1"/>
  <c r="O1214" i="1"/>
  <c r="S1213" i="1"/>
  <c r="R1213" i="1"/>
  <c r="O1213" i="1"/>
  <c r="S1212" i="1"/>
  <c r="R1212" i="1"/>
  <c r="O1212" i="1"/>
  <c r="S1211" i="1"/>
  <c r="R1211" i="1"/>
  <c r="O1211" i="1"/>
  <c r="S1210" i="1"/>
  <c r="R1210" i="1"/>
  <c r="O1210" i="1"/>
  <c r="S1209" i="1"/>
  <c r="R1209" i="1"/>
  <c r="O1209" i="1"/>
  <c r="S1208" i="1"/>
  <c r="R1208" i="1"/>
  <c r="O1208" i="1"/>
  <c r="S1207" i="1"/>
  <c r="R1207" i="1"/>
  <c r="O1207" i="1"/>
  <c r="S1206" i="1"/>
  <c r="R1206" i="1"/>
  <c r="O1206" i="1"/>
  <c r="S1205" i="1"/>
  <c r="R1205" i="1"/>
  <c r="O1205" i="1"/>
  <c r="S1204" i="1"/>
  <c r="R1204" i="1"/>
  <c r="O1204" i="1"/>
  <c r="S1154" i="1"/>
  <c r="R1154" i="1"/>
  <c r="O1154" i="1"/>
  <c r="S1153" i="1"/>
  <c r="R1153" i="1"/>
  <c r="O1153" i="1"/>
  <c r="S1152" i="1"/>
  <c r="R1152" i="1"/>
  <c r="O1152" i="1"/>
  <c r="S1151" i="1"/>
  <c r="R1151" i="1"/>
  <c r="O1151" i="1"/>
  <c r="S1150" i="1"/>
  <c r="R1150" i="1"/>
  <c r="O1150" i="1"/>
  <c r="S1149" i="1"/>
  <c r="R1149" i="1"/>
  <c r="O1149" i="1"/>
  <c r="S1148" i="1"/>
  <c r="R1148" i="1"/>
  <c r="O1148" i="1"/>
  <c r="S1147" i="1"/>
  <c r="R1147" i="1"/>
  <c r="O1147" i="1"/>
  <c r="S1146" i="1"/>
  <c r="R1146" i="1"/>
  <c r="O1146" i="1"/>
  <c r="S1145" i="1"/>
  <c r="R1145" i="1"/>
  <c r="O1145" i="1"/>
  <c r="S1144" i="1"/>
  <c r="R1144" i="1"/>
  <c r="O1144" i="1"/>
  <c r="S1143" i="1"/>
  <c r="R1143" i="1"/>
  <c r="O1143" i="1"/>
  <c r="S1142" i="1"/>
  <c r="R1142" i="1"/>
  <c r="O1142"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20" i="1"/>
  <c r="R1121" i="1"/>
  <c r="R1122" i="1"/>
  <c r="R1123" i="1"/>
  <c r="R1124" i="1"/>
  <c r="R1125" i="1"/>
  <c r="R1126" i="1"/>
  <c r="R1127" i="1"/>
  <c r="R1128" i="1"/>
  <c r="R1129" i="1"/>
  <c r="R1130" i="1"/>
  <c r="R1131" i="1"/>
  <c r="R1132" i="1"/>
  <c r="R1133" i="1"/>
  <c r="R1134" i="1"/>
  <c r="R1135" i="1"/>
  <c r="R1136" i="1"/>
  <c r="R1137" i="1"/>
  <c r="R1138" i="1"/>
  <c r="R1139" i="1"/>
  <c r="R1140" i="1"/>
  <c r="R1141"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T1368" i="1" l="1"/>
  <c r="T1347" i="1"/>
  <c r="T1205" i="1"/>
  <c r="T1364" i="1"/>
  <c r="T1207" i="1"/>
  <c r="T1342" i="1"/>
  <c r="T1346" i="1"/>
  <c r="T1351" i="1"/>
  <c r="T1355" i="1"/>
  <c r="T1359" i="1"/>
  <c r="T1363" i="1"/>
  <c r="T1367" i="1"/>
  <c r="T1206" i="1"/>
  <c r="T1210" i="1"/>
  <c r="T1345" i="1"/>
  <c r="T1350" i="1"/>
  <c r="T1354" i="1"/>
  <c r="T1358" i="1"/>
  <c r="T1362" i="1"/>
  <c r="T1148" i="1"/>
  <c r="T1152" i="1"/>
  <c r="T1209" i="1"/>
  <c r="T1344" i="1"/>
  <c r="T1349" i="1"/>
  <c r="T1353" i="1"/>
  <c r="T1357" i="1"/>
  <c r="T1361" i="1"/>
  <c r="T1365" i="1"/>
  <c r="T1151" i="1"/>
  <c r="T1204" i="1"/>
  <c r="T1208" i="1"/>
  <c r="T1212" i="1"/>
  <c r="T1343" i="1"/>
  <c r="T1348" i="1"/>
  <c r="T1352" i="1"/>
  <c r="T1356" i="1"/>
  <c r="T1360" i="1"/>
  <c r="T1149" i="1"/>
  <c r="T1213" i="1"/>
  <c r="T1211" i="1"/>
  <c r="T1214" i="1"/>
  <c r="T1143" i="1"/>
  <c r="T1147" i="1"/>
  <c r="T1154" i="1"/>
  <c r="T1153" i="1"/>
  <c r="T1142" i="1"/>
  <c r="T1146" i="1"/>
  <c r="T1145" i="1"/>
  <c r="T1150" i="1"/>
  <c r="T1144" i="1"/>
  <c r="S1223" i="1" l="1"/>
  <c r="O1223" i="1"/>
  <c r="S1222" i="1"/>
  <c r="O1222" i="1"/>
  <c r="S1221" i="1"/>
  <c r="O1221" i="1"/>
  <c r="S1220" i="1"/>
  <c r="O1220" i="1"/>
  <c r="S1219" i="1"/>
  <c r="O1219" i="1"/>
  <c r="S1218" i="1"/>
  <c r="O1218" i="1"/>
  <c r="S1217" i="1"/>
  <c r="O1217" i="1"/>
  <c r="S1216" i="1"/>
  <c r="O1216" i="1"/>
  <c r="S1215" i="1"/>
  <c r="O1215" i="1"/>
  <c r="S1203" i="1"/>
  <c r="O1203" i="1"/>
  <c r="S1202" i="1"/>
  <c r="O1202" i="1"/>
  <c r="S1201" i="1"/>
  <c r="O1201" i="1"/>
  <c r="S1200" i="1"/>
  <c r="O1200" i="1"/>
  <c r="S1199" i="1"/>
  <c r="O1199" i="1"/>
  <c r="S1198" i="1"/>
  <c r="O1198" i="1"/>
  <c r="S1197" i="1"/>
  <c r="O1197" i="1"/>
  <c r="S1196" i="1"/>
  <c r="O1196" i="1"/>
  <c r="S1195" i="1"/>
  <c r="O1195" i="1"/>
  <c r="S1194" i="1"/>
  <c r="O1194" i="1"/>
  <c r="S1193" i="1"/>
  <c r="O1193" i="1"/>
  <c r="S1192" i="1"/>
  <c r="O1192" i="1"/>
  <c r="S982" i="1"/>
  <c r="O982" i="1"/>
  <c r="S981" i="1"/>
  <c r="O981" i="1"/>
  <c r="S980" i="1"/>
  <c r="O980" i="1"/>
  <c r="S979" i="1"/>
  <c r="O979" i="1"/>
  <c r="S978" i="1"/>
  <c r="O978" i="1"/>
  <c r="S977" i="1"/>
  <c r="O977" i="1"/>
  <c r="S976" i="1"/>
  <c r="O976" i="1"/>
  <c r="S975" i="1"/>
  <c r="O975" i="1"/>
  <c r="T1215" i="1" l="1"/>
  <c r="T1216" i="1"/>
  <c r="T1220" i="1"/>
  <c r="T1219" i="1"/>
  <c r="T1223" i="1"/>
  <c r="T975" i="1"/>
  <c r="T1217" i="1"/>
  <c r="T1218" i="1"/>
  <c r="T1221" i="1"/>
  <c r="T1222" i="1"/>
  <c r="T979" i="1"/>
  <c r="T976" i="1"/>
  <c r="T980" i="1"/>
  <c r="T978" i="1"/>
  <c r="T982" i="1"/>
  <c r="T977" i="1"/>
  <c r="T981" i="1"/>
  <c r="T1199" i="1"/>
  <c r="T1200" i="1"/>
  <c r="T1192" i="1"/>
  <c r="T1193" i="1"/>
  <c r="T1194" i="1"/>
  <c r="T1196" i="1"/>
  <c r="T1201" i="1"/>
  <c r="T1202" i="1"/>
  <c r="T1203" i="1"/>
  <c r="T1197" i="1"/>
  <c r="T1198" i="1"/>
  <c r="T1195" i="1"/>
  <c r="O1341" i="1"/>
  <c r="T1341" i="1" s="1"/>
  <c r="O1340" i="1"/>
  <c r="T1340" i="1" s="1"/>
  <c r="O1339" i="1"/>
  <c r="T1339" i="1" s="1"/>
  <c r="O1338" i="1"/>
  <c r="O1337" i="1"/>
  <c r="T1337" i="1" s="1"/>
  <c r="O1336" i="1"/>
  <c r="S1336" i="1"/>
  <c r="S1337" i="1"/>
  <c r="S1338" i="1"/>
  <c r="S1339" i="1"/>
  <c r="S1340" i="1"/>
  <c r="S1341" i="1"/>
  <c r="O1335" i="1"/>
  <c r="T1335" i="1" s="1"/>
  <c r="O1334" i="1"/>
  <c r="O1333" i="1"/>
  <c r="T1333" i="1" s="1"/>
  <c r="O1332" i="1"/>
  <c r="S1335" i="1"/>
  <c r="S1334" i="1"/>
  <c r="S1333" i="1"/>
  <c r="S1332" i="1"/>
  <c r="O1331" i="1"/>
  <c r="T1331" i="1" s="1"/>
  <c r="O1330" i="1"/>
  <c r="T1330" i="1" s="1"/>
  <c r="O1329" i="1"/>
  <c r="T1329" i="1" s="1"/>
  <c r="O1328" i="1"/>
  <c r="T1328" i="1" s="1"/>
  <c r="O1327" i="1"/>
  <c r="T1327" i="1" s="1"/>
  <c r="S1331" i="1"/>
  <c r="S1330" i="1"/>
  <c r="S1329" i="1"/>
  <c r="S1328" i="1"/>
  <c r="S1327" i="1"/>
  <c r="T1323" i="1"/>
  <c r="O1326" i="1"/>
  <c r="T1326" i="1" s="1"/>
  <c r="O1325" i="1"/>
  <c r="T1325" i="1" s="1"/>
  <c r="O1324" i="1"/>
  <c r="T1324" i="1" s="1"/>
  <c r="O1323" i="1"/>
  <c r="O1322" i="1"/>
  <c r="T1322" i="1" s="1"/>
  <c r="S1326" i="1"/>
  <c r="S1325" i="1"/>
  <c r="S1324" i="1"/>
  <c r="S1323" i="1"/>
  <c r="S1322" i="1"/>
  <c r="O1321" i="1"/>
  <c r="T1321" i="1" s="1"/>
  <c r="S1321" i="1"/>
  <c r="O1320" i="1"/>
  <c r="T1320" i="1" s="1"/>
  <c r="O1319" i="1"/>
  <c r="O1318" i="1"/>
  <c r="O1317" i="1"/>
  <c r="O1316" i="1"/>
  <c r="T1316" i="1" s="1"/>
  <c r="S1316" i="1"/>
  <c r="S1317" i="1"/>
  <c r="S1318" i="1"/>
  <c r="S1319" i="1"/>
  <c r="S1320" i="1"/>
  <c r="O1315" i="1"/>
  <c r="O1314" i="1"/>
  <c r="O1313" i="1"/>
  <c r="O1312" i="1"/>
  <c r="O1311" i="1"/>
  <c r="O1310" i="1"/>
  <c r="O1309" i="1"/>
  <c r="O1308" i="1"/>
  <c r="O1307" i="1"/>
  <c r="O1306" i="1"/>
  <c r="T1306" i="1" s="1"/>
  <c r="O1305" i="1"/>
  <c r="T1305" i="1" s="1"/>
  <c r="S1306" i="1"/>
  <c r="S1307" i="1"/>
  <c r="S1308" i="1"/>
  <c r="S1309" i="1"/>
  <c r="S1310" i="1"/>
  <c r="S1311" i="1"/>
  <c r="S1312" i="1"/>
  <c r="S1313" i="1"/>
  <c r="S1314" i="1"/>
  <c r="S1315" i="1"/>
  <c r="S1305" i="1"/>
  <c r="O1304" i="1"/>
  <c r="S1304" i="1"/>
  <c r="O1303" i="1"/>
  <c r="T1303" i="1" s="1"/>
  <c r="O1302" i="1"/>
  <c r="T1302" i="1" s="1"/>
  <c r="O1301" i="1"/>
  <c r="T1301" i="1" s="1"/>
  <c r="O1300" i="1"/>
  <c r="T1300" i="1" s="1"/>
  <c r="S1301" i="1"/>
  <c r="S1302" i="1"/>
  <c r="S1303" i="1"/>
  <c r="S1300" i="1"/>
  <c r="T1298" i="1"/>
  <c r="T1297" i="1"/>
  <c r="T1296" i="1"/>
  <c r="T1294" i="1"/>
  <c r="T1293" i="1"/>
  <c r="T1288" i="1"/>
  <c r="T1286" i="1"/>
  <c r="O1299" i="1"/>
  <c r="T1299" i="1" s="1"/>
  <c r="O1298" i="1"/>
  <c r="O1297" i="1"/>
  <c r="O1296" i="1"/>
  <c r="O1295" i="1"/>
  <c r="T1295" i="1" s="1"/>
  <c r="O1294" i="1"/>
  <c r="O1293" i="1"/>
  <c r="O1292" i="1"/>
  <c r="T1292" i="1" s="1"/>
  <c r="O1291" i="1"/>
  <c r="T1291" i="1" s="1"/>
  <c r="O1290" i="1"/>
  <c r="T1290" i="1" s="1"/>
  <c r="O1289" i="1"/>
  <c r="T1289" i="1" s="1"/>
  <c r="O1288" i="1"/>
  <c r="O1287" i="1"/>
  <c r="O1286" i="1"/>
  <c r="T1285" i="1"/>
  <c r="O1285" i="1"/>
  <c r="S1287" i="1"/>
  <c r="S1288" i="1"/>
  <c r="S1289" i="1"/>
  <c r="S1290" i="1"/>
  <c r="S1291" i="1"/>
  <c r="S1292" i="1"/>
  <c r="S1293" i="1"/>
  <c r="S1294" i="1"/>
  <c r="S1295" i="1"/>
  <c r="S1296" i="1"/>
  <c r="S1297" i="1"/>
  <c r="S1298" i="1"/>
  <c r="S1299" i="1"/>
  <c r="T1287" i="1"/>
  <c r="S1286" i="1"/>
  <c r="S1285" i="1"/>
  <c r="O1284" i="1"/>
  <c r="O1283" i="1"/>
  <c r="O1282" i="1"/>
  <c r="T1282" i="1" s="1"/>
  <c r="O1281" i="1"/>
  <c r="T1281" i="1" s="1"/>
  <c r="O1280" i="1"/>
  <c r="T1280" i="1" s="1"/>
  <c r="O1279" i="1"/>
  <c r="T1279" i="1" s="1"/>
  <c r="O1278" i="1"/>
  <c r="O1277" i="1"/>
  <c r="O1276" i="1"/>
  <c r="O1275" i="1"/>
  <c r="O1274" i="1"/>
  <c r="O1273" i="1"/>
  <c r="T1273" i="1" s="1"/>
  <c r="O1272" i="1"/>
  <c r="O1271" i="1"/>
  <c r="O1270" i="1"/>
  <c r="O1269" i="1"/>
  <c r="O1268" i="1"/>
  <c r="T1268" i="1" s="1"/>
  <c r="O1267" i="1"/>
  <c r="T1267" i="1" s="1"/>
  <c r="O1266" i="1"/>
  <c r="T1266" i="1" s="1"/>
  <c r="S1268" i="1"/>
  <c r="S1269" i="1"/>
  <c r="S1270" i="1"/>
  <c r="S1271" i="1"/>
  <c r="S1272" i="1"/>
  <c r="S1273" i="1"/>
  <c r="S1274" i="1"/>
  <c r="S1275" i="1"/>
  <c r="S1276" i="1"/>
  <c r="S1277" i="1"/>
  <c r="S1278" i="1"/>
  <c r="S1279" i="1"/>
  <c r="S1280" i="1"/>
  <c r="S1281" i="1"/>
  <c r="S1282" i="1"/>
  <c r="S1283" i="1"/>
  <c r="S1284" i="1"/>
  <c r="S1267" i="1"/>
  <c r="S1266" i="1"/>
  <c r="T1307" i="1" l="1"/>
  <c r="T1311" i="1"/>
  <c r="T1313" i="1"/>
  <c r="T1269" i="1"/>
  <c r="T1277" i="1"/>
  <c r="T1336" i="1"/>
  <c r="T1332" i="1"/>
  <c r="T1338" i="1"/>
  <c r="T1318" i="1"/>
  <c r="T1308" i="1"/>
  <c r="T1312" i="1"/>
  <c r="T1314" i="1"/>
  <c r="T1319" i="1"/>
  <c r="T1334" i="1"/>
  <c r="T1309" i="1"/>
  <c r="T1315" i="1"/>
  <c r="T1317" i="1"/>
  <c r="T1284" i="1"/>
  <c r="T1310" i="1"/>
  <c r="T1271" i="1"/>
  <c r="T1275" i="1"/>
  <c r="T1283" i="1"/>
  <c r="T1272" i="1"/>
  <c r="T1276" i="1"/>
  <c r="T1270" i="1"/>
  <c r="T1274" i="1"/>
  <c r="T1278" i="1"/>
  <c r="T1304" i="1"/>
  <c r="S1265" i="1"/>
  <c r="O1265" i="1"/>
  <c r="S1264" i="1"/>
  <c r="O1264" i="1"/>
  <c r="S1263" i="1"/>
  <c r="O1263" i="1"/>
  <c r="S1262" i="1"/>
  <c r="O1262" i="1"/>
  <c r="S1261" i="1"/>
  <c r="O1261" i="1"/>
  <c r="S1260" i="1"/>
  <c r="O1260" i="1"/>
  <c r="S1259" i="1"/>
  <c r="O1259" i="1"/>
  <c r="S1258" i="1"/>
  <c r="O1258" i="1"/>
  <c r="S1257" i="1"/>
  <c r="O1257" i="1"/>
  <c r="S1256" i="1"/>
  <c r="O1256" i="1"/>
  <c r="S1255" i="1"/>
  <c r="O1255" i="1"/>
  <c r="S1254" i="1"/>
  <c r="O1254" i="1"/>
  <c r="S1253" i="1"/>
  <c r="O1253" i="1"/>
  <c r="S1252" i="1"/>
  <c r="O1252" i="1"/>
  <c r="S1251" i="1"/>
  <c r="O1251" i="1"/>
  <c r="O1250" i="1"/>
  <c r="S1250" i="1"/>
  <c r="O1234" i="1"/>
  <c r="O1233" i="1"/>
  <c r="O1232" i="1"/>
  <c r="O1231" i="1"/>
  <c r="O1230" i="1"/>
  <c r="O1229" i="1"/>
  <c r="O1228" i="1"/>
  <c r="O1227" i="1"/>
  <c r="O1226" i="1"/>
  <c r="S1226" i="1"/>
  <c r="S1227" i="1"/>
  <c r="S1228" i="1"/>
  <c r="S1229" i="1"/>
  <c r="S1230" i="1"/>
  <c r="S1231" i="1"/>
  <c r="S1232" i="1"/>
  <c r="S1233" i="1"/>
  <c r="S1234" i="1"/>
  <c r="O1225" i="1"/>
  <c r="S1225" i="1"/>
  <c r="O1224" i="1"/>
  <c r="S1224" i="1"/>
  <c r="O1249" i="1"/>
  <c r="O1248" i="1"/>
  <c r="O1247" i="1"/>
  <c r="T1247" i="1" s="1"/>
  <c r="O1246" i="1"/>
  <c r="S1248" i="1"/>
  <c r="S1249" i="1"/>
  <c r="S1247" i="1"/>
  <c r="S1246" i="1"/>
  <c r="O1245" i="1"/>
  <c r="O1244" i="1"/>
  <c r="O1243" i="1"/>
  <c r="O1242" i="1"/>
  <c r="O1241" i="1"/>
  <c r="O1240" i="1"/>
  <c r="O1239" i="1"/>
  <c r="O1238" i="1"/>
  <c r="O1237" i="1"/>
  <c r="T1237" i="1" s="1"/>
  <c r="O1236" i="1"/>
  <c r="T1236" i="1" s="1"/>
  <c r="S1237" i="1"/>
  <c r="S1238" i="1"/>
  <c r="S1239" i="1"/>
  <c r="S1240" i="1"/>
  <c r="S1241" i="1"/>
  <c r="S1242" i="1"/>
  <c r="S1243" i="1"/>
  <c r="S1244" i="1"/>
  <c r="S1245" i="1"/>
  <c r="S1236" i="1"/>
  <c r="O1235" i="1"/>
  <c r="T1235" i="1" s="1"/>
  <c r="S1235" i="1"/>
  <c r="T1261" i="1" l="1"/>
  <c r="T1264" i="1"/>
  <c r="T1255" i="1"/>
  <c r="T1233" i="1"/>
  <c r="T1265" i="1"/>
  <c r="T1258" i="1"/>
  <c r="T1259" i="1"/>
  <c r="T1260" i="1"/>
  <c r="T1262" i="1"/>
  <c r="T1249" i="1"/>
  <c r="T1256" i="1"/>
  <c r="T1257" i="1"/>
  <c r="T1231" i="1"/>
  <c r="T1251" i="1"/>
  <c r="T1252" i="1"/>
  <c r="T1253" i="1"/>
  <c r="T1254" i="1"/>
  <c r="T1234" i="1"/>
  <c r="T1250" i="1"/>
  <c r="T1263" i="1"/>
  <c r="T1228" i="1"/>
  <c r="T1224" i="1"/>
  <c r="T1239" i="1"/>
  <c r="T1226" i="1"/>
  <c r="T1227" i="1"/>
  <c r="T1240" i="1"/>
  <c r="T1244" i="1"/>
  <c r="T1245" i="1"/>
  <c r="T1246" i="1"/>
  <c r="T1232" i="1"/>
  <c r="T1229" i="1"/>
  <c r="T1241" i="1"/>
  <c r="T1243" i="1"/>
  <c r="T1225" i="1"/>
  <c r="T1230" i="1"/>
  <c r="T1248" i="1"/>
  <c r="T1242" i="1"/>
  <c r="T1238" i="1"/>
  <c r="O1191" i="1" l="1"/>
  <c r="T1191" i="1" s="1"/>
  <c r="O1190" i="1"/>
  <c r="T1190" i="1" s="1"/>
  <c r="O1189" i="1"/>
  <c r="T1189" i="1" s="1"/>
  <c r="O1188" i="1"/>
  <c r="T1188" i="1" s="1"/>
  <c r="O1187" i="1"/>
  <c r="O1186" i="1"/>
  <c r="T1186" i="1" s="1"/>
  <c r="O1185" i="1"/>
  <c r="T1185" i="1" s="1"/>
  <c r="O1184" i="1"/>
  <c r="T1184" i="1" s="1"/>
  <c r="O1183" i="1"/>
  <c r="T1183" i="1" s="1"/>
  <c r="O1182" i="1"/>
  <c r="O1181" i="1"/>
  <c r="T1181" i="1" s="1"/>
  <c r="O1180" i="1"/>
  <c r="T1180" i="1" s="1"/>
  <c r="O1179" i="1"/>
  <c r="T1179" i="1" s="1"/>
  <c r="O1178" i="1"/>
  <c r="T1178" i="1" s="1"/>
  <c r="O1177" i="1"/>
  <c r="O1176" i="1"/>
  <c r="T1176" i="1" s="1"/>
  <c r="O1175" i="1"/>
  <c r="T1175" i="1" s="1"/>
  <c r="O1174" i="1"/>
  <c r="T1174" i="1" s="1"/>
  <c r="O1173" i="1"/>
  <c r="T1173" i="1" s="1"/>
  <c r="O1172" i="1"/>
  <c r="T1172" i="1" s="1"/>
  <c r="O1171" i="1"/>
  <c r="T1171" i="1" s="1"/>
  <c r="O1170" i="1"/>
  <c r="O1169" i="1"/>
  <c r="T1169" i="1" s="1"/>
  <c r="O1168" i="1"/>
  <c r="T1168" i="1" s="1"/>
  <c r="O1167" i="1"/>
  <c r="T1167" i="1" s="1"/>
  <c r="O1166" i="1"/>
  <c r="T1166" i="1" s="1"/>
  <c r="O1165" i="1"/>
  <c r="T1165" i="1" s="1"/>
  <c r="O1164" i="1"/>
  <c r="T1164" i="1" s="1"/>
  <c r="O1163" i="1"/>
  <c r="T1163" i="1" s="1"/>
  <c r="O1162" i="1"/>
  <c r="T1162" i="1" s="1"/>
  <c r="O1161" i="1"/>
  <c r="T1161" i="1" s="1"/>
  <c r="O1160" i="1"/>
  <c r="T1160" i="1" s="1"/>
  <c r="O1159" i="1"/>
  <c r="T1159" i="1" s="1"/>
  <c r="O1158" i="1"/>
  <c r="T1158" i="1" s="1"/>
  <c r="O1157"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59" i="1"/>
  <c r="S1158" i="1"/>
  <c r="S1157" i="1"/>
  <c r="O1156" i="1"/>
  <c r="T1156" i="1" s="1"/>
  <c r="O1155" i="1"/>
  <c r="S1156" i="1"/>
  <c r="S1155" i="1"/>
  <c r="O1141" i="1"/>
  <c r="O1140" i="1"/>
  <c r="O1139" i="1"/>
  <c r="O1138" i="1"/>
  <c r="O1137" i="1"/>
  <c r="O1136" i="1"/>
  <c r="O1135" i="1"/>
  <c r="T1135" i="1" s="1"/>
  <c r="O1134" i="1"/>
  <c r="O1133" i="1"/>
  <c r="O1132" i="1"/>
  <c r="O1131" i="1"/>
  <c r="T1131" i="1" s="1"/>
  <c r="O1130" i="1"/>
  <c r="T1130" i="1" s="1"/>
  <c r="O1129" i="1"/>
  <c r="T1129" i="1" s="1"/>
  <c r="O1128" i="1"/>
  <c r="T1128" i="1" s="1"/>
  <c r="O1127" i="1"/>
  <c r="T1127" i="1" s="1"/>
  <c r="O1126" i="1"/>
  <c r="T1126" i="1" s="1"/>
  <c r="S1141" i="1"/>
  <c r="S1140" i="1"/>
  <c r="S1139" i="1"/>
  <c r="S1138" i="1"/>
  <c r="S1137" i="1"/>
  <c r="S1136" i="1"/>
  <c r="S1135" i="1"/>
  <c r="S1134" i="1"/>
  <c r="S1133" i="1"/>
  <c r="S1132" i="1"/>
  <c r="S1131" i="1"/>
  <c r="S1130" i="1"/>
  <c r="S1129" i="1"/>
  <c r="S1128" i="1"/>
  <c r="S1127" i="1"/>
  <c r="S1126" i="1"/>
  <c r="I72" i="9"/>
  <c r="O1125" i="1"/>
  <c r="O1124" i="1"/>
  <c r="T1124" i="1" s="1"/>
  <c r="O1123" i="1"/>
  <c r="O1122" i="1"/>
  <c r="O1121" i="1"/>
  <c r="T1121" i="1" s="1"/>
  <c r="O1120" i="1"/>
  <c r="O1119" i="1"/>
  <c r="T1119" i="1" s="1"/>
  <c r="O1118" i="1"/>
  <c r="O1117" i="1"/>
  <c r="T1117" i="1" s="1"/>
  <c r="S1125" i="1"/>
  <c r="S1119" i="1"/>
  <c r="S1120" i="1"/>
  <c r="S1121" i="1"/>
  <c r="S1122" i="1"/>
  <c r="S1123" i="1"/>
  <c r="S1124" i="1"/>
  <c r="S1118" i="1"/>
  <c r="S1117" i="1"/>
  <c r="O1116" i="1"/>
  <c r="T1116" i="1" s="1"/>
  <c r="O1115" i="1"/>
  <c r="O1114" i="1"/>
  <c r="T1114" i="1" s="1"/>
  <c r="O1113" i="1"/>
  <c r="T1113" i="1" s="1"/>
  <c r="O1112" i="1"/>
  <c r="T1112" i="1" s="1"/>
  <c r="O1111" i="1"/>
  <c r="T1111" i="1" s="1"/>
  <c r="O1110" i="1"/>
  <c r="T1110" i="1" s="1"/>
  <c r="O1109" i="1"/>
  <c r="T1109" i="1" s="1"/>
  <c r="O1108" i="1"/>
  <c r="O1107" i="1"/>
  <c r="T1107" i="1" s="1"/>
  <c r="O1106" i="1"/>
  <c r="T1106" i="1" s="1"/>
  <c r="O1105" i="1"/>
  <c r="T1105" i="1" s="1"/>
  <c r="O1104" i="1"/>
  <c r="T1104" i="1" s="1"/>
  <c r="O1103" i="1"/>
  <c r="T1103" i="1" s="1"/>
  <c r="O1102" i="1"/>
  <c r="T1102" i="1" s="1"/>
  <c r="S1116" i="1"/>
  <c r="S1115" i="1"/>
  <c r="S1114" i="1"/>
  <c r="S1113" i="1"/>
  <c r="S1112" i="1"/>
  <c r="S1111" i="1"/>
  <c r="S1110" i="1"/>
  <c r="S1109" i="1"/>
  <c r="S1108" i="1"/>
  <c r="S1107" i="1"/>
  <c r="S1106" i="1"/>
  <c r="S1105" i="1"/>
  <c r="S1104" i="1"/>
  <c r="S1103" i="1"/>
  <c r="S1102" i="1"/>
  <c r="T1182" i="1" l="1"/>
  <c r="T1157" i="1"/>
  <c r="T1108" i="1"/>
  <c r="T1132" i="1"/>
  <c r="T1133" i="1"/>
  <c r="T1187" i="1"/>
  <c r="T1170" i="1"/>
  <c r="T1177" i="1"/>
  <c r="T1123" i="1"/>
  <c r="T1137" i="1"/>
  <c r="T1134" i="1"/>
  <c r="T1138" i="1"/>
  <c r="T1125" i="1"/>
  <c r="T1139" i="1"/>
  <c r="T1136" i="1"/>
  <c r="T1120" i="1"/>
  <c r="T1140" i="1"/>
  <c r="T1141" i="1"/>
  <c r="T1155" i="1"/>
  <c r="T1122" i="1"/>
  <c r="T1118" i="1"/>
  <c r="T1115" i="1"/>
  <c r="O1101" i="1"/>
  <c r="T1101" i="1" s="1"/>
  <c r="O1100" i="1"/>
  <c r="T1100" i="1" s="1"/>
  <c r="S1101" i="1"/>
  <c r="S1100" i="1"/>
  <c r="S1092" i="1"/>
  <c r="S1093" i="1"/>
  <c r="S1094" i="1"/>
  <c r="S1095" i="1"/>
  <c r="S1096" i="1"/>
  <c r="S1097" i="1"/>
  <c r="S1098" i="1"/>
  <c r="S1099" i="1"/>
  <c r="O1099" i="1"/>
  <c r="T1099" i="1" s="1"/>
  <c r="O1098" i="1"/>
  <c r="T1098" i="1" s="1"/>
  <c r="O1097" i="1"/>
  <c r="T1097" i="1" s="1"/>
  <c r="O1096" i="1"/>
  <c r="T1096" i="1" s="1"/>
  <c r="O1095" i="1"/>
  <c r="T1095" i="1" s="1"/>
  <c r="O1094" i="1"/>
  <c r="T1094" i="1" s="1"/>
  <c r="O1093" i="1"/>
  <c r="T1093" i="1" s="1"/>
  <c r="O1092" i="1"/>
  <c r="T1092" i="1" s="1"/>
  <c r="O1091" i="1"/>
  <c r="T1091" i="1" s="1"/>
  <c r="S1091" i="1"/>
  <c r="O1090" i="1"/>
  <c r="T1090" i="1" s="1"/>
  <c r="S1090" i="1"/>
  <c r="O1089" i="1" l="1"/>
  <c r="T1089" i="1" s="1"/>
  <c r="O1088" i="1"/>
  <c r="T1088" i="1" s="1"/>
  <c r="O1087" i="1"/>
  <c r="T1087" i="1" s="1"/>
  <c r="O1086" i="1"/>
  <c r="T1086" i="1" s="1"/>
  <c r="S1089" i="1"/>
  <c r="S1088" i="1"/>
  <c r="S1087" i="1"/>
  <c r="S1086" i="1"/>
  <c r="O1085" i="1"/>
  <c r="T1085" i="1" s="1"/>
  <c r="S1085" i="1"/>
  <c r="L86" i="9"/>
  <c r="K86" i="9"/>
  <c r="J86" i="9"/>
  <c r="F86" i="9"/>
  <c r="B86" i="9"/>
  <c r="I85" i="9"/>
  <c r="C85" i="9" s="1"/>
  <c r="D85" i="9" s="1"/>
  <c r="E85" i="9"/>
  <c r="G85" i="9" s="1"/>
  <c r="I84" i="9"/>
  <c r="C84" i="9" s="1"/>
  <c r="D84" i="9" s="1"/>
  <c r="E84" i="9"/>
  <c r="H84" i="9" s="1"/>
  <c r="I83" i="9"/>
  <c r="C83" i="9" s="1"/>
  <c r="D83" i="9" s="1"/>
  <c r="E83" i="9"/>
  <c r="G83" i="9" s="1"/>
  <c r="I82" i="9"/>
  <c r="C82" i="9" s="1"/>
  <c r="D82" i="9" s="1"/>
  <c r="E82" i="9"/>
  <c r="G82" i="9" s="1"/>
  <c r="I81" i="9"/>
  <c r="C81" i="9" s="1"/>
  <c r="D81" i="9" s="1"/>
  <c r="E81" i="9"/>
  <c r="H81" i="9" s="1"/>
  <c r="I80" i="9"/>
  <c r="C80" i="9" s="1"/>
  <c r="D80" i="9" s="1"/>
  <c r="E80" i="9"/>
  <c r="G80" i="9" s="1"/>
  <c r="I79" i="9"/>
  <c r="C79" i="9" s="1"/>
  <c r="D79" i="9" s="1"/>
  <c r="E79" i="9"/>
  <c r="H79" i="9" s="1"/>
  <c r="I78" i="9"/>
  <c r="C78" i="9" s="1"/>
  <c r="D78" i="9" s="1"/>
  <c r="E78" i="9"/>
  <c r="G78" i="9" s="1"/>
  <c r="I77" i="9"/>
  <c r="C77" i="9" s="1"/>
  <c r="D77" i="9" s="1"/>
  <c r="E77" i="9"/>
  <c r="H77" i="9" s="1"/>
  <c r="E76" i="9"/>
  <c r="H76" i="9" s="1"/>
  <c r="C76" i="9"/>
  <c r="D76" i="9" s="1"/>
  <c r="I75" i="9"/>
  <c r="C75" i="9" s="1"/>
  <c r="D75" i="9" s="1"/>
  <c r="E75" i="9"/>
  <c r="H75" i="9" s="1"/>
  <c r="I74" i="9"/>
  <c r="E74" i="9"/>
  <c r="H74" i="9" s="1"/>
  <c r="I73" i="9"/>
  <c r="C73" i="9" s="1"/>
  <c r="D73" i="9" s="1"/>
  <c r="E73" i="9"/>
  <c r="H73" i="9" s="1"/>
  <c r="E72" i="9"/>
  <c r="H72" i="9" s="1"/>
  <c r="C72" i="9"/>
  <c r="D72" i="9" s="1"/>
  <c r="I71" i="9"/>
  <c r="E71" i="9"/>
  <c r="G71" i="9" s="1"/>
  <c r="I70" i="9"/>
  <c r="C70" i="9" s="1"/>
  <c r="E70" i="9"/>
  <c r="H70" i="9" s="1"/>
  <c r="O1084" i="1"/>
  <c r="T1084" i="1" s="1"/>
  <c r="O1083" i="1"/>
  <c r="T1083" i="1" s="1"/>
  <c r="S1084" i="1"/>
  <c r="S1083" i="1"/>
  <c r="O1082" i="1"/>
  <c r="T1082" i="1" s="1"/>
  <c r="O1081" i="1"/>
  <c r="T1081" i="1" s="1"/>
  <c r="O1080" i="1"/>
  <c r="T1080" i="1" s="1"/>
  <c r="S1082" i="1"/>
  <c r="S1081" i="1"/>
  <c r="S1080" i="1"/>
  <c r="O1079" i="1"/>
  <c r="T1079" i="1" s="1"/>
  <c r="S1079" i="1"/>
  <c r="S1078" i="1"/>
  <c r="O1078" i="1"/>
  <c r="S1077" i="1"/>
  <c r="O1077" i="1"/>
  <c r="S1076" i="1"/>
  <c r="O1076" i="1"/>
  <c r="T1076" i="1" s="1"/>
  <c r="S1075" i="1"/>
  <c r="O1075" i="1"/>
  <c r="T1075" i="1" s="1"/>
  <c r="S1074" i="1"/>
  <c r="O1074" i="1"/>
  <c r="T1074" i="1" s="1"/>
  <c r="S1073" i="1"/>
  <c r="O1073" i="1"/>
  <c r="T1073" i="1" s="1"/>
  <c r="S1072" i="1"/>
  <c r="O1072" i="1"/>
  <c r="T1072" i="1" s="1"/>
  <c r="S1071" i="1"/>
  <c r="O1071" i="1"/>
  <c r="T1071" i="1" s="1"/>
  <c r="S1070" i="1"/>
  <c r="O1070" i="1"/>
  <c r="T1070" i="1" s="1"/>
  <c r="S1069" i="1"/>
  <c r="O1069" i="1"/>
  <c r="T1069" i="1" s="1"/>
  <c r="S1068" i="1"/>
  <c r="O1068" i="1"/>
  <c r="T1068" i="1" s="1"/>
  <c r="S1067" i="1"/>
  <c r="O1067" i="1"/>
  <c r="T1067" i="1" s="1"/>
  <c r="S1066" i="1"/>
  <c r="O1066" i="1"/>
  <c r="T1066" i="1" s="1"/>
  <c r="S1065" i="1"/>
  <c r="O1065" i="1"/>
  <c r="T1065" i="1" s="1"/>
  <c r="S1064" i="1"/>
  <c r="O1064" i="1"/>
  <c r="T1064" i="1" s="1"/>
  <c r="S1063" i="1"/>
  <c r="O1063" i="1"/>
  <c r="T1063" i="1" s="1"/>
  <c r="S1062" i="1"/>
  <c r="O1062" i="1"/>
  <c r="T1062" i="1" s="1"/>
  <c r="S1061" i="1"/>
  <c r="O1061" i="1"/>
  <c r="T1061" i="1" s="1"/>
  <c r="S1060" i="1"/>
  <c r="O1060" i="1"/>
  <c r="S1059" i="1"/>
  <c r="O1059" i="1"/>
  <c r="S1058" i="1"/>
  <c r="O1058" i="1"/>
  <c r="T1058" i="1" s="1"/>
  <c r="O1057" i="1"/>
  <c r="O1056" i="1"/>
  <c r="O1055" i="1"/>
  <c r="O1054" i="1"/>
  <c r="O1053" i="1"/>
  <c r="O1052" i="1"/>
  <c r="T1052" i="1" s="1"/>
  <c r="O1051" i="1"/>
  <c r="S1057" i="1"/>
  <c r="S1056" i="1"/>
  <c r="S1055" i="1"/>
  <c r="S1054" i="1"/>
  <c r="S1053" i="1"/>
  <c r="S1052" i="1"/>
  <c r="O1050" i="1"/>
  <c r="T1050" i="1" s="1"/>
  <c r="O1049" i="1"/>
  <c r="T1049" i="1" s="1"/>
  <c r="O1048" i="1"/>
  <c r="O1047" i="1"/>
  <c r="T1047" i="1" s="1"/>
  <c r="O1046" i="1"/>
  <c r="T1046" i="1" s="1"/>
  <c r="O1045" i="1"/>
  <c r="T1045" i="1" s="1"/>
  <c r="O1044" i="1"/>
  <c r="O1043" i="1"/>
  <c r="O1042" i="1"/>
  <c r="T1042" i="1" s="1"/>
  <c r="O1041" i="1"/>
  <c r="T1041" i="1" s="1"/>
  <c r="O1040" i="1"/>
  <c r="S1051" i="1"/>
  <c r="S1050" i="1"/>
  <c r="S1049" i="1"/>
  <c r="S1048" i="1"/>
  <c r="S1047" i="1"/>
  <c r="S1046" i="1"/>
  <c r="S1045" i="1"/>
  <c r="S1044" i="1"/>
  <c r="S1043" i="1"/>
  <c r="S1042" i="1"/>
  <c r="S1041" i="1"/>
  <c r="S1040" i="1"/>
  <c r="O1039" i="1"/>
  <c r="O1038" i="1"/>
  <c r="S1039" i="1"/>
  <c r="S1038" i="1"/>
  <c r="O1037" i="1"/>
  <c r="O1036" i="1"/>
  <c r="O1035" i="1"/>
  <c r="S1037" i="1"/>
  <c r="S1036" i="1"/>
  <c r="S1035" i="1"/>
  <c r="O1034" i="1"/>
  <c r="O1033" i="1"/>
  <c r="O1032" i="1"/>
  <c r="S1034" i="1"/>
  <c r="S1033" i="1"/>
  <c r="S1032" i="1"/>
  <c r="O1031" i="1"/>
  <c r="O1030" i="1"/>
  <c r="O1029" i="1"/>
  <c r="S1031" i="1"/>
  <c r="S1030" i="1"/>
  <c r="S1029" i="1"/>
  <c r="O1028" i="1"/>
  <c r="O1027" i="1"/>
  <c r="S1028" i="1"/>
  <c r="O1026" i="1"/>
  <c r="S1027" i="1"/>
  <c r="S1026" i="1"/>
  <c r="O1025" i="1"/>
  <c r="O1024" i="1"/>
  <c r="O1023" i="1"/>
  <c r="O1022" i="1"/>
  <c r="O1021" i="1"/>
  <c r="O1020" i="1"/>
  <c r="O1019" i="1"/>
  <c r="O1018" i="1"/>
  <c r="O1017" i="1"/>
  <c r="O1016" i="1"/>
  <c r="O1015" i="1"/>
  <c r="C71" i="9" l="1"/>
  <c r="D71" i="9" s="1"/>
  <c r="C74" i="9"/>
  <c r="D74" i="9" s="1"/>
  <c r="T1051" i="1"/>
  <c r="T1059" i="1"/>
  <c r="T1055" i="1"/>
  <c r="T1043" i="1"/>
  <c r="T1077" i="1"/>
  <c r="T1078" i="1"/>
  <c r="G74" i="9"/>
  <c r="G75" i="9"/>
  <c r="G76" i="9"/>
  <c r="H83" i="9"/>
  <c r="H71" i="9"/>
  <c r="T1053" i="1"/>
  <c r="T1054" i="1"/>
  <c r="T1060" i="1"/>
  <c r="I86" i="9"/>
  <c r="G73" i="9"/>
  <c r="H82" i="9"/>
  <c r="H80" i="9"/>
  <c r="H78" i="9"/>
  <c r="H85" i="9"/>
  <c r="G70" i="9"/>
  <c r="G72" i="9"/>
  <c r="G77" i="9"/>
  <c r="G79" i="9"/>
  <c r="G81" i="9"/>
  <c r="G84" i="9"/>
  <c r="E86" i="9"/>
  <c r="T1034" i="1"/>
  <c r="T1057" i="1"/>
  <c r="T1044" i="1"/>
  <c r="T1048" i="1"/>
  <c r="T1056" i="1"/>
  <c r="T1040" i="1"/>
  <c r="T1032" i="1"/>
  <c r="T1029" i="1"/>
  <c r="T1039" i="1"/>
  <c r="T1038" i="1"/>
  <c r="T1036" i="1"/>
  <c r="T1037" i="1"/>
  <c r="T1035" i="1"/>
  <c r="T1033" i="1"/>
  <c r="T1030" i="1"/>
  <c r="T1031" i="1"/>
  <c r="T1027" i="1"/>
  <c r="T1028" i="1"/>
  <c r="T1026" i="1"/>
  <c r="T1025" i="1"/>
  <c r="S1025" i="1"/>
  <c r="T1024" i="1"/>
  <c r="S1024" i="1"/>
  <c r="T1023" i="1"/>
  <c r="S1023" i="1"/>
  <c r="T1022" i="1"/>
  <c r="S1022" i="1"/>
  <c r="T1021" i="1"/>
  <c r="S1021" i="1"/>
  <c r="T1020" i="1"/>
  <c r="S1020" i="1"/>
  <c r="T1019" i="1"/>
  <c r="S1019" i="1"/>
  <c r="T1018" i="1"/>
  <c r="S1018" i="1"/>
  <c r="T1017" i="1"/>
  <c r="S1017" i="1"/>
  <c r="T1016" i="1"/>
  <c r="S1016" i="1"/>
  <c r="T1015" i="1"/>
  <c r="S1015" i="1"/>
  <c r="C86" i="9" l="1"/>
  <c r="H86" i="9"/>
  <c r="D70" i="9"/>
  <c r="D86" i="9" s="1"/>
  <c r="G86" i="9"/>
  <c r="O1014" i="1"/>
  <c r="O1013" i="1"/>
  <c r="S1014" i="1"/>
  <c r="S1013" i="1"/>
  <c r="O1012" i="1"/>
  <c r="S1012" i="1"/>
  <c r="O1011" i="1"/>
  <c r="S1011" i="1"/>
  <c r="O1010" i="1"/>
  <c r="O1009" i="1"/>
  <c r="O1008" i="1"/>
  <c r="O1007" i="1"/>
  <c r="O1006" i="1"/>
  <c r="O1005" i="1"/>
  <c r="O1004" i="1"/>
  <c r="O1003" i="1"/>
  <c r="O1002" i="1"/>
  <c r="O1001" i="1"/>
  <c r="O1000" i="1"/>
  <c r="O999" i="1"/>
  <c r="O998" i="1"/>
  <c r="O997" i="1"/>
  <c r="O996" i="1"/>
  <c r="O995" i="1"/>
  <c r="S1010" i="1"/>
  <c r="S1009" i="1"/>
  <c r="S1008" i="1"/>
  <c r="S1007" i="1"/>
  <c r="S1006" i="1"/>
  <c r="S1005" i="1"/>
  <c r="S1004" i="1"/>
  <c r="S1003" i="1"/>
  <c r="S1002" i="1"/>
  <c r="S1001" i="1"/>
  <c r="S1000" i="1"/>
  <c r="S999" i="1"/>
  <c r="S998" i="1"/>
  <c r="S997" i="1"/>
  <c r="S996" i="1"/>
  <c r="S995" i="1"/>
  <c r="O994" i="1"/>
  <c r="S994" i="1"/>
  <c r="O993" i="1"/>
  <c r="S993" i="1"/>
  <c r="O992" i="1"/>
  <c r="S992" i="1"/>
  <c r="O991" i="1"/>
  <c r="S991" i="1"/>
  <c r="O990" i="1"/>
  <c r="S990" i="1"/>
  <c r="O989" i="1"/>
  <c r="T989" i="1" s="1"/>
  <c r="S989" i="1"/>
  <c r="O988" i="1"/>
  <c r="S988" i="1"/>
  <c r="O987" i="1"/>
  <c r="S987" i="1"/>
  <c r="O986" i="1"/>
  <c r="S986" i="1"/>
  <c r="O985" i="1"/>
  <c r="S985" i="1"/>
  <c r="O984" i="1"/>
  <c r="S984" i="1"/>
  <c r="O983" i="1"/>
  <c r="S983" i="1"/>
  <c r="T993" i="1" l="1"/>
  <c r="T985" i="1"/>
  <c r="T1012" i="1"/>
  <c r="T995" i="1"/>
  <c r="T1014" i="1"/>
  <c r="T998" i="1"/>
  <c r="T1010" i="1"/>
  <c r="T1013" i="1"/>
  <c r="T1007" i="1"/>
  <c r="T1008" i="1"/>
  <c r="T1000" i="1"/>
  <c r="T1011" i="1"/>
  <c r="T997" i="1"/>
  <c r="T992" i="1"/>
  <c r="T990" i="1"/>
  <c r="T991" i="1"/>
  <c r="T999" i="1"/>
  <c r="T1003" i="1"/>
  <c r="T1001" i="1"/>
  <c r="T1005" i="1"/>
  <c r="T1009" i="1"/>
  <c r="T996" i="1"/>
  <c r="T1004" i="1"/>
  <c r="T1002" i="1"/>
  <c r="T1006" i="1"/>
  <c r="T988" i="1"/>
  <c r="T984" i="1"/>
  <c r="T986" i="1"/>
  <c r="T987" i="1"/>
  <c r="T994" i="1"/>
  <c r="T983" i="1"/>
  <c r="O974" i="1"/>
  <c r="O973" i="1"/>
  <c r="O972" i="1"/>
  <c r="O971" i="1"/>
  <c r="O970" i="1"/>
  <c r="S974" i="1"/>
  <c r="S973" i="1"/>
  <c r="S972" i="1"/>
  <c r="S971" i="1"/>
  <c r="S970" i="1"/>
  <c r="O963" i="1"/>
  <c r="O969" i="1"/>
  <c r="O968" i="1"/>
  <c r="O967" i="1"/>
  <c r="O966" i="1"/>
  <c r="O965" i="1"/>
  <c r="O964" i="1"/>
  <c r="O962" i="1"/>
  <c r="O961" i="1"/>
  <c r="O960" i="1"/>
  <c r="S969" i="1"/>
  <c r="S968" i="1"/>
  <c r="S967" i="1"/>
  <c r="S966" i="1"/>
  <c r="S965" i="1"/>
  <c r="S964" i="1"/>
  <c r="S963" i="1"/>
  <c r="S962" i="1"/>
  <c r="S961" i="1"/>
  <c r="S960" i="1"/>
  <c r="O943" i="1"/>
  <c r="O959" i="1"/>
  <c r="O958" i="1"/>
  <c r="O957" i="1"/>
  <c r="T957" i="1" s="1"/>
  <c r="O956" i="1"/>
  <c r="O955" i="1"/>
  <c r="T955" i="1" s="1"/>
  <c r="O954" i="1"/>
  <c r="O953" i="1"/>
  <c r="T953" i="1" s="1"/>
  <c r="O952" i="1"/>
  <c r="O951" i="1"/>
  <c r="T951" i="1" s="1"/>
  <c r="O950" i="1"/>
  <c r="O949" i="1"/>
  <c r="T949" i="1" s="1"/>
  <c r="O948" i="1"/>
  <c r="O947" i="1"/>
  <c r="T947" i="1" s="1"/>
  <c r="O946" i="1"/>
  <c r="O945" i="1"/>
  <c r="T945" i="1" s="1"/>
  <c r="O944" i="1"/>
  <c r="O942" i="1"/>
  <c r="S959" i="1"/>
  <c r="S958" i="1"/>
  <c r="S944" i="1"/>
  <c r="S945" i="1"/>
  <c r="S946" i="1"/>
  <c r="S947" i="1"/>
  <c r="S948" i="1"/>
  <c r="S949" i="1"/>
  <c r="S950" i="1"/>
  <c r="S951" i="1"/>
  <c r="S952" i="1"/>
  <c r="S953" i="1"/>
  <c r="S954" i="1"/>
  <c r="S955" i="1"/>
  <c r="S956" i="1"/>
  <c r="S957" i="1"/>
  <c r="S943" i="1"/>
  <c r="S942" i="1"/>
  <c r="O941" i="1"/>
  <c r="S941" i="1"/>
  <c r="O940" i="1"/>
  <c r="S940" i="1"/>
  <c r="O939" i="1"/>
  <c r="S939" i="1"/>
  <c r="O938" i="1"/>
  <c r="S938" i="1"/>
  <c r="O937" i="1"/>
  <c r="S937" i="1"/>
  <c r="O936" i="1"/>
  <c r="S936" i="1"/>
  <c r="O935" i="1"/>
  <c r="S935" i="1"/>
  <c r="O934" i="1"/>
  <c r="S934" i="1"/>
  <c r="O933" i="1"/>
  <c r="S933" i="1"/>
  <c r="O932" i="1"/>
  <c r="S932" i="1"/>
  <c r="O931" i="1"/>
  <c r="S931" i="1"/>
  <c r="O930" i="1"/>
  <c r="S930" i="1"/>
  <c r="O929" i="1"/>
  <c r="S929" i="1"/>
  <c r="O928" i="1"/>
  <c r="T928" i="1" s="1"/>
  <c r="S928" i="1"/>
  <c r="O927" i="1"/>
  <c r="S899" i="1"/>
  <c r="S927" i="1"/>
  <c r="O926" i="1"/>
  <c r="S926" i="1"/>
  <c r="O925" i="1"/>
  <c r="S925" i="1"/>
  <c r="O924" i="1"/>
  <c r="O923" i="1"/>
  <c r="S924" i="1"/>
  <c r="S923" i="1"/>
  <c r="O922" i="1"/>
  <c r="S922" i="1"/>
  <c r="O921" i="1"/>
  <c r="S921" i="1"/>
  <c r="O920" i="1"/>
  <c r="S920" i="1"/>
  <c r="O919" i="1"/>
  <c r="S919" i="1"/>
  <c r="O918" i="1"/>
  <c r="S918" i="1"/>
  <c r="O917" i="1"/>
  <c r="S917" i="1"/>
  <c r="O916" i="1"/>
  <c r="S916" i="1"/>
  <c r="O915" i="1"/>
  <c r="S915" i="1"/>
  <c r="O914" i="1"/>
  <c r="S914" i="1"/>
  <c r="O913" i="1"/>
  <c r="S913" i="1"/>
  <c r="O912" i="1"/>
  <c r="S912" i="1"/>
  <c r="O911" i="1"/>
  <c r="S911" i="1"/>
  <c r="O910" i="1"/>
  <c r="S910" i="1"/>
  <c r="O909" i="1"/>
  <c r="S909" i="1"/>
  <c r="O908" i="1"/>
  <c r="S908" i="1"/>
  <c r="O907" i="1"/>
  <c r="S907" i="1"/>
  <c r="O906" i="1"/>
  <c r="S906" i="1"/>
  <c r="O905" i="1"/>
  <c r="S905" i="1"/>
  <c r="O904" i="1"/>
  <c r="S904" i="1"/>
  <c r="O903" i="1"/>
  <c r="S903" i="1"/>
  <c r="O902" i="1"/>
  <c r="S902" i="1"/>
  <c r="O901" i="1"/>
  <c r="S901" i="1"/>
  <c r="O900" i="1"/>
  <c r="S900" i="1"/>
  <c r="O899" i="1"/>
  <c r="O898" i="1"/>
  <c r="S898" i="1"/>
  <c r="O897" i="1"/>
  <c r="S897" i="1"/>
  <c r="O896" i="1"/>
  <c r="S896" i="1"/>
  <c r="O895" i="1"/>
  <c r="S895" i="1"/>
  <c r="O894" i="1"/>
  <c r="O893" i="1"/>
  <c r="O892" i="1"/>
  <c r="S893" i="1"/>
  <c r="S894" i="1"/>
  <c r="O891" i="1"/>
  <c r="S892" i="1"/>
  <c r="S891" i="1"/>
  <c r="O890" i="1"/>
  <c r="S890" i="1"/>
  <c r="O888" i="1"/>
  <c r="S888" i="1"/>
  <c r="O889" i="1"/>
  <c r="S889" i="1"/>
  <c r="O887" i="1"/>
  <c r="T887" i="1" s="1"/>
  <c r="O886" i="1"/>
  <c r="T886" i="1" s="1"/>
  <c r="O885" i="1"/>
  <c r="O884" i="1"/>
  <c r="T884" i="1" s="1"/>
  <c r="O883" i="1"/>
  <c r="O882" i="1"/>
  <c r="T882" i="1" s="1"/>
  <c r="O881" i="1"/>
  <c r="O880" i="1"/>
  <c r="O879" i="1"/>
  <c r="O878" i="1"/>
  <c r="O877" i="1"/>
  <c r="O876" i="1"/>
  <c r="O875" i="1"/>
  <c r="O874" i="1"/>
  <c r="O873" i="1"/>
  <c r="O872" i="1"/>
  <c r="O871" i="1"/>
  <c r="O869" i="1"/>
  <c r="O870" i="1"/>
  <c r="S880" i="1"/>
  <c r="S881" i="1"/>
  <c r="S882" i="1"/>
  <c r="S883" i="1"/>
  <c r="S884" i="1"/>
  <c r="S885" i="1"/>
  <c r="S886" i="1"/>
  <c r="S887" i="1"/>
  <c r="S876" i="1"/>
  <c r="S877" i="1"/>
  <c r="S878" i="1"/>
  <c r="S879" i="1"/>
  <c r="S871" i="1"/>
  <c r="S872" i="1"/>
  <c r="S873" i="1"/>
  <c r="S874" i="1"/>
  <c r="S875" i="1"/>
  <c r="T958" i="1" l="1"/>
  <c r="T881" i="1"/>
  <c r="T873" i="1"/>
  <c r="T880" i="1"/>
  <c r="T871" i="1"/>
  <c r="T954" i="1"/>
  <c r="T950" i="1"/>
  <c r="T946" i="1"/>
  <c r="T927" i="1"/>
  <c r="T933" i="1"/>
  <c r="T961" i="1"/>
  <c r="T963" i="1"/>
  <c r="T943" i="1"/>
  <c r="T964" i="1"/>
  <c r="T936" i="1"/>
  <c r="T974" i="1"/>
  <c r="T939" i="1"/>
  <c r="T940" i="1"/>
  <c r="T959" i="1"/>
  <c r="T934" i="1"/>
  <c r="T926" i="1"/>
  <c r="T941" i="1"/>
  <c r="T929" i="1"/>
  <c r="T942" i="1"/>
  <c r="T935" i="1"/>
  <c r="T878" i="1"/>
  <c r="T930" i="1"/>
  <c r="T931" i="1"/>
  <c r="T932" i="1"/>
  <c r="T967" i="1"/>
  <c r="T937" i="1"/>
  <c r="T938" i="1"/>
  <c r="T968" i="1"/>
  <c r="T965" i="1"/>
  <c r="T885" i="1"/>
  <c r="T874" i="1"/>
  <c r="T960" i="1"/>
  <c r="T877" i="1"/>
  <c r="T970" i="1"/>
  <c r="T911" i="1"/>
  <c r="T917" i="1"/>
  <c r="T973" i="1"/>
  <c r="T969" i="1"/>
  <c r="T906" i="1"/>
  <c r="T901" i="1"/>
  <c r="T915" i="1"/>
  <c r="T922" i="1"/>
  <c r="T962" i="1"/>
  <c r="T912" i="1"/>
  <c r="T971" i="1"/>
  <c r="T972" i="1"/>
  <c r="T879" i="1"/>
  <c r="T966" i="1"/>
  <c r="T944" i="1"/>
  <c r="T948" i="1"/>
  <c r="T952" i="1"/>
  <c r="T956" i="1"/>
  <c r="T923" i="1"/>
  <c r="T918" i="1"/>
  <c r="T920" i="1"/>
  <c r="T921" i="1"/>
  <c r="T914" i="1"/>
  <c r="T900" i="1"/>
  <c r="T916" i="1"/>
  <c r="T924" i="1"/>
  <c r="T919" i="1"/>
  <c r="T899" i="1"/>
  <c r="T913" i="1"/>
  <c r="T903" i="1"/>
  <c r="T904" i="1"/>
  <c r="T905" i="1"/>
  <c r="T907" i="1"/>
  <c r="T909" i="1"/>
  <c r="T910" i="1"/>
  <c r="T897" i="1"/>
  <c r="T902" i="1"/>
  <c r="T894" i="1"/>
  <c r="T925" i="1"/>
  <c r="T908" i="1"/>
  <c r="T892" i="1"/>
  <c r="T893" i="1"/>
  <c r="T883" i="1"/>
  <c r="T889" i="1"/>
  <c r="T890" i="1"/>
  <c r="T895" i="1"/>
  <c r="T898" i="1"/>
  <c r="T888" i="1"/>
  <c r="T891" i="1"/>
  <c r="T896" i="1"/>
  <c r="T872" i="1"/>
  <c r="T875" i="1"/>
  <c r="T876" i="1"/>
  <c r="T870" i="1"/>
  <c r="S870" i="1"/>
  <c r="O868" i="1"/>
  <c r="O867" i="1"/>
  <c r="O866" i="1"/>
  <c r="T866" i="1" s="1"/>
  <c r="O865" i="1"/>
  <c r="T865" i="1" s="1"/>
  <c r="O864" i="1"/>
  <c r="T864" i="1" s="1"/>
  <c r="O863" i="1"/>
  <c r="T863" i="1" s="1"/>
  <c r="O862" i="1"/>
  <c r="T862" i="1" s="1"/>
  <c r="O861" i="1"/>
  <c r="T861" i="1" s="1"/>
  <c r="O860" i="1"/>
  <c r="T860" i="1" s="1"/>
  <c r="O859" i="1"/>
  <c r="T859" i="1" s="1"/>
  <c r="O858" i="1"/>
  <c r="T858" i="1" s="1"/>
  <c r="O857" i="1"/>
  <c r="T857" i="1" s="1"/>
  <c r="O856" i="1"/>
  <c r="T856" i="1" s="1"/>
  <c r="O855" i="1"/>
  <c r="T855" i="1" s="1"/>
  <c r="O854" i="1"/>
  <c r="T854" i="1" s="1"/>
  <c r="O853" i="1"/>
  <c r="T853" i="1" s="1"/>
  <c r="O852" i="1"/>
  <c r="T852" i="1" s="1"/>
  <c r="O851" i="1"/>
  <c r="T851" i="1" s="1"/>
  <c r="O850" i="1"/>
  <c r="T850" i="1" s="1"/>
  <c r="O849" i="1"/>
  <c r="T849" i="1" s="1"/>
  <c r="O848" i="1"/>
  <c r="T848" i="1" s="1"/>
  <c r="O847" i="1"/>
  <c r="T847" i="1" s="1"/>
  <c r="O846" i="1"/>
  <c r="T846" i="1" s="1"/>
  <c r="O845" i="1"/>
  <c r="O844" i="1"/>
  <c r="O843" i="1"/>
  <c r="O842" i="1"/>
  <c r="O841" i="1"/>
  <c r="T869" i="1"/>
  <c r="S867" i="1"/>
  <c r="S868" i="1"/>
  <c r="S869" i="1"/>
  <c r="S862" i="1"/>
  <c r="S863" i="1"/>
  <c r="S864" i="1"/>
  <c r="S865" i="1"/>
  <c r="S866" i="1"/>
  <c r="S852" i="1"/>
  <c r="S861" i="1"/>
  <c r="S860" i="1"/>
  <c r="S859" i="1"/>
  <c r="S858" i="1"/>
  <c r="S857" i="1"/>
  <c r="S856" i="1"/>
  <c r="S855" i="1"/>
  <c r="S854" i="1"/>
  <c r="S853" i="1"/>
  <c r="S851" i="1"/>
  <c r="S850" i="1"/>
  <c r="S849" i="1"/>
  <c r="S848" i="1"/>
  <c r="S847" i="1"/>
  <c r="S846" i="1"/>
  <c r="T868" i="1" l="1"/>
  <c r="T867" i="1"/>
  <c r="S845" i="1"/>
  <c r="T845" i="1"/>
  <c r="S844" i="1"/>
  <c r="T844" i="1"/>
  <c r="S843" i="1"/>
  <c r="T843" i="1"/>
  <c r="S842" i="1"/>
  <c r="T842" i="1"/>
  <c r="S841" i="1"/>
  <c r="T841" i="1"/>
  <c r="S840" i="1"/>
  <c r="T840" i="1"/>
  <c r="S839" i="1"/>
  <c r="T839" i="1"/>
  <c r="S838" i="1"/>
  <c r="T838" i="1"/>
  <c r="S837" i="1"/>
  <c r="T837" i="1"/>
  <c r="S836" i="1"/>
  <c r="T836" i="1"/>
  <c r="S835" i="1"/>
  <c r="T835" i="1"/>
  <c r="S834" i="1"/>
  <c r="T834" i="1"/>
  <c r="S833" i="1"/>
  <c r="T833" i="1"/>
  <c r="S832" i="1"/>
  <c r="T832" i="1"/>
  <c r="S831" i="1"/>
  <c r="T831" i="1"/>
  <c r="S830" i="1"/>
  <c r="T830" i="1"/>
  <c r="S829" i="1"/>
  <c r="T829" i="1"/>
  <c r="S828" i="1"/>
  <c r="T828" i="1"/>
  <c r="S827" i="1"/>
  <c r="T827" i="1"/>
  <c r="S826" i="1"/>
  <c r="T826" i="1"/>
  <c r="S825" i="1"/>
  <c r="T825" i="1"/>
  <c r="S824" i="1"/>
  <c r="T824" i="1"/>
  <c r="S823" i="1"/>
  <c r="T823" i="1"/>
  <c r="S822" i="1"/>
  <c r="T822" i="1"/>
  <c r="S821" i="1"/>
  <c r="T821" i="1"/>
  <c r="S820" i="1"/>
  <c r="T820" i="1"/>
  <c r="S819" i="1"/>
  <c r="T819" i="1"/>
  <c r="S818" i="1"/>
  <c r="T818" i="1"/>
  <c r="S817" i="1"/>
  <c r="T817" i="1"/>
  <c r="S816" i="1"/>
  <c r="T816" i="1"/>
  <c r="S815" i="1"/>
  <c r="T815" i="1"/>
  <c r="S814" i="1"/>
  <c r="T814" i="1"/>
  <c r="S813" i="1"/>
  <c r="T813" i="1"/>
  <c r="S812" i="1"/>
  <c r="T812" i="1"/>
  <c r="S811" i="1"/>
  <c r="T811" i="1"/>
  <c r="S810" i="1"/>
  <c r="T810" i="1"/>
  <c r="S809" i="1"/>
  <c r="T809" i="1"/>
  <c r="S808" i="1"/>
  <c r="T808" i="1"/>
  <c r="S807" i="1"/>
  <c r="T807" i="1"/>
  <c r="S806" i="1"/>
  <c r="T806" i="1"/>
  <c r="S805" i="1"/>
  <c r="T805" i="1"/>
  <c r="S804" i="1"/>
  <c r="T804" i="1"/>
  <c r="S803" i="1"/>
  <c r="T803" i="1"/>
  <c r="S802" i="1"/>
  <c r="T802" i="1"/>
  <c r="S801" i="1"/>
  <c r="T801" i="1"/>
  <c r="S800" i="1"/>
  <c r="T800" i="1"/>
  <c r="S799" i="1"/>
  <c r="T799" i="1"/>
  <c r="S798" i="1"/>
  <c r="T798" i="1"/>
  <c r="S797" i="1"/>
  <c r="T797" i="1"/>
  <c r="S796" i="1"/>
  <c r="T796" i="1"/>
  <c r="S795" i="1"/>
  <c r="T795" i="1"/>
  <c r="S794" i="1"/>
  <c r="T794" i="1"/>
  <c r="S793" i="1"/>
  <c r="T793" i="1"/>
  <c r="S792" i="1"/>
  <c r="T792" i="1"/>
  <c r="S791" i="1"/>
  <c r="T791" i="1"/>
  <c r="S790" i="1"/>
  <c r="T790" i="1"/>
  <c r="S789" i="1"/>
  <c r="T789" i="1"/>
  <c r="S788" i="1"/>
  <c r="T788" i="1"/>
  <c r="S787" i="1"/>
  <c r="T787" i="1"/>
  <c r="S786" i="1"/>
  <c r="T786" i="1"/>
  <c r="S785" i="1"/>
  <c r="T785" i="1"/>
  <c r="S784" i="1"/>
  <c r="T784" i="1"/>
  <c r="S783" i="1"/>
  <c r="T783" i="1"/>
  <c r="S782" i="1"/>
  <c r="T782" i="1"/>
  <c r="S781" i="1"/>
  <c r="T781" i="1"/>
  <c r="S780" i="1"/>
  <c r="T780" i="1"/>
  <c r="S779" i="1"/>
  <c r="T779" i="1"/>
  <c r="S778" i="1"/>
  <c r="T778" i="1"/>
  <c r="S777" i="1"/>
  <c r="T777" i="1"/>
  <c r="S776" i="1"/>
  <c r="T776" i="1"/>
  <c r="S775" i="1"/>
  <c r="T775" i="1"/>
  <c r="S774" i="1"/>
  <c r="T774" i="1"/>
  <c r="S773" i="1"/>
  <c r="T773" i="1"/>
  <c r="S772" i="1"/>
  <c r="T772" i="1"/>
  <c r="S771" i="1"/>
  <c r="T771" i="1"/>
  <c r="S770" i="1"/>
  <c r="T770" i="1"/>
  <c r="S769" i="1"/>
  <c r="T769" i="1"/>
  <c r="S768" i="1"/>
  <c r="T768" i="1"/>
  <c r="S767" i="1"/>
  <c r="T767" i="1"/>
  <c r="S766" i="1"/>
  <c r="T766" i="1"/>
  <c r="S765" i="1"/>
  <c r="T765" i="1"/>
  <c r="S764" i="1"/>
  <c r="T764" i="1"/>
  <c r="S763" i="1"/>
  <c r="T763" i="1"/>
  <c r="S762" i="1"/>
  <c r="T762" i="1"/>
  <c r="S761" i="1"/>
  <c r="T761" i="1"/>
  <c r="S760" i="1"/>
  <c r="T760" i="1"/>
  <c r="S759" i="1"/>
  <c r="T759" i="1"/>
  <c r="S758" i="1"/>
  <c r="T758" i="1"/>
  <c r="S757" i="1"/>
  <c r="T757" i="1"/>
  <c r="S756" i="1"/>
  <c r="T756" i="1"/>
  <c r="S755" i="1"/>
  <c r="T755" i="1"/>
  <c r="S754" i="1"/>
  <c r="T754" i="1"/>
  <c r="S753" i="1"/>
  <c r="T753" i="1"/>
  <c r="S752" i="1"/>
  <c r="T752" i="1"/>
  <c r="S751" i="1"/>
  <c r="T751" i="1"/>
  <c r="S750" i="1"/>
  <c r="T750" i="1"/>
  <c r="S749" i="1"/>
  <c r="T749" i="1"/>
  <c r="S748" i="1"/>
  <c r="T748" i="1"/>
  <c r="S747" i="1"/>
  <c r="T747" i="1"/>
  <c r="S746" i="1"/>
  <c r="T746" i="1"/>
  <c r="S745" i="1"/>
  <c r="T745" i="1"/>
  <c r="S744" i="1"/>
  <c r="T744" i="1"/>
  <c r="S743" i="1"/>
  <c r="T743" i="1"/>
  <c r="S742" i="1"/>
  <c r="T742" i="1"/>
  <c r="S741" i="1"/>
  <c r="T741" i="1"/>
  <c r="S740" i="1"/>
  <c r="T740" i="1"/>
  <c r="S739" i="1"/>
  <c r="T739" i="1"/>
  <c r="S738" i="1"/>
  <c r="T738" i="1"/>
  <c r="S737" i="1"/>
  <c r="T737" i="1"/>
  <c r="S736" i="1"/>
  <c r="T736" i="1"/>
  <c r="S735" i="1"/>
  <c r="T735" i="1"/>
  <c r="S734" i="1"/>
  <c r="T734" i="1"/>
  <c r="S733" i="1"/>
  <c r="T733" i="1"/>
  <c r="S732" i="1"/>
  <c r="T732" i="1"/>
  <c r="S731" i="1"/>
  <c r="T731" i="1"/>
  <c r="S730" i="1"/>
  <c r="T730" i="1"/>
  <c r="S729" i="1"/>
  <c r="T729" i="1"/>
  <c r="S728" i="1"/>
  <c r="T728" i="1"/>
  <c r="S727" i="1"/>
  <c r="T727" i="1"/>
  <c r="S726" i="1"/>
  <c r="T726" i="1"/>
  <c r="S725" i="1"/>
  <c r="T725" i="1"/>
  <c r="S724" i="1"/>
  <c r="T724" i="1"/>
  <c r="S723" i="1"/>
  <c r="T723" i="1"/>
  <c r="S722" i="1"/>
  <c r="T722" i="1"/>
  <c r="S721" i="1"/>
  <c r="T721" i="1"/>
  <c r="S720" i="1"/>
  <c r="T720" i="1"/>
  <c r="S719" i="1"/>
  <c r="T719" i="1"/>
  <c r="S718" i="1"/>
  <c r="T718" i="1"/>
  <c r="S717" i="1"/>
  <c r="T717" i="1"/>
  <c r="S716" i="1"/>
  <c r="T716" i="1"/>
  <c r="S715" i="1"/>
  <c r="T715" i="1"/>
  <c r="S714" i="1"/>
  <c r="T714" i="1"/>
  <c r="S713" i="1"/>
  <c r="T713" i="1"/>
  <c r="S712" i="1"/>
  <c r="T712" i="1"/>
  <c r="S711" i="1"/>
  <c r="T711" i="1"/>
  <c r="S710" i="1"/>
  <c r="T710" i="1"/>
  <c r="S709" i="1"/>
  <c r="T709" i="1"/>
  <c r="S708" i="1"/>
  <c r="T708" i="1"/>
  <c r="S707" i="1"/>
  <c r="T707" i="1"/>
  <c r="S706" i="1"/>
  <c r="T706" i="1"/>
  <c r="S705" i="1"/>
  <c r="T705" i="1"/>
  <c r="S704" i="1"/>
  <c r="T704" i="1"/>
  <c r="S703" i="1"/>
  <c r="T703" i="1"/>
  <c r="S702" i="1"/>
  <c r="T702" i="1"/>
  <c r="S701" i="1"/>
  <c r="T701" i="1"/>
  <c r="S700" i="1"/>
  <c r="T700" i="1"/>
  <c r="S699" i="1"/>
  <c r="T699" i="1"/>
  <c r="S698" i="1"/>
  <c r="T698" i="1"/>
  <c r="S697" i="1"/>
  <c r="T697" i="1"/>
  <c r="S696" i="1"/>
  <c r="T696" i="1"/>
  <c r="S695" i="1"/>
  <c r="T695" i="1"/>
  <c r="S694" i="1"/>
  <c r="T694" i="1"/>
  <c r="S693" i="1"/>
  <c r="T693" i="1"/>
  <c r="S692" i="1"/>
  <c r="T692" i="1"/>
  <c r="S691" i="1"/>
  <c r="T691" i="1"/>
  <c r="S690" i="1"/>
  <c r="T690" i="1"/>
  <c r="S689" i="1"/>
  <c r="T689" i="1"/>
  <c r="S688" i="1"/>
  <c r="T688" i="1"/>
  <c r="S687" i="1"/>
  <c r="T687" i="1"/>
  <c r="S686" i="1"/>
  <c r="T686" i="1"/>
  <c r="S685" i="1"/>
  <c r="T685" i="1"/>
  <c r="S684" i="1"/>
  <c r="T684" i="1"/>
  <c r="S683" i="1"/>
  <c r="O683" i="1"/>
  <c r="S682" i="1"/>
  <c r="O682" i="1"/>
  <c r="S681" i="1"/>
  <c r="O681" i="1"/>
  <c r="S680" i="1"/>
  <c r="T680" i="1"/>
  <c r="S679" i="1"/>
  <c r="T679" i="1"/>
  <c r="S678" i="1"/>
  <c r="T678" i="1"/>
  <c r="S677" i="1"/>
  <c r="T677" i="1"/>
  <c r="S676" i="1"/>
  <c r="T676" i="1"/>
  <c r="S675" i="1"/>
  <c r="T675" i="1"/>
  <c r="S674" i="1"/>
  <c r="T674" i="1"/>
  <c r="S673" i="1"/>
  <c r="T673" i="1"/>
  <c r="S672" i="1"/>
  <c r="T672" i="1"/>
  <c r="S671" i="1"/>
  <c r="T671" i="1"/>
  <c r="S670" i="1"/>
  <c r="T670" i="1"/>
  <c r="S669" i="1"/>
  <c r="T669" i="1"/>
  <c r="S668" i="1"/>
  <c r="T668" i="1"/>
  <c r="S667" i="1"/>
  <c r="O667" i="1"/>
  <c r="S666" i="1"/>
  <c r="O666" i="1"/>
  <c r="S665" i="1"/>
  <c r="O665" i="1"/>
  <c r="S664" i="1"/>
  <c r="O664" i="1"/>
  <c r="S663" i="1"/>
  <c r="O663" i="1"/>
  <c r="S662" i="1"/>
  <c r="O662" i="1"/>
  <c r="S661" i="1"/>
  <c r="O661" i="1"/>
  <c r="S660" i="1"/>
  <c r="O660" i="1"/>
  <c r="S659" i="1"/>
  <c r="O659" i="1"/>
  <c r="S658" i="1"/>
  <c r="O658" i="1"/>
  <c r="S657" i="1"/>
  <c r="O657" i="1"/>
  <c r="S656" i="1"/>
  <c r="O656" i="1"/>
  <c r="S655" i="1"/>
  <c r="O655" i="1"/>
  <c r="S654" i="1"/>
  <c r="O654" i="1"/>
  <c r="S653" i="1"/>
  <c r="O653" i="1"/>
  <c r="S652" i="1"/>
  <c r="O652" i="1"/>
  <c r="S651" i="1"/>
  <c r="O651" i="1"/>
  <c r="S650" i="1"/>
  <c r="O650" i="1"/>
  <c r="S649" i="1"/>
  <c r="O649" i="1"/>
  <c r="S648" i="1"/>
  <c r="O648" i="1"/>
  <c r="S647" i="1"/>
  <c r="O647" i="1"/>
  <c r="S646" i="1"/>
  <c r="O646" i="1"/>
  <c r="S645" i="1"/>
  <c r="O645" i="1"/>
  <c r="S644" i="1"/>
  <c r="O644" i="1"/>
  <c r="S643" i="1"/>
  <c r="O643" i="1"/>
  <c r="S642" i="1"/>
  <c r="O642" i="1"/>
  <c r="S641" i="1"/>
  <c r="O641" i="1"/>
  <c r="S640" i="1"/>
  <c r="O640" i="1"/>
  <c r="S639" i="1"/>
  <c r="O639" i="1"/>
  <c r="S638" i="1"/>
  <c r="O638" i="1"/>
  <c r="S637" i="1"/>
  <c r="O637" i="1"/>
  <c r="S636" i="1"/>
  <c r="O636" i="1"/>
  <c r="S635" i="1"/>
  <c r="O635" i="1"/>
  <c r="S634" i="1"/>
  <c r="O634" i="1"/>
  <c r="S633" i="1"/>
  <c r="O633" i="1"/>
  <c r="S632" i="1"/>
  <c r="O632" i="1"/>
  <c r="S631" i="1"/>
  <c r="O631" i="1"/>
  <c r="S630" i="1"/>
  <c r="O630" i="1"/>
  <c r="S629" i="1"/>
  <c r="O629" i="1"/>
  <c r="S628" i="1"/>
  <c r="O628" i="1"/>
  <c r="S627" i="1"/>
  <c r="O627" i="1"/>
  <c r="S626" i="1"/>
  <c r="O626" i="1"/>
  <c r="S625" i="1"/>
  <c r="O625" i="1"/>
  <c r="S624" i="1"/>
  <c r="O624" i="1"/>
  <c r="S623" i="1"/>
  <c r="O623" i="1"/>
  <c r="S622" i="1"/>
  <c r="O622" i="1"/>
  <c r="S621" i="1"/>
  <c r="O621" i="1"/>
  <c r="S620" i="1"/>
  <c r="O620" i="1"/>
  <c r="S619" i="1"/>
  <c r="O619" i="1"/>
  <c r="S618" i="1"/>
  <c r="O618" i="1"/>
  <c r="S617" i="1"/>
  <c r="O617" i="1"/>
  <c r="S616" i="1"/>
  <c r="O616" i="1"/>
  <c r="S615" i="1"/>
  <c r="O615" i="1"/>
  <c r="S614" i="1"/>
  <c r="O614" i="1"/>
  <c r="S613" i="1"/>
  <c r="O613" i="1"/>
  <c r="S612" i="1"/>
  <c r="O612" i="1"/>
  <c r="S611" i="1"/>
  <c r="O611" i="1"/>
  <c r="S610" i="1"/>
  <c r="O610" i="1"/>
  <c r="S609" i="1"/>
  <c r="O609" i="1"/>
  <c r="S608" i="1"/>
  <c r="T608" i="1"/>
  <c r="S607" i="1"/>
  <c r="T607" i="1"/>
  <c r="S606" i="1"/>
  <c r="T606" i="1"/>
  <c r="S605" i="1"/>
  <c r="T605" i="1"/>
  <c r="S604" i="1"/>
  <c r="T604" i="1"/>
  <c r="S603" i="1"/>
  <c r="O603" i="1"/>
  <c r="S602" i="1"/>
  <c r="T602" i="1"/>
  <c r="S601" i="1"/>
  <c r="T601" i="1"/>
  <c r="O600" i="1"/>
  <c r="S599" i="1"/>
  <c r="T599" i="1"/>
  <c r="S598" i="1"/>
  <c r="T598" i="1"/>
  <c r="O597" i="1"/>
  <c r="S596" i="1"/>
  <c r="O596" i="1"/>
  <c r="S595" i="1"/>
  <c r="O595" i="1"/>
  <c r="S594" i="1"/>
  <c r="T594" i="1"/>
  <c r="S593" i="1"/>
  <c r="O593" i="1"/>
  <c r="S592" i="1"/>
  <c r="O592" i="1"/>
  <c r="O591" i="1"/>
  <c r="S590" i="1"/>
  <c r="O590" i="1"/>
  <c r="S589" i="1"/>
  <c r="O589" i="1"/>
  <c r="S588" i="1"/>
  <c r="O588" i="1"/>
  <c r="S587" i="1"/>
  <c r="O587" i="1"/>
  <c r="S586" i="1"/>
  <c r="O586" i="1"/>
  <c r="S585" i="1"/>
  <c r="O585" i="1"/>
  <c r="S584" i="1"/>
  <c r="O584" i="1"/>
  <c r="S583" i="1"/>
  <c r="O583" i="1"/>
  <c r="S582" i="1"/>
  <c r="O582" i="1"/>
  <c r="S581" i="1"/>
  <c r="O581" i="1"/>
  <c r="S580" i="1"/>
  <c r="O580" i="1"/>
  <c r="S579" i="1"/>
  <c r="T579" i="1"/>
  <c r="S578" i="1"/>
  <c r="O578" i="1"/>
  <c r="S577" i="1"/>
  <c r="T577" i="1"/>
  <c r="S576" i="1"/>
  <c r="T576" i="1"/>
  <c r="S575" i="1"/>
  <c r="T575" i="1"/>
  <c r="S574" i="1"/>
  <c r="T574" i="1"/>
  <c r="S573" i="1"/>
  <c r="T573" i="1"/>
  <c r="S572" i="1"/>
  <c r="O572" i="1"/>
  <c r="S571" i="1"/>
  <c r="T571" i="1"/>
  <c r="S570" i="1"/>
  <c r="T570" i="1"/>
  <c r="S569" i="1"/>
  <c r="T569" i="1"/>
  <c r="S568" i="1"/>
  <c r="T568" i="1"/>
  <c r="S567" i="1"/>
  <c r="O567" i="1"/>
  <c r="S566" i="1"/>
  <c r="O566" i="1"/>
  <c r="S565" i="1"/>
  <c r="T565" i="1"/>
  <c r="O564" i="1"/>
  <c r="O563" i="1"/>
  <c r="S562" i="1"/>
  <c r="O562" i="1"/>
  <c r="S561" i="1"/>
  <c r="O561" i="1"/>
  <c r="O560" i="1"/>
  <c r="S559" i="1"/>
  <c r="O559" i="1"/>
  <c r="S558" i="1"/>
  <c r="T558" i="1"/>
  <c r="S557" i="1"/>
  <c r="T557" i="1"/>
  <c r="S556" i="1"/>
  <c r="T556" i="1"/>
  <c r="S555" i="1"/>
  <c r="T555" i="1"/>
  <c r="S554" i="1"/>
  <c r="T554" i="1"/>
  <c r="S553" i="1"/>
  <c r="O553" i="1"/>
  <c r="S552" i="1"/>
  <c r="O552" i="1"/>
  <c r="S551" i="1"/>
  <c r="O551" i="1"/>
  <c r="S550" i="1"/>
  <c r="O550" i="1"/>
  <c r="S549" i="1"/>
  <c r="T549" i="1"/>
  <c r="S548" i="1"/>
  <c r="T548" i="1"/>
  <c r="O547" i="1"/>
  <c r="S546" i="1"/>
  <c r="O546" i="1"/>
  <c r="S545" i="1"/>
  <c r="O545" i="1"/>
  <c r="O544" i="1"/>
  <c r="O543" i="1"/>
  <c r="S542" i="1"/>
  <c r="T542" i="1"/>
  <c r="O541" i="1"/>
  <c r="O540" i="1"/>
  <c r="S539" i="1"/>
  <c r="T539" i="1"/>
  <c r="O538" i="1"/>
  <c r="O537" i="1"/>
  <c r="O536" i="1"/>
  <c r="O535" i="1"/>
  <c r="O534" i="1"/>
  <c r="S533" i="1"/>
  <c r="T533" i="1"/>
  <c r="S532" i="1"/>
  <c r="T532" i="1"/>
  <c r="O531" i="1"/>
  <c r="S530" i="1"/>
  <c r="T530" i="1"/>
  <c r="O529" i="1"/>
  <c r="O528" i="1"/>
  <c r="O527" i="1"/>
  <c r="O526" i="1"/>
  <c r="S525" i="1"/>
  <c r="T525" i="1"/>
  <c r="O524" i="1"/>
  <c r="O523" i="1"/>
  <c r="S522" i="1"/>
  <c r="O522" i="1"/>
  <c r="S521" i="1"/>
  <c r="O521" i="1"/>
  <c r="O520" i="1"/>
  <c r="S519" i="1"/>
  <c r="T519" i="1"/>
  <c r="S518" i="1"/>
  <c r="T518" i="1"/>
  <c r="S517" i="1"/>
  <c r="O517" i="1"/>
  <c r="O516" i="1"/>
  <c r="S515" i="1"/>
  <c r="O515" i="1"/>
  <c r="S514" i="1"/>
  <c r="T514" i="1"/>
  <c r="O513" i="1"/>
  <c r="O512" i="1"/>
  <c r="O511" i="1"/>
  <c r="S510" i="1"/>
  <c r="T510" i="1"/>
  <c r="S509" i="1"/>
  <c r="T509" i="1"/>
  <c r="O508" i="1"/>
  <c r="O507" i="1"/>
  <c r="S506" i="1"/>
  <c r="T506" i="1"/>
  <c r="S505" i="1"/>
  <c r="T505" i="1"/>
  <c r="S504" i="1"/>
  <c r="T504" i="1"/>
  <c r="S503" i="1"/>
  <c r="T503" i="1"/>
  <c r="O502" i="1"/>
  <c r="O501" i="1"/>
  <c r="O500" i="1"/>
  <c r="O499" i="1"/>
  <c r="O498" i="1"/>
  <c r="O497" i="1"/>
  <c r="O496" i="1"/>
  <c r="O495" i="1"/>
  <c r="O494" i="1"/>
  <c r="O493" i="1"/>
  <c r="O492" i="1"/>
  <c r="O491" i="1"/>
  <c r="O490" i="1"/>
  <c r="O489" i="1"/>
  <c r="O488" i="1"/>
  <c r="O487" i="1"/>
  <c r="S486" i="1"/>
  <c r="O486" i="1"/>
  <c r="S485" i="1"/>
  <c r="O485" i="1"/>
  <c r="S484" i="1"/>
  <c r="O484" i="1"/>
  <c r="S483" i="1"/>
  <c r="O483" i="1"/>
  <c r="O482" i="1"/>
  <c r="S481" i="1"/>
  <c r="O481" i="1"/>
  <c r="O480" i="1"/>
  <c r="S479" i="1"/>
  <c r="O479" i="1"/>
  <c r="S478" i="1"/>
  <c r="O478" i="1"/>
  <c r="S477" i="1"/>
  <c r="O477" i="1"/>
  <c r="S476" i="1"/>
  <c r="O476" i="1"/>
  <c r="O475" i="1"/>
  <c r="S474" i="1"/>
  <c r="T474" i="1"/>
  <c r="S473" i="1"/>
  <c r="O473" i="1"/>
  <c r="O472" i="1"/>
  <c r="O471" i="1"/>
  <c r="O470" i="1"/>
  <c r="S469" i="1"/>
  <c r="O469" i="1"/>
  <c r="O468" i="1"/>
  <c r="S467" i="1"/>
  <c r="O467" i="1"/>
  <c r="O466" i="1"/>
  <c r="S465" i="1"/>
  <c r="O465" i="1"/>
  <c r="O464" i="1"/>
  <c r="S463" i="1"/>
  <c r="O463" i="1"/>
  <c r="S462" i="1"/>
  <c r="O462" i="1"/>
  <c r="S461" i="1"/>
  <c r="O461" i="1"/>
  <c r="S460" i="1"/>
  <c r="O460" i="1"/>
  <c r="S459" i="1"/>
  <c r="O459" i="1"/>
  <c r="O458" i="1"/>
  <c r="S457" i="1"/>
  <c r="O457" i="1"/>
  <c r="O456" i="1"/>
  <c r="S455" i="1"/>
  <c r="O455" i="1"/>
  <c r="O454" i="1"/>
  <c r="S453" i="1"/>
  <c r="O453" i="1"/>
  <c r="O452" i="1"/>
  <c r="S451" i="1"/>
  <c r="O451" i="1"/>
  <c r="O450" i="1"/>
  <c r="S449" i="1"/>
  <c r="O449" i="1"/>
  <c r="S448" i="1"/>
  <c r="O448" i="1"/>
  <c r="S447" i="1"/>
  <c r="O447" i="1"/>
  <c r="S446" i="1"/>
  <c r="O446" i="1"/>
  <c r="S445" i="1"/>
  <c r="O445" i="1"/>
  <c r="S444" i="1"/>
  <c r="O444" i="1"/>
  <c r="O443" i="1"/>
  <c r="S442" i="1"/>
  <c r="O442" i="1"/>
  <c r="S441" i="1"/>
  <c r="O441" i="1"/>
  <c r="S440" i="1"/>
  <c r="O440" i="1"/>
  <c r="S439" i="1"/>
  <c r="O439" i="1"/>
  <c r="O438" i="1"/>
  <c r="S437" i="1"/>
  <c r="O437" i="1"/>
  <c r="S436" i="1"/>
  <c r="O436" i="1"/>
  <c r="S435" i="1"/>
  <c r="O435" i="1"/>
  <c r="O434" i="1"/>
  <c r="S433" i="1"/>
  <c r="O433" i="1"/>
  <c r="S432" i="1"/>
  <c r="O432" i="1"/>
  <c r="S431" i="1"/>
  <c r="O431" i="1"/>
  <c r="O430" i="1"/>
  <c r="S429" i="1"/>
  <c r="O429" i="1"/>
  <c r="S428" i="1"/>
  <c r="O428" i="1"/>
  <c r="S427" i="1"/>
  <c r="O427" i="1"/>
  <c r="O426" i="1"/>
  <c r="S425" i="1"/>
  <c r="O425" i="1"/>
  <c r="O424" i="1"/>
  <c r="S423" i="1"/>
  <c r="O423" i="1"/>
  <c r="O422" i="1"/>
  <c r="S421" i="1"/>
  <c r="O421" i="1"/>
  <c r="O420" i="1"/>
  <c r="S419" i="1"/>
  <c r="O419" i="1"/>
  <c r="O418" i="1"/>
  <c r="S417" i="1"/>
  <c r="O417" i="1"/>
  <c r="O416" i="1"/>
  <c r="S415" i="1"/>
  <c r="O415" i="1"/>
  <c r="O414" i="1"/>
  <c r="O413" i="1"/>
  <c r="O412" i="1"/>
  <c r="O411" i="1"/>
  <c r="O410" i="1"/>
  <c r="O409" i="1"/>
  <c r="O408" i="1"/>
  <c r="O407" i="1"/>
  <c r="O406" i="1"/>
  <c r="O405" i="1"/>
  <c r="S404" i="1"/>
  <c r="O404" i="1"/>
  <c r="O403" i="1"/>
  <c r="O402" i="1"/>
  <c r="S401" i="1"/>
  <c r="O401" i="1"/>
  <c r="S400" i="1"/>
  <c r="O400" i="1"/>
  <c r="S399" i="1"/>
  <c r="O399" i="1"/>
  <c r="S398" i="1"/>
  <c r="O398" i="1"/>
  <c r="S397" i="1"/>
  <c r="O397" i="1"/>
  <c r="S396" i="1"/>
  <c r="O396" i="1"/>
  <c r="O395" i="1"/>
  <c r="O394" i="1"/>
  <c r="S393" i="1"/>
  <c r="O393" i="1"/>
  <c r="S392" i="1"/>
  <c r="O392" i="1"/>
  <c r="S391" i="1"/>
  <c r="O391" i="1"/>
  <c r="S390" i="1"/>
  <c r="O390" i="1"/>
  <c r="O389" i="1"/>
  <c r="S388" i="1"/>
  <c r="O388" i="1"/>
  <c r="O387" i="1"/>
  <c r="O386" i="1"/>
  <c r="S385" i="1"/>
  <c r="O385" i="1"/>
  <c r="S384" i="1"/>
  <c r="T384" i="1"/>
  <c r="S383" i="1"/>
  <c r="T383" i="1"/>
  <c r="S382" i="1"/>
  <c r="T382" i="1"/>
  <c r="O381" i="1"/>
  <c r="S380" i="1"/>
  <c r="O380" i="1"/>
  <c r="S379" i="1"/>
  <c r="O379" i="1"/>
  <c r="S378" i="1"/>
  <c r="O378" i="1"/>
  <c r="S377" i="1"/>
  <c r="O377" i="1"/>
  <c r="O376" i="1"/>
  <c r="S375" i="1"/>
  <c r="O375" i="1"/>
  <c r="S374" i="1"/>
  <c r="O374" i="1"/>
  <c r="O373" i="1"/>
  <c r="S372" i="1"/>
  <c r="O372" i="1"/>
  <c r="S371" i="1"/>
  <c r="O371" i="1"/>
  <c r="O370" i="1"/>
  <c r="S369" i="1"/>
  <c r="O369" i="1"/>
  <c r="O368" i="1"/>
  <c r="O367" i="1"/>
  <c r="O366" i="1"/>
  <c r="S365" i="1"/>
  <c r="O365" i="1"/>
  <c r="S364" i="1"/>
  <c r="O364" i="1"/>
  <c r="S363" i="1"/>
  <c r="O363" i="1"/>
  <c r="O362" i="1"/>
  <c r="S361" i="1"/>
  <c r="O361" i="1"/>
  <c r="O360" i="1"/>
  <c r="S359" i="1"/>
  <c r="O359" i="1"/>
  <c r="S358" i="1"/>
  <c r="O358" i="1"/>
  <c r="S357" i="1"/>
  <c r="O357" i="1"/>
  <c r="S356" i="1"/>
  <c r="O356" i="1"/>
  <c r="O355" i="1"/>
  <c r="O354" i="1"/>
  <c r="S353" i="1"/>
  <c r="O353" i="1"/>
  <c r="O352" i="1"/>
  <c r="S351" i="1"/>
  <c r="O351" i="1"/>
  <c r="S350" i="1"/>
  <c r="T350" i="1"/>
  <c r="S349" i="1"/>
  <c r="T349" i="1"/>
  <c r="S348" i="1"/>
  <c r="T348" i="1"/>
  <c r="O347" i="1"/>
  <c r="S346" i="1"/>
  <c r="O346" i="1"/>
  <c r="S345" i="1"/>
  <c r="O345" i="1"/>
  <c r="S344" i="1"/>
  <c r="O344" i="1"/>
  <c r="S343" i="1"/>
  <c r="O343" i="1"/>
  <c r="S342" i="1"/>
  <c r="O342" i="1"/>
  <c r="S341" i="1"/>
  <c r="O341" i="1"/>
  <c r="S340" i="1"/>
  <c r="O340" i="1"/>
  <c r="S339" i="1"/>
  <c r="O339" i="1"/>
  <c r="S338" i="1"/>
  <c r="O338" i="1"/>
  <c r="S337" i="1"/>
  <c r="O337" i="1"/>
  <c r="S336" i="1"/>
  <c r="O336" i="1"/>
  <c r="S335" i="1"/>
  <c r="O335" i="1"/>
  <c r="S334" i="1"/>
  <c r="T334" i="1"/>
  <c r="S333" i="1"/>
  <c r="O333" i="1"/>
  <c r="S332" i="1"/>
  <c r="O332" i="1"/>
  <c r="S331" i="1"/>
  <c r="O331" i="1"/>
  <c r="S330" i="1"/>
  <c r="O330" i="1"/>
  <c r="S329" i="1"/>
  <c r="T329" i="1"/>
  <c r="S328" i="1"/>
  <c r="O328" i="1"/>
  <c r="S327" i="1"/>
  <c r="T327" i="1"/>
  <c r="S326" i="1"/>
  <c r="T326" i="1"/>
  <c r="S325" i="1"/>
  <c r="O325" i="1"/>
  <c r="S324" i="1"/>
  <c r="O324" i="1"/>
  <c r="S323" i="1"/>
  <c r="O323" i="1"/>
  <c r="S322" i="1"/>
  <c r="O322" i="1"/>
  <c r="S321" i="1"/>
  <c r="O321" i="1"/>
  <c r="O320" i="1"/>
  <c r="S319" i="1"/>
  <c r="O319" i="1"/>
  <c r="S318" i="1"/>
  <c r="T318" i="1"/>
  <c r="S317" i="1"/>
  <c r="T317" i="1"/>
  <c r="S316" i="1"/>
  <c r="O316" i="1"/>
  <c r="S315" i="1"/>
  <c r="O315" i="1"/>
  <c r="S314" i="1"/>
  <c r="O314" i="1"/>
  <c r="S313" i="1"/>
  <c r="O313" i="1"/>
  <c r="S312" i="1"/>
  <c r="O312" i="1"/>
  <c r="S311" i="1"/>
  <c r="O311" i="1"/>
  <c r="S310" i="1"/>
  <c r="O310" i="1"/>
  <c r="S309" i="1"/>
  <c r="O309" i="1"/>
  <c r="S308" i="1"/>
  <c r="O308" i="1"/>
  <c r="S307" i="1"/>
  <c r="O307" i="1"/>
  <c r="S306" i="1"/>
  <c r="O306" i="1"/>
  <c r="S305" i="1"/>
  <c r="O305" i="1"/>
  <c r="S304" i="1"/>
  <c r="O304" i="1"/>
  <c r="S303" i="1"/>
  <c r="O303" i="1"/>
  <c r="S302" i="1"/>
  <c r="O302" i="1"/>
  <c r="S301" i="1"/>
  <c r="O301" i="1"/>
  <c r="S300" i="1"/>
  <c r="O300" i="1"/>
  <c r="S299" i="1"/>
  <c r="O299" i="1"/>
  <c r="S298" i="1"/>
  <c r="O298" i="1"/>
  <c r="S297" i="1"/>
  <c r="T297" i="1"/>
  <c r="S296" i="1"/>
  <c r="O296" i="1"/>
  <c r="S295" i="1"/>
  <c r="O295" i="1"/>
  <c r="S294" i="1"/>
  <c r="O294" i="1"/>
  <c r="S293" i="1"/>
  <c r="O293" i="1"/>
  <c r="S292" i="1"/>
  <c r="O292" i="1"/>
  <c r="S291" i="1"/>
  <c r="O291" i="1"/>
  <c r="S290" i="1"/>
  <c r="O290" i="1"/>
  <c r="S289" i="1"/>
  <c r="O289" i="1"/>
  <c r="S288" i="1"/>
  <c r="O288" i="1"/>
  <c r="S287" i="1"/>
  <c r="O287" i="1"/>
  <c r="O286" i="1"/>
  <c r="S285" i="1"/>
  <c r="O285" i="1"/>
  <c r="S284" i="1"/>
  <c r="O284" i="1"/>
  <c r="S283" i="1"/>
  <c r="O283" i="1"/>
  <c r="O282" i="1"/>
  <c r="O281" i="1"/>
  <c r="S280" i="1"/>
  <c r="O280" i="1"/>
  <c r="S279" i="1"/>
  <c r="O279" i="1"/>
  <c r="S278" i="1"/>
  <c r="T278" i="1"/>
  <c r="O277" i="1"/>
  <c r="S276" i="1"/>
  <c r="O276" i="1"/>
  <c r="O275" i="1"/>
  <c r="S274" i="1"/>
  <c r="O274" i="1"/>
  <c r="O273" i="1"/>
  <c r="S272" i="1"/>
  <c r="O272" i="1"/>
  <c r="O271" i="1"/>
  <c r="S270" i="1"/>
  <c r="O270" i="1"/>
  <c r="S269" i="1"/>
  <c r="T269" i="1"/>
  <c r="S268" i="1"/>
  <c r="T268" i="1"/>
  <c r="O267" i="1"/>
  <c r="S266" i="1"/>
  <c r="T266" i="1"/>
  <c r="S265" i="1"/>
  <c r="O265" i="1"/>
  <c r="O264" i="1"/>
  <c r="S263" i="1"/>
  <c r="O263" i="1"/>
  <c r="O262" i="1"/>
  <c r="S261" i="1"/>
  <c r="T261" i="1"/>
  <c r="S260" i="1"/>
  <c r="O260" i="1"/>
  <c r="O259" i="1"/>
  <c r="S258" i="1"/>
  <c r="T258" i="1"/>
  <c r="S257" i="1"/>
  <c r="O257" i="1"/>
  <c r="O256" i="1"/>
  <c r="S255" i="1"/>
  <c r="O255" i="1"/>
  <c r="O254" i="1"/>
  <c r="S253" i="1"/>
  <c r="T253" i="1"/>
  <c r="S252" i="1"/>
  <c r="O252" i="1"/>
  <c r="O251" i="1"/>
  <c r="S250" i="1"/>
  <c r="O250" i="1"/>
  <c r="O249" i="1"/>
  <c r="S248" i="1"/>
  <c r="T248" i="1"/>
  <c r="S247" i="1"/>
  <c r="O247" i="1"/>
  <c r="O246" i="1"/>
  <c r="S245" i="1"/>
  <c r="O245" i="1"/>
  <c r="S244" i="1"/>
  <c r="O244" i="1"/>
  <c r="O243" i="1"/>
  <c r="S242" i="1"/>
  <c r="O242" i="1"/>
  <c r="S241" i="1"/>
  <c r="O241" i="1"/>
  <c r="S240" i="1"/>
  <c r="O240" i="1"/>
  <c r="S239" i="1"/>
  <c r="T239" i="1"/>
  <c r="S238" i="1"/>
  <c r="O238" i="1"/>
  <c r="S237" i="1"/>
  <c r="O237" i="1"/>
  <c r="S236" i="1"/>
  <c r="O236" i="1"/>
  <c r="S235" i="1"/>
  <c r="O235" i="1"/>
  <c r="S234" i="1"/>
  <c r="O234" i="1"/>
  <c r="S233" i="1"/>
  <c r="O233" i="1"/>
  <c r="O232" i="1"/>
  <c r="O231" i="1"/>
  <c r="O230" i="1"/>
  <c r="O229" i="1"/>
  <c r="O228" i="1"/>
  <c r="O227" i="1"/>
  <c r="S226" i="1"/>
  <c r="O226" i="1"/>
  <c r="S225" i="1"/>
  <c r="O225" i="1"/>
  <c r="S224" i="1"/>
  <c r="O224" i="1"/>
  <c r="S223" i="1"/>
  <c r="O223" i="1"/>
  <c r="O222" i="1"/>
  <c r="O221" i="1"/>
  <c r="O220" i="1"/>
  <c r="O219" i="1"/>
  <c r="O218" i="1"/>
  <c r="O217" i="1"/>
  <c r="O216" i="1"/>
  <c r="S215" i="1"/>
  <c r="O215" i="1"/>
  <c r="O214" i="1"/>
  <c r="S213" i="1"/>
  <c r="O213" i="1"/>
  <c r="S212" i="1"/>
  <c r="O212" i="1"/>
  <c r="O211" i="1"/>
  <c r="S210" i="1"/>
  <c r="O210" i="1"/>
  <c r="O209" i="1"/>
  <c r="S208" i="1"/>
  <c r="O208" i="1"/>
  <c r="O207" i="1"/>
  <c r="O206" i="1"/>
  <c r="S205" i="1"/>
  <c r="O205" i="1"/>
  <c r="S204" i="1"/>
  <c r="O204" i="1"/>
  <c r="S203" i="1"/>
  <c r="O203" i="1"/>
  <c r="S202" i="1"/>
  <c r="O202" i="1"/>
  <c r="O201" i="1"/>
  <c r="S200" i="1"/>
  <c r="O200" i="1"/>
  <c r="O199" i="1"/>
  <c r="O198" i="1"/>
  <c r="S197" i="1"/>
  <c r="O197" i="1"/>
  <c r="S196" i="1"/>
  <c r="O196" i="1"/>
  <c r="S195" i="1"/>
  <c r="O195" i="1"/>
  <c r="S194" i="1"/>
  <c r="O194" i="1"/>
  <c r="S193" i="1"/>
  <c r="O193" i="1"/>
  <c r="S192" i="1"/>
  <c r="O192" i="1"/>
  <c r="S191" i="1"/>
  <c r="O191" i="1"/>
  <c r="S190" i="1"/>
  <c r="O190" i="1"/>
  <c r="O189" i="1"/>
  <c r="S188" i="1"/>
  <c r="O188" i="1"/>
  <c r="O187" i="1"/>
  <c r="S186" i="1"/>
  <c r="O186" i="1"/>
  <c r="S185" i="1"/>
  <c r="O185" i="1"/>
  <c r="O184" i="1"/>
  <c r="S183" i="1"/>
  <c r="O183" i="1"/>
  <c r="O182" i="1"/>
  <c r="O181" i="1"/>
  <c r="O180" i="1"/>
  <c r="O179" i="1"/>
  <c r="O178" i="1"/>
  <c r="S177" i="1"/>
  <c r="O177" i="1"/>
  <c r="O176" i="1"/>
  <c r="O175" i="1"/>
  <c r="O174" i="1"/>
  <c r="S173" i="1"/>
  <c r="O173" i="1"/>
  <c r="O172" i="1"/>
  <c r="S171" i="1"/>
  <c r="T171" i="1"/>
  <c r="S170" i="1"/>
  <c r="T170" i="1"/>
  <c r="O169" i="1"/>
  <c r="O168" i="1"/>
  <c r="O167" i="1"/>
  <c r="S166" i="1"/>
  <c r="T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S136" i="1"/>
  <c r="T136" i="1"/>
  <c r="O135" i="1"/>
  <c r="S134" i="1"/>
  <c r="O134" i="1"/>
  <c r="S133" i="1"/>
  <c r="O133" i="1"/>
  <c r="S132" i="1"/>
  <c r="O132" i="1"/>
  <c r="S131" i="1"/>
  <c r="O131" i="1"/>
  <c r="S130" i="1"/>
  <c r="O130" i="1"/>
  <c r="S129" i="1"/>
  <c r="O129" i="1"/>
  <c r="S128" i="1"/>
  <c r="O128" i="1"/>
  <c r="S127" i="1"/>
  <c r="O127" i="1"/>
  <c r="O126" i="1"/>
  <c r="S125" i="1"/>
  <c r="O125" i="1"/>
  <c r="S124" i="1"/>
  <c r="O124" i="1"/>
  <c r="S123" i="1"/>
  <c r="O123" i="1"/>
  <c r="S122" i="1"/>
  <c r="O122" i="1"/>
  <c r="S121" i="1"/>
  <c r="O121" i="1"/>
  <c r="O120" i="1"/>
  <c r="S119" i="1"/>
  <c r="O119" i="1"/>
  <c r="O118" i="1"/>
  <c r="S117" i="1"/>
  <c r="O117" i="1"/>
  <c r="S116" i="1"/>
  <c r="O116" i="1"/>
  <c r="S115" i="1"/>
  <c r="O115" i="1"/>
  <c r="S114" i="1"/>
  <c r="T114" i="1"/>
  <c r="S113" i="1"/>
  <c r="O113" i="1"/>
  <c r="S112" i="1"/>
  <c r="O112" i="1"/>
  <c r="O111" i="1"/>
  <c r="S110" i="1"/>
  <c r="O110" i="1"/>
  <c r="O109" i="1"/>
  <c r="S108" i="1"/>
  <c r="O108" i="1"/>
  <c r="O107" i="1"/>
  <c r="S106" i="1"/>
  <c r="O106" i="1"/>
  <c r="O105" i="1"/>
  <c r="S104" i="1"/>
  <c r="O104" i="1"/>
  <c r="O103" i="1"/>
  <c r="S102" i="1"/>
  <c r="O102" i="1"/>
  <c r="O101" i="1"/>
  <c r="S100" i="1"/>
  <c r="T100" i="1"/>
  <c r="S99" i="1"/>
  <c r="O99" i="1"/>
  <c r="O98" i="1"/>
  <c r="S97" i="1"/>
  <c r="T97" i="1"/>
  <c r="S96" i="1"/>
  <c r="T96" i="1"/>
  <c r="S95" i="1"/>
  <c r="O95" i="1"/>
  <c r="S94" i="1"/>
  <c r="O94" i="1"/>
  <c r="O93" i="1"/>
  <c r="S92" i="1"/>
  <c r="O92" i="1"/>
  <c r="O91" i="1"/>
  <c r="S90" i="1"/>
  <c r="O90" i="1"/>
  <c r="O89" i="1"/>
  <c r="S88" i="1"/>
  <c r="O88" i="1"/>
  <c r="O87" i="1"/>
  <c r="S86" i="1"/>
  <c r="O86" i="1"/>
  <c r="O85" i="1"/>
  <c r="S84" i="1"/>
  <c r="O84" i="1"/>
  <c r="O83" i="1"/>
  <c r="S82" i="1"/>
  <c r="O82" i="1"/>
  <c r="O81" i="1"/>
  <c r="S80" i="1"/>
  <c r="O80" i="1"/>
  <c r="S79" i="1"/>
  <c r="O79" i="1"/>
  <c r="S78" i="1"/>
  <c r="T78" i="1"/>
  <c r="S77" i="1"/>
  <c r="T77" i="1"/>
  <c r="S76" i="1"/>
  <c r="O76" i="1"/>
  <c r="S75" i="1"/>
  <c r="O75" i="1"/>
  <c r="S74" i="1"/>
  <c r="O74" i="1"/>
  <c r="S73" i="1"/>
  <c r="O73" i="1"/>
  <c r="O72" i="1"/>
  <c r="S71" i="1"/>
  <c r="O71" i="1"/>
  <c r="O70" i="1"/>
  <c r="S69" i="1"/>
  <c r="O69" i="1"/>
  <c r="S68" i="1"/>
  <c r="O68" i="1"/>
  <c r="S67" i="1"/>
  <c r="O67" i="1"/>
  <c r="S66" i="1"/>
  <c r="O66" i="1"/>
  <c r="S65" i="1"/>
  <c r="O65" i="1"/>
  <c r="S64" i="1"/>
  <c r="O64" i="1"/>
  <c r="S63" i="1"/>
  <c r="O63" i="1"/>
  <c r="O62" i="1"/>
  <c r="S61" i="1"/>
  <c r="O61" i="1"/>
  <c r="S60" i="1"/>
  <c r="O60" i="1"/>
  <c r="S59" i="1"/>
  <c r="O59" i="1"/>
  <c r="S58" i="1"/>
  <c r="O58" i="1"/>
  <c r="S57" i="1"/>
  <c r="O57" i="1"/>
  <c r="S56" i="1"/>
  <c r="O56" i="1"/>
  <c r="S55" i="1"/>
  <c r="O55" i="1"/>
  <c r="S54" i="1"/>
  <c r="O54" i="1"/>
  <c r="S53" i="1"/>
  <c r="O53" i="1"/>
  <c r="S52" i="1"/>
  <c r="O52" i="1"/>
  <c r="S51" i="1"/>
  <c r="O51" i="1"/>
  <c r="S50" i="1"/>
  <c r="O50" i="1"/>
  <c r="S49" i="1"/>
  <c r="O49" i="1"/>
  <c r="O48" i="1"/>
  <c r="O47" i="1"/>
  <c r="O46" i="1"/>
  <c r="S45" i="1"/>
  <c r="O45" i="1"/>
  <c r="O44" i="1"/>
  <c r="O43" i="1"/>
  <c r="O42" i="1"/>
  <c r="S41" i="1"/>
  <c r="O41" i="1"/>
  <c r="O40" i="1"/>
  <c r="S39" i="1"/>
  <c r="O39" i="1"/>
  <c r="S38" i="1"/>
  <c r="O38" i="1"/>
  <c r="O37" i="1"/>
  <c r="S36" i="1"/>
  <c r="O36" i="1"/>
  <c r="S35" i="1"/>
  <c r="O35" i="1"/>
  <c r="S34" i="1"/>
  <c r="O34" i="1"/>
  <c r="S33" i="1"/>
  <c r="O33" i="1"/>
  <c r="S32" i="1"/>
  <c r="O32" i="1"/>
  <c r="S31" i="1"/>
  <c r="O31" i="1"/>
  <c r="S30" i="1"/>
  <c r="O30" i="1"/>
  <c r="S29" i="1"/>
  <c r="O29" i="1"/>
  <c r="S28" i="1"/>
  <c r="O28" i="1"/>
  <c r="S27" i="1"/>
  <c r="O27" i="1"/>
  <c r="S26" i="1"/>
  <c r="O26" i="1"/>
  <c r="S25" i="1"/>
  <c r="O25" i="1"/>
  <c r="S24" i="1"/>
  <c r="O24" i="1"/>
  <c r="S23" i="1"/>
  <c r="O23" i="1"/>
  <c r="S22" i="1"/>
  <c r="O22" i="1"/>
  <c r="S21" i="1"/>
  <c r="O21" i="1"/>
  <c r="S20" i="1"/>
  <c r="O20" i="1"/>
  <c r="S19" i="1"/>
  <c r="O19" i="1"/>
  <c r="S18" i="1"/>
  <c r="O18" i="1"/>
  <c r="S17" i="1"/>
  <c r="O17" i="1"/>
  <c r="S16" i="1"/>
  <c r="O16" i="1"/>
  <c r="S15" i="1"/>
  <c r="O15" i="1"/>
  <c r="S14" i="1"/>
  <c r="O14" i="1"/>
  <c r="S13" i="1"/>
  <c r="O13" i="1"/>
  <c r="S12" i="1"/>
  <c r="O12" i="1"/>
  <c r="S11" i="1"/>
  <c r="O11" i="1"/>
  <c r="S10" i="1"/>
  <c r="O10" i="1"/>
  <c r="O9" i="1"/>
  <c r="S8" i="1"/>
  <c r="O8" i="1"/>
  <c r="S7" i="1"/>
  <c r="O7" i="1"/>
  <c r="S6" i="1"/>
  <c r="O6" i="1"/>
  <c r="S5" i="1"/>
  <c r="O5" i="1"/>
  <c r="S4" i="1"/>
  <c r="O4" i="1"/>
  <c r="S3" i="1"/>
  <c r="O3" i="1"/>
  <c r="O2" i="1"/>
  <c r="T635" i="1" l="1"/>
  <c r="T636" i="1"/>
  <c r="T637" i="1"/>
  <c r="T638" i="1"/>
  <c r="T639" i="1"/>
  <c r="T640" i="1"/>
  <c r="T641" i="1"/>
  <c r="T642" i="1"/>
  <c r="T643" i="1"/>
  <c r="T648" i="1"/>
  <c r="S389" i="1"/>
  <c r="T553" i="1"/>
  <c r="T587" i="1"/>
  <c r="T302" i="1"/>
  <c r="S466" i="1"/>
  <c r="T488" i="1"/>
  <c r="T492" i="1"/>
  <c r="T496" i="1"/>
  <c r="T500" i="1"/>
  <c r="T595" i="1"/>
  <c r="T597" i="1"/>
  <c r="T10" i="1"/>
  <c r="T11" i="1"/>
  <c r="T19" i="1"/>
  <c r="T588" i="1"/>
  <c r="T590" i="1"/>
  <c r="T591" i="1"/>
  <c r="S597" i="1"/>
  <c r="T603" i="1"/>
  <c r="T280" i="1"/>
  <c r="T311" i="1"/>
  <c r="T578" i="1"/>
  <c r="S81" i="1"/>
  <c r="T347" i="1"/>
  <c r="T372" i="1"/>
  <c r="T388" i="1"/>
  <c r="S416" i="1"/>
  <c r="T460" i="1"/>
  <c r="T462" i="1"/>
  <c r="T463" i="1"/>
  <c r="T491" i="1"/>
  <c r="T515" i="1"/>
  <c r="T516" i="1"/>
  <c r="T520" i="1"/>
  <c r="T551" i="1"/>
  <c r="T26" i="1"/>
  <c r="T52" i="1"/>
  <c r="T53" i="1"/>
  <c r="T54" i="1"/>
  <c r="T58" i="1"/>
  <c r="T60" i="1"/>
  <c r="S62" i="1"/>
  <c r="T63" i="1"/>
  <c r="T64" i="1"/>
  <c r="T72" i="1"/>
  <c r="T139" i="1"/>
  <c r="S140" i="1"/>
  <c r="T164" i="1"/>
  <c r="T429" i="1"/>
  <c r="T435" i="1"/>
  <c r="T614" i="1"/>
  <c r="T615" i="1"/>
  <c r="T619" i="1"/>
  <c r="T33" i="1"/>
  <c r="T183" i="1"/>
  <c r="T390" i="1"/>
  <c r="T391" i="1"/>
  <c r="T396" i="1"/>
  <c r="S72" i="1"/>
  <c r="T168" i="1"/>
  <c r="T169" i="1"/>
  <c r="T172" i="1"/>
  <c r="T176" i="1"/>
  <c r="T187" i="1"/>
  <c r="T222" i="1"/>
  <c r="T256" i="1"/>
  <c r="T304" i="1"/>
  <c r="T305" i="1"/>
  <c r="T306" i="1"/>
  <c r="T308" i="1"/>
  <c r="T309" i="1"/>
  <c r="T371" i="1"/>
  <c r="T379" i="1"/>
  <c r="T380" i="1"/>
  <c r="T428" i="1"/>
  <c r="T655" i="1"/>
  <c r="T656" i="1"/>
  <c r="T666" i="1"/>
  <c r="T667" i="1"/>
  <c r="T365" i="1"/>
  <c r="T3" i="1"/>
  <c r="T7" i="1"/>
  <c r="T8" i="1"/>
  <c r="S105" i="1"/>
  <c r="S211" i="1"/>
  <c r="T275" i="1"/>
  <c r="T464" i="1"/>
  <c r="T482" i="1"/>
  <c r="T487" i="1"/>
  <c r="T495" i="1"/>
  <c r="T572" i="1"/>
  <c r="S355" i="1"/>
  <c r="S381" i="1"/>
  <c r="T381" i="1"/>
  <c r="T40" i="1"/>
  <c r="T48" i="1"/>
  <c r="T107" i="1"/>
  <c r="T111" i="1"/>
  <c r="T116" i="1"/>
  <c r="S126" i="1"/>
  <c r="T127" i="1"/>
  <c r="T128" i="1"/>
  <c r="S164" i="1"/>
  <c r="T185" i="1"/>
  <c r="T192" i="1"/>
  <c r="T193" i="1"/>
  <c r="T194" i="1"/>
  <c r="T195" i="1"/>
  <c r="S220" i="1"/>
  <c r="S251" i="1"/>
  <c r="T273" i="1"/>
  <c r="T290" i="1"/>
  <c r="T291" i="1"/>
  <c r="T369" i="1"/>
  <c r="S70" i="1"/>
  <c r="T71" i="1"/>
  <c r="T87" i="1"/>
  <c r="S120" i="1"/>
  <c r="T162" i="1"/>
  <c r="T167" i="1"/>
  <c r="T175" i="1"/>
  <c r="T204" i="1"/>
  <c r="T205" i="1"/>
  <c r="T213" i="1"/>
  <c r="T218" i="1"/>
  <c r="T223" i="1"/>
  <c r="T249" i="1"/>
  <c r="S264" i="1"/>
  <c r="S367" i="1"/>
  <c r="T367" i="1"/>
  <c r="T288" i="1"/>
  <c r="T289" i="1"/>
  <c r="T360" i="1"/>
  <c r="S360" i="1"/>
  <c r="T298" i="1"/>
  <c r="T342" i="1"/>
  <c r="T343" i="1"/>
  <c r="T344" i="1"/>
  <c r="T364" i="1"/>
  <c r="S408" i="1"/>
  <c r="T426" i="1"/>
  <c r="T445" i="1"/>
  <c r="T475" i="1"/>
  <c r="T478" i="1"/>
  <c r="T479" i="1"/>
  <c r="T484" i="1"/>
  <c r="T586" i="1"/>
  <c r="T593" i="1"/>
  <c r="T631" i="1"/>
  <c r="T295" i="1"/>
  <c r="T338" i="1"/>
  <c r="T339" i="1"/>
  <c r="T657" i="1"/>
  <c r="T658" i="1"/>
  <c r="T659" i="1"/>
  <c r="T660" i="1"/>
  <c r="T661" i="1"/>
  <c r="T662" i="1"/>
  <c r="T477" i="1"/>
  <c r="T398" i="1"/>
  <c r="T399" i="1"/>
  <c r="T408" i="1"/>
  <c r="S410" i="1"/>
  <c r="T450" i="1"/>
  <c r="T5" i="1"/>
  <c r="T38" i="1"/>
  <c r="T39" i="1"/>
  <c r="T2" i="1"/>
  <c r="T14" i="1"/>
  <c r="T16" i="1"/>
  <c r="T17" i="1"/>
  <c r="T18" i="1"/>
  <c r="T22" i="1"/>
  <c r="T24" i="1"/>
  <c r="T25" i="1"/>
  <c r="T27" i="1"/>
  <c r="T30" i="1"/>
  <c r="T35" i="1"/>
  <c r="T36" i="1"/>
  <c r="T37" i="1"/>
  <c r="T44" i="1"/>
  <c r="T70" i="1"/>
  <c r="T75" i="1"/>
  <c r="S89" i="1"/>
  <c r="T98" i="1"/>
  <c r="T103" i="1"/>
  <c r="S118" i="1"/>
  <c r="T119" i="1"/>
  <c r="T134" i="1"/>
  <c r="T154" i="1"/>
  <c r="T163" i="1"/>
  <c r="T165" i="1"/>
  <c r="T188" i="1"/>
  <c r="S199" i="1"/>
  <c r="T199" i="1"/>
  <c r="T212" i="1"/>
  <c r="S228" i="1"/>
  <c r="T228" i="1"/>
  <c r="S232" i="1"/>
  <c r="T232" i="1"/>
  <c r="T254" i="1"/>
  <c r="S254" i="1"/>
  <c r="T282" i="1"/>
  <c r="S282" i="1"/>
  <c r="S198" i="1"/>
  <c r="T198" i="1"/>
  <c r="S207" i="1"/>
  <c r="T207" i="1"/>
  <c r="S227" i="1"/>
  <c r="T227" i="1"/>
  <c r="S231" i="1"/>
  <c r="T231" i="1"/>
  <c r="T262" i="1"/>
  <c r="S262" i="1"/>
  <c r="S281" i="1"/>
  <c r="T281" i="1"/>
  <c r="S42" i="1"/>
  <c r="T50" i="1"/>
  <c r="T55" i="1"/>
  <c r="T62" i="1"/>
  <c r="T67" i="1"/>
  <c r="T68" i="1"/>
  <c r="T95" i="1"/>
  <c r="T124" i="1"/>
  <c r="T138" i="1"/>
  <c r="T147" i="1"/>
  <c r="S148" i="1"/>
  <c r="S169" i="1"/>
  <c r="T181" i="1"/>
  <c r="T196" i="1"/>
  <c r="T197" i="1"/>
  <c r="T202" i="1"/>
  <c r="T203" i="1"/>
  <c r="S206" i="1"/>
  <c r="T206" i="1"/>
  <c r="T216" i="1"/>
  <c r="S216" i="1"/>
  <c r="S230" i="1"/>
  <c r="T230" i="1"/>
  <c r="T320" i="1"/>
  <c r="S320" i="1"/>
  <c r="T6" i="1"/>
  <c r="S46" i="1"/>
  <c r="T132" i="1"/>
  <c r="T146" i="1"/>
  <c r="T155" i="1"/>
  <c r="S156" i="1"/>
  <c r="T180" i="1"/>
  <c r="S189" i="1"/>
  <c r="T189" i="1"/>
  <c r="S214" i="1"/>
  <c r="T214" i="1"/>
  <c r="S229" i="1"/>
  <c r="T229" i="1"/>
  <c r="T277" i="1"/>
  <c r="S277" i="1"/>
  <c r="T211" i="1"/>
  <c r="T233" i="1"/>
  <c r="T234" i="1"/>
  <c r="T235" i="1"/>
  <c r="T236" i="1"/>
  <c r="T238" i="1"/>
  <c r="T240" i="1"/>
  <c r="T241" i="1"/>
  <c r="T246" i="1"/>
  <c r="T251" i="1"/>
  <c r="S259" i="1"/>
  <c r="S271" i="1"/>
  <c r="T287" i="1"/>
  <c r="T293" i="1"/>
  <c r="T294" i="1"/>
  <c r="T345" i="1"/>
  <c r="S352" i="1"/>
  <c r="S354" i="1"/>
  <c r="T355" i="1"/>
  <c r="S373" i="1"/>
  <c r="T410" i="1"/>
  <c r="S412" i="1"/>
  <c r="T416" i="1"/>
  <c r="S418" i="1"/>
  <c r="S424" i="1"/>
  <c r="S430" i="1"/>
  <c r="T431" i="1"/>
  <c r="T432" i="1"/>
  <c r="T436" i="1"/>
  <c r="S438" i="1"/>
  <c r="T439" i="1"/>
  <c r="T440" i="1"/>
  <c r="S450" i="1"/>
  <c r="S452" i="1"/>
  <c r="S502" i="1"/>
  <c r="S524" i="1"/>
  <c r="S527" i="1"/>
  <c r="S529" i="1"/>
  <c r="T547" i="1"/>
  <c r="S560" i="1"/>
  <c r="T580" i="1"/>
  <c r="T581" i="1"/>
  <c r="T582" i="1"/>
  <c r="T583" i="1"/>
  <c r="T609" i="1"/>
  <c r="T663" i="1"/>
  <c r="T362" i="1"/>
  <c r="T562" i="1"/>
  <c r="T620" i="1"/>
  <c r="T621" i="1"/>
  <c r="T622" i="1"/>
  <c r="T623" i="1"/>
  <c r="T624" i="1"/>
  <c r="T625" i="1"/>
  <c r="T626" i="1"/>
  <c r="T627" i="1"/>
  <c r="T647" i="1"/>
  <c r="T259" i="1"/>
  <c r="T267" i="1"/>
  <c r="T300" i="1"/>
  <c r="T352" i="1"/>
  <c r="T356" i="1"/>
  <c r="T357" i="1"/>
  <c r="S362" i="1"/>
  <c r="T377" i="1"/>
  <c r="T385" i="1"/>
  <c r="T389" i="1"/>
  <c r="T392" i="1"/>
  <c r="T393" i="1"/>
  <c r="T397" i="1"/>
  <c r="T400" i="1"/>
  <c r="T401" i="1"/>
  <c r="T418" i="1"/>
  <c r="S420" i="1"/>
  <c r="T424" i="1"/>
  <c r="S426" i="1"/>
  <c r="T437" i="1"/>
  <c r="T441" i="1"/>
  <c r="T442" i="1"/>
  <c r="T446" i="1"/>
  <c r="T447" i="1"/>
  <c r="T448" i="1"/>
  <c r="T449" i="1"/>
  <c r="T451" i="1"/>
  <c r="T452" i="1"/>
  <c r="S454" i="1"/>
  <c r="T458" i="1"/>
  <c r="T466" i="1"/>
  <c r="S468" i="1"/>
  <c r="S482" i="1"/>
  <c r="T483" i="1"/>
  <c r="T502" i="1"/>
  <c r="S508" i="1"/>
  <c r="T524" i="1"/>
  <c r="T560" i="1"/>
  <c r="T649" i="1"/>
  <c r="T650" i="1"/>
  <c r="T651" i="1"/>
  <c r="T652" i="1"/>
  <c r="T683" i="1"/>
  <c r="T9" i="1"/>
  <c r="T12" i="1"/>
  <c r="T13" i="1"/>
  <c r="T15" i="1"/>
  <c r="T28" i="1"/>
  <c r="T29" i="1"/>
  <c r="T31" i="1"/>
  <c r="T34" i="1"/>
  <c r="T42" i="1"/>
  <c r="T43" i="1"/>
  <c r="S44" i="1"/>
  <c r="T51" i="1"/>
  <c r="T61" i="1"/>
  <c r="T69" i="1"/>
  <c r="T74" i="1"/>
  <c r="T79" i="1"/>
  <c r="T81" i="1"/>
  <c r="S83" i="1"/>
  <c r="T89" i="1"/>
  <c r="S91" i="1"/>
  <c r="S98" i="1"/>
  <c r="T105" i="1"/>
  <c r="S107" i="1"/>
  <c r="T117" i="1"/>
  <c r="T125" i="1"/>
  <c r="T133" i="1"/>
  <c r="S135" i="1"/>
  <c r="T140" i="1"/>
  <c r="T141" i="1"/>
  <c r="S142" i="1"/>
  <c r="T148" i="1"/>
  <c r="T149" i="1"/>
  <c r="S150" i="1"/>
  <c r="T156" i="1"/>
  <c r="T157" i="1"/>
  <c r="S158" i="1"/>
  <c r="T177" i="1"/>
  <c r="S201" i="1"/>
  <c r="S209" i="1"/>
  <c r="T210" i="1"/>
  <c r="T215" i="1"/>
  <c r="S243" i="1"/>
  <c r="S286" i="1"/>
  <c r="T299" i="1"/>
  <c r="T307" i="1"/>
  <c r="T378" i="1"/>
  <c r="T201" i="1"/>
  <c r="T209" i="1"/>
  <c r="S218" i="1"/>
  <c r="T243" i="1"/>
  <c r="T286" i="1"/>
  <c r="S376" i="1"/>
  <c r="T376" i="1"/>
  <c r="T387" i="1"/>
  <c r="S387" i="1"/>
  <c r="T395" i="1"/>
  <c r="S395" i="1"/>
  <c r="T403" i="1"/>
  <c r="S403" i="1"/>
  <c r="T422" i="1"/>
  <c r="S422" i="1"/>
  <c r="T4" i="1"/>
  <c r="T20" i="1"/>
  <c r="T21" i="1"/>
  <c r="T23" i="1"/>
  <c r="S37" i="1"/>
  <c r="S40" i="1"/>
  <c r="T46" i="1"/>
  <c r="T47" i="1"/>
  <c r="S48" i="1"/>
  <c r="T56" i="1"/>
  <c r="T57" i="1"/>
  <c r="T59" i="1"/>
  <c r="T65" i="1"/>
  <c r="T66" i="1"/>
  <c r="T73" i="1"/>
  <c r="T76" i="1"/>
  <c r="T85" i="1"/>
  <c r="S87" i="1"/>
  <c r="T93" i="1"/>
  <c r="T101" i="1"/>
  <c r="S103" i="1"/>
  <c r="T109" i="1"/>
  <c r="S111" i="1"/>
  <c r="T112" i="1"/>
  <c r="T113" i="1"/>
  <c r="T118" i="1"/>
  <c r="T121" i="1"/>
  <c r="T122" i="1"/>
  <c r="T126" i="1"/>
  <c r="T129" i="1"/>
  <c r="T130" i="1"/>
  <c r="T137" i="1"/>
  <c r="S138" i="1"/>
  <c r="T144" i="1"/>
  <c r="T145" i="1"/>
  <c r="S146" i="1"/>
  <c r="T152" i="1"/>
  <c r="T153" i="1"/>
  <c r="S154" i="1"/>
  <c r="T160" i="1"/>
  <c r="T161" i="1"/>
  <c r="S162" i="1"/>
  <c r="S165" i="1"/>
  <c r="T173" i="1"/>
  <c r="T174" i="1"/>
  <c r="T179" i="1"/>
  <c r="S181" i="1"/>
  <c r="T186" i="1"/>
  <c r="T237" i="1"/>
  <c r="S249" i="1"/>
  <c r="S275" i="1"/>
  <c r="T283" i="1"/>
  <c r="T284" i="1"/>
  <c r="T292" i="1"/>
  <c r="T301" i="1"/>
  <c r="T316" i="1"/>
  <c r="T336" i="1"/>
  <c r="T337" i="1"/>
  <c r="S347" i="1"/>
  <c r="T374" i="1"/>
  <c r="T375" i="1"/>
  <c r="S386" i="1"/>
  <c r="T386" i="1"/>
  <c r="S394" i="1"/>
  <c r="T394" i="1"/>
  <c r="S402" i="1"/>
  <c r="T402" i="1"/>
  <c r="T414" i="1"/>
  <c r="S414" i="1"/>
  <c r="T83" i="1"/>
  <c r="S85" i="1"/>
  <c r="T91" i="1"/>
  <c r="S93" i="1"/>
  <c r="T99" i="1"/>
  <c r="S101" i="1"/>
  <c r="S109" i="1"/>
  <c r="T115" i="1"/>
  <c r="T120" i="1"/>
  <c r="T123" i="1"/>
  <c r="T131" i="1"/>
  <c r="T135" i="1"/>
  <c r="T142" i="1"/>
  <c r="T143" i="1"/>
  <c r="S144" i="1"/>
  <c r="T150" i="1"/>
  <c r="T151" i="1"/>
  <c r="S152" i="1"/>
  <c r="T158" i="1"/>
  <c r="T159" i="1"/>
  <c r="S160" i="1"/>
  <c r="T178" i="1"/>
  <c r="T190" i="1"/>
  <c r="T191" i="1"/>
  <c r="T200" i="1"/>
  <c r="T208" i="1"/>
  <c r="T220" i="1"/>
  <c r="S222" i="1"/>
  <c r="T224" i="1"/>
  <c r="T225" i="1"/>
  <c r="T226" i="1"/>
  <c r="T242" i="1"/>
  <c r="T244" i="1"/>
  <c r="S246" i="1"/>
  <c r="S256" i="1"/>
  <c r="T264" i="1"/>
  <c r="S267" i="1"/>
  <c r="T271" i="1"/>
  <c r="S273" i="1"/>
  <c r="T279" i="1"/>
  <c r="T285" i="1"/>
  <c r="T312" i="1"/>
  <c r="T313" i="1"/>
  <c r="T314" i="1"/>
  <c r="T315" i="1"/>
  <c r="T406" i="1"/>
  <c r="S406" i="1"/>
  <c r="S434" i="1"/>
  <c r="S443" i="1"/>
  <c r="T444" i="1"/>
  <c r="T454" i="1"/>
  <c r="S456" i="1"/>
  <c r="T468" i="1"/>
  <c r="S470" i="1"/>
  <c r="S471" i="1"/>
  <c r="S472" i="1"/>
  <c r="T476" i="1"/>
  <c r="S480" i="1"/>
  <c r="T481" i="1"/>
  <c r="T489" i="1"/>
  <c r="T493" i="1"/>
  <c r="S498" i="1"/>
  <c r="T508" i="1"/>
  <c r="S512" i="1"/>
  <c r="S516" i="1"/>
  <c r="S520" i="1"/>
  <c r="S534" i="1"/>
  <c r="S536" i="1"/>
  <c r="S538" i="1"/>
  <c r="S541" i="1"/>
  <c r="S544" i="1"/>
  <c r="S547" i="1"/>
  <c r="S564" i="1"/>
  <c r="S591" i="1"/>
  <c r="T610" i="1"/>
  <c r="T616" i="1"/>
  <c r="T617" i="1"/>
  <c r="T632" i="1"/>
  <c r="T633" i="1"/>
  <c r="T681" i="1"/>
  <c r="T682" i="1"/>
  <c r="T434" i="1"/>
  <c r="T443" i="1"/>
  <c r="T461" i="1"/>
  <c r="T480" i="1"/>
  <c r="T486" i="1"/>
  <c r="T522" i="1"/>
  <c r="T534" i="1"/>
  <c r="T536" i="1"/>
  <c r="T538" i="1"/>
  <c r="T541" i="1"/>
  <c r="T544" i="1"/>
  <c r="T354" i="1"/>
  <c r="T373" i="1"/>
  <c r="T404" i="1"/>
  <c r="T412" i="1"/>
  <c r="T420" i="1"/>
  <c r="T430" i="1"/>
  <c r="T433" i="1"/>
  <c r="T438" i="1"/>
  <c r="T456" i="1"/>
  <c r="S458" i="1"/>
  <c r="S464" i="1"/>
  <c r="T470" i="1"/>
  <c r="T471" i="1"/>
  <c r="T472" i="1"/>
  <c r="T485" i="1"/>
  <c r="T490" i="1"/>
  <c r="T494" i="1"/>
  <c r="T498" i="1"/>
  <c r="S500" i="1"/>
  <c r="T512" i="1"/>
  <c r="T527" i="1"/>
  <c r="T529" i="1"/>
  <c r="T545" i="1"/>
  <c r="T564" i="1"/>
  <c r="T566" i="1"/>
  <c r="T567" i="1"/>
  <c r="T584" i="1"/>
  <c r="T585" i="1"/>
  <c r="T592" i="1"/>
  <c r="T612" i="1"/>
  <c r="T613" i="1"/>
  <c r="T628" i="1"/>
  <c r="T629" i="1"/>
  <c r="T644" i="1"/>
  <c r="T645" i="1"/>
  <c r="T653" i="1"/>
  <c r="T664" i="1"/>
  <c r="T665" i="1"/>
  <c r="S2" i="1"/>
  <c r="S9" i="1"/>
  <c r="S43" i="1"/>
  <c r="S47" i="1"/>
  <c r="S137" i="1"/>
  <c r="S139" i="1"/>
  <c r="S141" i="1"/>
  <c r="S143" i="1"/>
  <c r="S145" i="1"/>
  <c r="S147" i="1"/>
  <c r="S149" i="1"/>
  <c r="S151" i="1"/>
  <c r="S153" i="1"/>
  <c r="S155" i="1"/>
  <c r="S157" i="1"/>
  <c r="S159" i="1"/>
  <c r="S161" i="1"/>
  <c r="S163" i="1"/>
  <c r="S167" i="1"/>
  <c r="S168" i="1"/>
  <c r="S172" i="1"/>
  <c r="S175" i="1"/>
  <c r="S176" i="1"/>
  <c r="S179" i="1"/>
  <c r="S180" i="1"/>
  <c r="S182" i="1"/>
  <c r="T182" i="1"/>
  <c r="S184" i="1"/>
  <c r="T184" i="1"/>
  <c r="S221" i="1"/>
  <c r="T221" i="1"/>
  <c r="T32" i="1"/>
  <c r="T41" i="1"/>
  <c r="T45" i="1"/>
  <c r="T49" i="1"/>
  <c r="T80" i="1"/>
  <c r="T82" i="1"/>
  <c r="T84" i="1"/>
  <c r="T86" i="1"/>
  <c r="T88" i="1"/>
  <c r="T90" i="1"/>
  <c r="T92" i="1"/>
  <c r="T94" i="1"/>
  <c r="T102" i="1"/>
  <c r="T104" i="1"/>
  <c r="T106" i="1"/>
  <c r="T108" i="1"/>
  <c r="T110" i="1"/>
  <c r="S174" i="1"/>
  <c r="S178" i="1"/>
  <c r="S219" i="1"/>
  <c r="T219" i="1"/>
  <c r="S217" i="1"/>
  <c r="T217" i="1"/>
  <c r="S187" i="1"/>
  <c r="T322" i="1"/>
  <c r="T324" i="1"/>
  <c r="T328" i="1"/>
  <c r="T331" i="1"/>
  <c r="T333" i="1"/>
  <c r="T340" i="1"/>
  <c r="T346" i="1"/>
  <c r="T351" i="1"/>
  <c r="T353" i="1"/>
  <c r="T361" i="1"/>
  <c r="S368" i="1"/>
  <c r="T368" i="1"/>
  <c r="S409" i="1"/>
  <c r="T409" i="1"/>
  <c r="T358" i="1"/>
  <c r="T359" i="1"/>
  <c r="S370" i="1"/>
  <c r="T370" i="1"/>
  <c r="S407" i="1"/>
  <c r="T407" i="1"/>
  <c r="T245" i="1"/>
  <c r="T247" i="1"/>
  <c r="T250" i="1"/>
  <c r="T252" i="1"/>
  <c r="T255" i="1"/>
  <c r="T257" i="1"/>
  <c r="T260" i="1"/>
  <c r="T263" i="1"/>
  <c r="T265" i="1"/>
  <c r="T270" i="1"/>
  <c r="T272" i="1"/>
  <c r="T274" i="1"/>
  <c r="T276" i="1"/>
  <c r="T296" i="1"/>
  <c r="T303" i="1"/>
  <c r="T310" i="1"/>
  <c r="T319" i="1"/>
  <c r="T321" i="1"/>
  <c r="T323" i="1"/>
  <c r="T325" i="1"/>
  <c r="T330" i="1"/>
  <c r="T332" i="1"/>
  <c r="T335" i="1"/>
  <c r="T341" i="1"/>
  <c r="T363" i="1"/>
  <c r="S405" i="1"/>
  <c r="T405" i="1"/>
  <c r="S413" i="1"/>
  <c r="T413" i="1"/>
  <c r="S366" i="1"/>
  <c r="T366" i="1"/>
  <c r="S411" i="1"/>
  <c r="T411" i="1"/>
  <c r="S487" i="1"/>
  <c r="S488" i="1"/>
  <c r="S489" i="1"/>
  <c r="S490" i="1"/>
  <c r="S491" i="1"/>
  <c r="S492" i="1"/>
  <c r="S493" i="1"/>
  <c r="S494" i="1"/>
  <c r="S495" i="1"/>
  <c r="S496" i="1"/>
  <c r="S507" i="1"/>
  <c r="T507" i="1"/>
  <c r="S535" i="1"/>
  <c r="T535" i="1"/>
  <c r="S537" i="1"/>
  <c r="T537" i="1"/>
  <c r="S540" i="1"/>
  <c r="T540" i="1"/>
  <c r="S543" i="1"/>
  <c r="T543" i="1"/>
  <c r="S501" i="1"/>
  <c r="T501" i="1"/>
  <c r="T415" i="1"/>
  <c r="T417" i="1"/>
  <c r="T419" i="1"/>
  <c r="T421" i="1"/>
  <c r="T423" i="1"/>
  <c r="T425" i="1"/>
  <c r="T427" i="1"/>
  <c r="T453" i="1"/>
  <c r="T455" i="1"/>
  <c r="T457" i="1"/>
  <c r="T459" i="1"/>
  <c r="T465" i="1"/>
  <c r="T467" i="1"/>
  <c r="T469" i="1"/>
  <c r="T473" i="1"/>
  <c r="S475" i="1"/>
  <c r="S499" i="1"/>
  <c r="T499" i="1"/>
  <c r="S513" i="1"/>
  <c r="T513" i="1"/>
  <c r="S526" i="1"/>
  <c r="T526" i="1"/>
  <c r="S528" i="1"/>
  <c r="T528" i="1"/>
  <c r="S531" i="1"/>
  <c r="T531" i="1"/>
  <c r="S563" i="1"/>
  <c r="T563" i="1"/>
  <c r="T630" i="1"/>
  <c r="T646" i="1"/>
  <c r="T654" i="1"/>
  <c r="S497" i="1"/>
  <c r="T497" i="1"/>
  <c r="S511" i="1"/>
  <c r="T511" i="1"/>
  <c r="S523" i="1"/>
  <c r="T523" i="1"/>
  <c r="T589" i="1"/>
  <c r="T596" i="1"/>
  <c r="S600" i="1"/>
  <c r="T600" i="1"/>
  <c r="T618" i="1"/>
  <c r="T634" i="1"/>
  <c r="T517" i="1"/>
  <c r="T521" i="1"/>
  <c r="T546" i="1"/>
  <c r="T550" i="1"/>
  <c r="T552" i="1"/>
  <c r="T559" i="1"/>
  <c r="T561" i="1"/>
  <c r="T611" i="1"/>
</calcChain>
</file>

<file path=xl/sharedStrings.xml><?xml version="1.0" encoding="utf-8"?>
<sst xmlns="http://schemas.openxmlformats.org/spreadsheetml/2006/main" count="13744" uniqueCount="2922">
  <si>
    <t>Sr no.</t>
  </si>
  <si>
    <t>Clause Name</t>
  </si>
  <si>
    <t>Target closure date</t>
  </si>
  <si>
    <t>Actual closure date</t>
  </si>
  <si>
    <t xml:space="preserve">Actions Taken </t>
  </si>
  <si>
    <t>Status</t>
  </si>
  <si>
    <t>Ageing</t>
  </si>
  <si>
    <t>Deviation</t>
  </si>
  <si>
    <t>Methods to assess the effectiveness of training of employees are not identified.</t>
  </si>
  <si>
    <t>Internal</t>
  </si>
  <si>
    <t>Japan</t>
  </si>
  <si>
    <t>Tokyo</t>
  </si>
  <si>
    <t>Minor -Non-Conformities</t>
  </si>
  <si>
    <t>HR</t>
  </si>
  <si>
    <t>Minutes of Meeting signed by Principal on effectiveness of the training, the process to start by Feb 2020</t>
  </si>
  <si>
    <t>Security of Library at HK campus is of concern. In the absence of lock to secure the room, there will be no control of books stock.</t>
  </si>
  <si>
    <t>Operations</t>
  </si>
  <si>
    <t>Action taken- Lock fixed for library.</t>
  </si>
  <si>
    <t>New admissions throughout the year was affecting the teaching learning process in the class. (esp when a child with less English ability joins in mid year). Also demotion of students midway causes concerns to teachers.</t>
  </si>
  <si>
    <t>OFI</t>
  </si>
  <si>
    <t>8.3.3</t>
  </si>
  <si>
    <t>Academics</t>
  </si>
  <si>
    <t>lower level of english extra classes have been started.</t>
  </si>
  <si>
    <t>Annual academic goals were not evident in some of the departments but were quite evident in some departments.</t>
  </si>
  <si>
    <t>8.3.2</t>
  </si>
  <si>
    <t>objective goals are made 2019-2020 and mail sent to teachers.</t>
  </si>
  <si>
    <t>Exam Department can have question paper bank of all previous years(currently with Subject HODs).Question papers can be shared in google drive than IT 10 which is not safe.</t>
  </si>
  <si>
    <t>8.3.4</t>
  </si>
  <si>
    <t>Past exam papers are now ket in library and arranged suject wise.</t>
  </si>
  <si>
    <t>For process like sports day, examination, a successor was not evident who can be groomed and trained.(HK)</t>
  </si>
  <si>
    <t>7.1.5</t>
  </si>
  <si>
    <t>Additional roles and resposibilities have been defined for teachers and coordinators to mentor other teachers.</t>
  </si>
  <si>
    <t>MyGIIS EPR are underutilized in many areas</t>
  </si>
  <si>
    <t>8.3.5</t>
  </si>
  <si>
    <t>MyGIIS EPR is now utilised.</t>
  </si>
  <si>
    <t>ID cards for students are not updated. With 2 campuses and 3 different curriculum it can cause a concern to tracking the whereabouts of the child.</t>
  </si>
  <si>
    <t>7.1.4</t>
  </si>
  <si>
    <t>Process of making ID compulsory for all students has been intiated</t>
  </si>
  <si>
    <t xml:space="preserve">No periodicals/Magazines in HK library. Only 1 in NK.
</t>
  </si>
  <si>
    <t>New Periodicals and Magazines are now subscribed for. Photo of the same are attached.</t>
  </si>
  <si>
    <t>Attendance record, feedback records, evaluation of effectiveness of trainings not complete in training dept.</t>
  </si>
  <si>
    <t>Attendance record, feedback record of training is now complete.</t>
  </si>
  <si>
    <t>Buddy -teacher concept will be good for new teachers and a demo class will be good on a day apart from orientation day for the same.</t>
  </si>
  <si>
    <t>Induction and on job training details of newly hired employees conducted by academic coordinator.</t>
  </si>
  <si>
    <t>Lack of clarity regarding leave policy, myGIIS leaves, RAMCO leave applying etc.</t>
  </si>
  <si>
    <t>7.1.2</t>
  </si>
  <si>
    <t>New teachers have been informed during the staff orientation with HR department.Evidences attached.</t>
  </si>
  <si>
    <t>Job description given at the time of joining of teachers will help them to target on KPIs.</t>
  </si>
  <si>
    <t>Job description created for every role and is effective from April 2019.</t>
  </si>
  <si>
    <t>Competency Matrix can be made to ensure right person with qualification and experience are in the right job.</t>
  </si>
  <si>
    <t>Compentency skill Matrix is made with right experience and qualification.</t>
  </si>
  <si>
    <t>There is no evidence of Principal’s approval on Curriculum Plan &amp; Lesson Plan.</t>
  </si>
  <si>
    <t>Middle East</t>
  </si>
  <si>
    <t>Abu Dhabi</t>
  </si>
  <si>
    <t>Evidence on Principal's approval and cirriculum has been found.</t>
  </si>
  <si>
    <t>MOM details are available for circiculum planning.</t>
  </si>
  <si>
    <t>There is no evidence of communication on training requirements from department head.</t>
  </si>
  <si>
    <t>7.5.2</t>
  </si>
  <si>
    <t>Training reqirement details have been recorded online on RAMCO</t>
  </si>
  <si>
    <t>7.1.6</t>
  </si>
  <si>
    <t>Induction checklist has been maintained.</t>
  </si>
  <si>
    <t>Standard format is not used to maintain record of IT Asset Inventory</t>
  </si>
  <si>
    <t>Standard format is used and maintained</t>
  </si>
  <si>
    <t>PRF form is not having complete detail of the product requested</t>
  </si>
  <si>
    <t>8.5.1</t>
  </si>
  <si>
    <t>Evidence Found. Ticket can be closed.</t>
  </si>
  <si>
    <t>Vendor Pre-Evaluation Form is not filled</t>
  </si>
  <si>
    <t>8.4.1</t>
  </si>
  <si>
    <t>Vendor pre-evaluation Form were used and maintained and therefore ticket can be closed.</t>
  </si>
  <si>
    <t xml:space="preserve">Approved Vendor list is not maintained in a standard format </t>
  </si>
  <si>
    <t>Vendor Pre-Evaluation Form is used and maintained</t>
  </si>
  <si>
    <t>Process, forms and templates are not available on server /common drive / internet (MyGIIS)</t>
  </si>
  <si>
    <t>7.5.3</t>
  </si>
  <si>
    <t>Quality</t>
  </si>
  <si>
    <t>Process, forms and templates updated in common drive and myGIIS</t>
  </si>
  <si>
    <t>At campus of GIIS Balewadi, Pune, India, fire evacuation plans were not ready. With young students in campus, this may result in serious consequences</t>
  </si>
  <si>
    <t>India</t>
  </si>
  <si>
    <t>Balewadi</t>
  </si>
  <si>
    <t>Fire evacuations plan are displayed at prominent locations.</t>
  </si>
  <si>
    <t xml:space="preserve">Fire extinguishers have expired labels. </t>
  </si>
  <si>
    <t>Fire extinguishers has been refilled and new labels with next refilling date is indicated.</t>
  </si>
  <si>
    <t>Fire Safety evacuation plan is not displayed at the school premises of GIIS Balewadi, Pune, India.</t>
  </si>
  <si>
    <t>Fire drill records not available. Some teachers and staff mentioned fire drill was conducted in 2018-19. However, records were not found</t>
  </si>
  <si>
    <t>A Fire safety training and mock drill has been planned in the month of June 2019.</t>
  </si>
  <si>
    <t>Assembly Point in case of emergency has yet to be identified</t>
  </si>
  <si>
    <t>7.1.3</t>
  </si>
  <si>
    <t>Basket Ball cout has been indentified as assembly point.</t>
  </si>
  <si>
    <t xml:space="preserve">Training for staff on the requirements of ISO 9001:2015 could be provided. </t>
  </si>
  <si>
    <t>Observation</t>
  </si>
  <si>
    <t>Training for ISO 9001:2015 has been provided by Mr.Mihir and Mr.Rattin.</t>
  </si>
  <si>
    <t>Quality Policy and objectives display and dissemination needs to be ensured</t>
  </si>
  <si>
    <t>5.2.2</t>
  </si>
  <si>
    <t>Posters of Quality Policy and objectives are been displayed in the campus effcetively.</t>
  </si>
  <si>
    <t>The old CIP plan of PROMISE and BSC not implemented as yet. The new CIP plan is yet to be implemented group-wide</t>
  </si>
  <si>
    <t>Management</t>
  </si>
  <si>
    <t>PROMISE V2 rolled out in all campuses</t>
  </si>
  <si>
    <t>Campus training records need to be maintained additionally, separately apart from those at HQ. This will allow campus to track individual training to KPIs</t>
  </si>
  <si>
    <t>Training records has been maintained by HR.</t>
  </si>
  <si>
    <t>School Calendar 2019-20 to be updated on MYGIIS</t>
  </si>
  <si>
    <t>School calender has been updated on my giis.</t>
  </si>
  <si>
    <t>While the basic processes for Academics are in place, it is not clear whether learning outcomes – segment-wise (grade-wise) has been communicated to the teachers</t>
  </si>
  <si>
    <t>With the Implemtation of 7's analysis the segment-wise data is communicated to the teachers.</t>
  </si>
  <si>
    <t>GMP documents has been checked and verified and it has been implemented in the campus.</t>
  </si>
  <si>
    <t>SWOT analysis can be conducted department-wise as well as for the school as a whole. Risk &amp; Opportunity for Admission, Business Development may assist in aiding growth in student numbers</t>
  </si>
  <si>
    <t>SWOT Analysis done by the campus</t>
  </si>
  <si>
    <t>Awareness of CBSE requirements could be improved for general staff.</t>
  </si>
  <si>
    <t>Training conducted by the new teacher.</t>
  </si>
  <si>
    <t>Teachers’ monthly reports are not regularly prepared. Perhaps the school being new and change of Principal may have impacted. However, system could be made more robust to withstand change in future</t>
  </si>
  <si>
    <t>Coordinator has started process of preparing and checking teacher's monthly report.</t>
  </si>
  <si>
    <t>Complaint handling is ad hoc. A systematic helpdesk or complaint handling system could be considered for implementation. This in turn would positively impact parent satisfaction and student numbers. Records need to be maintained for analysis</t>
  </si>
  <si>
    <t>8.2.1</t>
  </si>
  <si>
    <t>Compliant handling system is in place and monitored by campus</t>
  </si>
  <si>
    <t>operations</t>
  </si>
  <si>
    <t>Fire drill evidence is conducted and record of the same is now maintained</t>
  </si>
  <si>
    <t>There is no evidence of Principal’s approval on Curriculum Plan.</t>
  </si>
  <si>
    <t>Dubai</t>
  </si>
  <si>
    <t>Curriculum is now approved</t>
  </si>
  <si>
    <t>MOM to be maintained for all critical discussion. MOM for curriculum planning is missing</t>
  </si>
  <si>
    <t>Minutes of the meeting are maintained for critical discussions</t>
  </si>
  <si>
    <t>Question Paper Vetting Form is not in use</t>
  </si>
  <si>
    <t>9.1.1</t>
  </si>
  <si>
    <t>Paper vetting form is in use now.</t>
  </si>
  <si>
    <t>Answer Key is not created</t>
  </si>
  <si>
    <t>9.1.3</t>
  </si>
  <si>
    <t>Answer key is now created</t>
  </si>
  <si>
    <t>Vendor Pre-Evaluation Form is not in use</t>
  </si>
  <si>
    <t>Vendor Pre-Evaluation form is in use now.</t>
  </si>
  <si>
    <t>Planned Preventive Maintenance Sheet is not created</t>
  </si>
  <si>
    <t>PPM now maintained by the campus.</t>
  </si>
  <si>
    <t>Material Safety Data Sheet is not available in lab</t>
  </si>
  <si>
    <t>8.5.4</t>
  </si>
  <si>
    <t>MSDS is now made available in labs</t>
  </si>
  <si>
    <t>Evidence of Evaluation Recordof Induction training is available</t>
  </si>
  <si>
    <t>In Quality Manual, item 7.1.5 stated calibration not applicable for the equipment is used for school purpose and it is procured from authorised vendors. The measuring equipment is used for the standard 12 exam only new equipment is procured for that time. This not applicable clause could also be clearly reflected in item 4.3 Scope of Quality Manual release no. 7.</t>
  </si>
  <si>
    <t>External</t>
  </si>
  <si>
    <t>Malaysia</t>
  </si>
  <si>
    <t>KL</t>
  </si>
  <si>
    <t>Revision of Manual On this point Exclusion 7.1.5 to be added to 4.3</t>
  </si>
  <si>
    <t xml:space="preserve">The management of softsopy documents and obsolete version document is under control by Quality Coordinator. Retention period for softcopies of obsolete Quality Manual could be more clearly described in Quality Records Master List. </t>
  </si>
  <si>
    <t>Master List to be revised and retention period to be included</t>
  </si>
  <si>
    <t>Child Aarav Pratap Singh absent in October 2018. Parents email dated 28/8/2018 notify about child will be absent for a 6 weeks period but did not state dates clearly in email.</t>
  </si>
  <si>
    <t>Class teacher to ensure that a verification of dates mail is received from parent in future</t>
  </si>
  <si>
    <t>The control of teaching PPT slides could be further reviewed to ensure there is consistency in teaching deliverables.</t>
  </si>
  <si>
    <t>8.4.2</t>
  </si>
  <si>
    <t>ppt to be categorized and labelled and if used,lesson plan to clearly state the referance no.</t>
  </si>
  <si>
    <t>Social Science class 8 exam papers are developed by teachers on 18/9/2018 and forward to HOD, who later forward softcopy to Exam department on 23/8/2018 for printing purpose. The files of exam papers could be further protected .</t>
  </si>
  <si>
    <t>All Exam papers Soft Copy to be encrypted and stored by Exam Department.Exam Process to be Included in Annexures</t>
  </si>
  <si>
    <t>a.Suitable action plan base on periodic observation made on teachers could be further reviewed to ensure necessary skill or practices are attained.                                                                                                                                                             B. Follow up action for teachers absent for training could be futher reviewed to ensure competent level is achieved as intended.</t>
  </si>
  <si>
    <t>a.The Observation Document changed by including the parameter of Follow up observation.                                                                                                                                                                              b. Evaluation of traineee after Training session to be included and recorded                             ,For absentees  or poor performers on evaluation ,an equivalent  replacement training put in place to attain same level skills.</t>
  </si>
  <si>
    <t>Job roles and responsibilities  defined and established for relief teacher and put on place for any short term teachers for upto 10 days</t>
  </si>
  <si>
    <t>Recruitment Policy to clearly define the roles and responsibilities of Relief Teachers be it short term or long Term</t>
  </si>
  <si>
    <t>Boxes of new books sighted placed along the walk way and nearby there is drinking water booth. Inventory records, labelling and housekeeping of store could be further improved.</t>
  </si>
  <si>
    <t>Storage of Books to be changed to ensure no damage or loss</t>
  </si>
  <si>
    <t>Fire extinguisher sighted at location B-G-01 (nursery) expiry date 16/11/2018 (FM012008Z72243) while physical fire extinguisher expiry 25/7/19, Physics Lab expiry date 10/1/2020 (UB0220162Z36838) while physical fire extinguisher expiry on 11/1/2020 and Office near reception expiry 11/1/2020 (SR2016Y104235) record consistent with list of fire extinguisher.</t>
  </si>
  <si>
    <t>Verification of Record Keeping to checked and photos of Extinguisher label to be included to aviod errors</t>
  </si>
  <si>
    <t>Evaluating performance of quality and delivery of supplied. Audit had trailed tracking of such assessment for Z Force Security Services &amp; Systems Sdn Bhd with result (Very Good), Dhesu Travel &amp; Tours Sdn Bhd (Good), Miners Pocket Books (Good), Koperai Dewan Bahasa &amp; Pustaka dated 02/10/2018 (Very Good).</t>
  </si>
  <si>
    <t>8.4.3</t>
  </si>
  <si>
    <t>Evidence for Rating  added on  Vendor Evaluation documentation</t>
  </si>
  <si>
    <t>There seems to be a gap among staff members in the perception and awareness of KPIs relating to GIIS QMS. During the interview ,it was found that some HODs did not know about or show and explain the KPIs relating to the processes that they were responsible for.</t>
  </si>
  <si>
    <t xml:space="preserve">The academic objectives set subject wise for primary and secondary was decided by academic leaders and disseminated to all teachers.They are aware of their  academic KPIs.
</t>
  </si>
  <si>
    <t>All Geos</t>
  </si>
  <si>
    <t>AEB minutes documents the changes and color coding has been implemented</t>
  </si>
  <si>
    <t>SLA are developed</t>
  </si>
  <si>
    <t xml:space="preserve">Maintenance data may be analyzed for TAT not met; repetitive failures; frequent failures &amp; spares inventory. </t>
  </si>
  <si>
    <t>GIIS maintains just in time inventory</t>
  </si>
  <si>
    <t>PDPA requirements are notified to all teachers, staff, parents and third party</t>
  </si>
  <si>
    <t>Q paper may be evaluated for FOG index.</t>
  </si>
  <si>
    <t>AEB minutes where decision is taken not to implement FOG Index</t>
  </si>
  <si>
    <t>Risks and opportunities identified:-During PEC classes, some of the children are not able to reach on time.</t>
  </si>
  <si>
    <t>Proper Channelisation of bus routes.</t>
  </si>
  <si>
    <t>Documents of exam paper-Hard Copy and E-copy maintained.Evidence-Question paper,design and answer key shared to parallel teachers and signatures taken on vetting-sheet. Risk of Evidence and Opportunity-has been identified and recorded in GIIS/F/MC/08-Answer key is not shared with parallel teachers.</t>
  </si>
  <si>
    <t>Answer key should be shared with parallel teachers along with question-paper.</t>
  </si>
  <si>
    <t>Lesson-plan-E copy and hardcopy maintained.Evidence-Civics grade X UNIT-2 Date:20-6-19 to 26-6-19. Topic-federalism,proper format followed.Risk of Evidence and Opportunity-Fornightly lesson plan,words were used for lesson-plan from 20-06-19 to 26-06-19.</t>
  </si>
  <si>
    <t>Word fortnightly should not be used along with the lesson plan.</t>
  </si>
  <si>
    <t>Teachers Observation-E copy and hardcopy maintained.Proper feedback is given.Around 10 obsevations per month are done.
RISK OF EVIDENCE AND OPPORTUNITY-Obervations are done in random order.</t>
  </si>
  <si>
    <t>Proper time table of obervations should be made so that each teacher''s lesson is observed atleast once in ayear.</t>
  </si>
  <si>
    <t xml:space="preserve"> External HDD for securing data.</t>
  </si>
  <si>
    <t>Data is secured in external HDD</t>
  </si>
  <si>
    <t>Installation of CCTV cameras around new building and mph,back entry gate.</t>
  </si>
  <si>
    <t>CCTV installed</t>
  </si>
  <si>
    <t xml:space="preserve">Approval of leave-First Verbal approval/mail and then apply on Ramco. In case of an emergency, inform to co-ordiantors and sir,before 7:30am. Then proxy incharges give proxy according to the time-table.
RISK OF EVIDENCE AND OPPORTUNITY has been identified and recorded in GIIS/F/IMC/08.Proxy is given to teachers without proper distribution.Informations sometimes get delayed.
</t>
  </si>
  <si>
    <t>Proper proxy time table is maintained</t>
  </si>
  <si>
    <t>PROXY- Hard copy as a file is maintained.
RISK OF EVIDENCE AND OPPORTUNITY has been identified and recorded in GIIS/F/IMC/08. Teachers are not writing proxy given in the diary.</t>
  </si>
  <si>
    <t>Proxy Procedure is intimated by WhatsApp</t>
  </si>
  <si>
    <t>Risks and opportunities evident-Introduction of option on my giis for payments for application for security fees refund.</t>
  </si>
  <si>
    <t>IT</t>
  </si>
  <si>
    <t>Security fees refund option is now being been mapped in myGIIS</t>
  </si>
  <si>
    <t>Student transfer intimation can be automated.</t>
  </si>
  <si>
    <t>Student transfer message are now automated. Hence, ticket can be closed</t>
  </si>
  <si>
    <t>Fire exit gates in both pre-primary and secondary block-need to be open all the time.</t>
  </si>
  <si>
    <t>emergency exits are kept closed </t>
  </si>
  <si>
    <t>Ch IV of Electricity rules-1956. Put up Safety Signage's on the Electrical Installations Provide Safety Equipment such as rubber mats / Wooden baton etc near electrical installation. Findings-Entire campus has concealed wiring. MSB's are in place to control overload. However could not see any visual signages or amy other safety equipment such as rubber mats, etc. near electric installations.(Annually)</t>
  </si>
  <si>
    <t>Surat</t>
  </si>
  <si>
    <t>8.2.2</t>
  </si>
  <si>
    <t>Administration</t>
  </si>
  <si>
    <t>Rubber mats etc are displayed in the campus</t>
  </si>
  <si>
    <t>Contract Labour (Regulation &amp; Abolition) Central Rules, 1971-Contract Labour License to be available. Findings-Housekeeping Agency is also SIS. There is no separate contract labour license though from SIS.(Annually)</t>
  </si>
  <si>
    <t>contract labour licenece not applicable to the campus</t>
  </si>
  <si>
    <t xml:space="preserve">Gujarat Fire Safety Rules 2009-
(8) Report of Fire Inspection/ NOC
(3) - Furnish Certicate of Fire Safety Equipment as per Schedule II in Form A.(6 months)
Lack of sufficient nos. of FE's in entire campus. General norm is 1 Fire Extinguisher is required per 100 sq. mtr. Or 1000 sq. ft.
(3) Furnish Certificate in Month of July &amp; January in Form B
</t>
  </si>
  <si>
    <t>Fire NOC is furnished by the campus. Hence, ticket can be closed</t>
  </si>
  <si>
    <t xml:space="preserve">E-waste (Management and Handling) Rules, 2011
Collection of e-waste and channelizing for recycling or disposal.
Findings-Needs to be initiated. Currently 15 plus PC's needs to be disposed of.(Once in 180 days)
</t>
  </si>
  <si>
    <t>Campus handles school e-waste</t>
  </si>
  <si>
    <t>Requirement-The school maintains Health Cards as envisaged by the Comprehensive School Health Programme of the CBSE.
Findings-GIIS Surat doesn't have special health cards, but mentions health progress in the students report cards.</t>
  </si>
  <si>
    <t>Health cards are maintained.</t>
  </si>
  <si>
    <t>There is a doctor-on-call for emergency.
Findings-There is no specific tie-up with Doctor, incase of emergency, student is taken to nearby hospital that is 1km.</t>
  </si>
  <si>
    <t>There is a doctor on call arranged by campus.</t>
  </si>
  <si>
    <t>The school follows a fruit-break, milk-break or mid -day meal plan. 
Findings-Short break at 10 a.m. &amp; lunch break is there at 12.30 p.m.</t>
  </si>
  <si>
    <t>School is following proper breaks</t>
  </si>
  <si>
    <t>There is a dietician and meal planner on the school panel.
Findings-Meal planner is there in canteen but no dietician</t>
  </si>
  <si>
    <t>Dietician is placed in campus.</t>
  </si>
  <si>
    <t>The teachers have their meals with the students and monitor their eating habits. 
Findings-Till grade 2, it is there. Pre-primary, 1st &amp; 2nd standards</t>
  </si>
  <si>
    <t>Teachers  monitors students meal</t>
  </si>
  <si>
    <t xml:space="preserve">The school has constituted a parent-teacher-student committee to address the safety needs of the students.
Findings-Committee is there consisting of Principal, Academic Co-ordinators &amp; Admission Counsellor but safety needs are not specifically discussed with the parents. </t>
  </si>
  <si>
    <t>Safety committee is now formed in school</t>
  </si>
  <si>
    <t xml:space="preserve">The electrical appliances are maintained and are regularly checked.
Infrastructure Report system is in place on daily basis that is responsibility of EA to Principal. There is tie-up with electrician on call basis.Refer evaluation of legal compliance report for further details on this audit finding.
</t>
  </si>
  <si>
    <t>Electrician visits school regularly</t>
  </si>
  <si>
    <t xml:space="preserve">The special records like blood groups, allergies and medication that need to be prescribed frequently are updated with parental support.
</t>
  </si>
  <si>
    <t>Medical records are maintained</t>
  </si>
  <si>
    <t xml:space="preserve">The sports room is well - ventilated and well - equipped to handle common sports injuries.
GIIS Surat has sprays for sports related injuries, for rest of injuries, students are taken to infirmaries.
</t>
  </si>
  <si>
    <t>GIIS surat has medical kit in sports room</t>
  </si>
  <si>
    <t>The school buses are equipped with first - aid boxes, drinking water and mobile phones.
Findings-Drinking water is not there, mobile phone is there with drivers, GPS tracking system is there.</t>
  </si>
  <si>
    <t>Children caary their own water bottle</t>
  </si>
  <si>
    <t>There is a procedure for checking on staff background before they are allowed to work with the children.
Findings-Teachers are recruited by Pallavi. She only does their reference check. Final approval by Principal &amp; Sunitaji. Housekeeping &amp; other contractual staff, they are recruited by Admin. Refer Security Audit Report for further details on this audit point.</t>
  </si>
  <si>
    <t>Staff background is checked</t>
  </si>
  <si>
    <t>There is a child protection policy which includes procedures to be followed for a teacher or any another member of the staff if accused of harming a child. 
Findings-No special policy, but discipline committee is there who acts as &amp; when required</t>
  </si>
  <si>
    <t>Child protection policy is formed in school.</t>
  </si>
  <si>
    <t>The school provides ongoing training and development for staff to address their responsibilities to protect children from abuse.
Findings-GIIS Surat has online training from Noida - Anupama</t>
  </si>
  <si>
    <t>Trainings are provided in school</t>
  </si>
  <si>
    <t>Stress management workshops, yoga classes and meditation sessions are conducted for students and teachers regularly.
Findings-only Yoga day is celebrated.</t>
  </si>
  <si>
    <t>Stress Management is conducted by campus</t>
  </si>
  <si>
    <t xml:space="preserve">There are not enough fire-extinguishers installed at sensitive places. </t>
  </si>
  <si>
    <t>Fire extinguishers are been installed in the campus</t>
  </si>
  <si>
    <t xml:space="preserve">The floors, stairways and railings are safe. 
Findings-Railings to be provided for on both the sides of staircase
</t>
  </si>
  <si>
    <t>As per the Country director's instructions, due to non availability of budget railings cannot be provided this year</t>
  </si>
  <si>
    <t xml:space="preserve">There are fire- alarms and smoke-alarms installed at different places and operational. 
Findings-Not all smoke detectors were found to be working. Zone-wise List of smoke detectors in the entire campus along with their latest test reports to be verified during next audit
</t>
  </si>
  <si>
    <t>Smoke detectors are replaced and are in working condition now</t>
  </si>
  <si>
    <t xml:space="preserve">There are not regular preventive checks to ensure safety related to high risk areas-electrical, fire, civil work, school gates, transport etc. </t>
  </si>
  <si>
    <t>Safety checks are maintained by the campus</t>
  </si>
  <si>
    <t>Training on how to operate fire extinguishers is given by SIS Vendor regularly. 2 Fire Extinguisher's are available in all buses except in one of the Buses where it had gone for refilling as per transport manager. Also 1 Fire Extinguisher was found to be expired in one of the buses. Fire Extinguisher's in some of the Buses Nos. were placed in front in such a way that they were not accessible or not visible to the naked eye</t>
  </si>
  <si>
    <t>FE are now placed in bus and training has been provided</t>
  </si>
  <si>
    <t xml:space="preserve">GPS is there. CCTV Camera's installation is in process </t>
  </si>
  <si>
    <t>CCTV cameras has been installed</t>
  </si>
  <si>
    <t>Divyesh Sutaria is the Transport Manager. Nos. displayed outside of the school bus are that of school reception. No contact nos. are displayed inside of the school bus</t>
  </si>
  <si>
    <t>Transport manager details are displayed inside the school premises.</t>
  </si>
  <si>
    <t>First aid boxes are available in each &amp; every buses, and school nurse checks them regularly. However it's contents are not standardized. Observed Vicks Vaporub expired on 06/2019 in one of the Buses, observed Soframycen which clearly mentions to keep out of reach of children, Observed Paracetamol in another bus, Seen Dabur Gas Tablets in one of the bus First Aid Kit content.</t>
  </si>
  <si>
    <t>First Aid boxes are kept in the campus</t>
  </si>
  <si>
    <t>Alarm bell is provided by the Bus Manufacturer. Tata Motors &amp; Mahindra Manufactured School Buses are used.</t>
  </si>
  <si>
    <t>Alarm bell is in the school buses.</t>
  </si>
  <si>
    <t>Grey uniform for drivers &amp; jacket for bus conductors. Uniform is in process of being changed. However no name plate nor name of owner badge was seen. This part is not complied</t>
  </si>
  <si>
    <t>Uniform is provided corret name &amp; other details.</t>
  </si>
  <si>
    <t>Partially complied. Blood group details to be added. Records are displayed / posted on notice board inside each school bus</t>
  </si>
  <si>
    <t>Medical record maintained</t>
  </si>
  <si>
    <t>Partially Complied. Container storages were there but unused. Utensils were cleaned</t>
  </si>
  <si>
    <t>Containers are now used as storage.</t>
  </si>
  <si>
    <t>Partially Complied. Could see only head cover, no disposal gloves nor aprons</t>
  </si>
  <si>
    <t>Aprons are now seen</t>
  </si>
  <si>
    <t>4 wash basins are there. Could not see any drying towels</t>
  </si>
  <si>
    <t>Drying towels are now provided</t>
  </si>
  <si>
    <t>Normal food items are brought in an autorickshaw while raw materials in a tempo</t>
  </si>
  <si>
    <t>food item are safely brought to school</t>
  </si>
  <si>
    <t>While alighting, found stair railing of B-wing on 3rd floor and ground floor to be slighly loose. It may lead to a fall hazard later if not addressed currently.</t>
  </si>
  <si>
    <t>Railings are put in school.</t>
  </si>
  <si>
    <t>Current FE's are easily accessible, however found one FE to be expired on 30/4/19. List of Fire Extinguisher's location-wise and their periodic test reports to be verified during next audit</t>
  </si>
  <si>
    <t>FE's are available and checked for expiration</t>
  </si>
  <si>
    <t>Yes, it is being adequately maintained. Supervisor does inspection daily and reports to Admin Manager. However no records are maintained. Everything is verbal.</t>
  </si>
  <si>
    <t>Records are maintained</t>
  </si>
  <si>
    <t>False ceilings seen coming off in few places</t>
  </si>
  <si>
    <t>Ceiling is maintained by the campus.</t>
  </si>
  <si>
    <t>Weather damage seen in kitchen / cafeteria area</t>
  </si>
  <si>
    <t>AS per the CD, no canteen facility available for this year so can be closed</t>
  </si>
  <si>
    <t>Good housekeeping standards are not very well maintained. (Look for trash, rodents, large amounts of paperwork stacked up, crumbs, clean surfaces)</t>
  </si>
  <si>
    <t>House keeping standards are maintained</t>
  </si>
  <si>
    <t xml:space="preserve">Observed chairs for events kept next to stairs on way of climbing up in A Wing. Even an old removed AC was lying there. </t>
  </si>
  <si>
    <t>Chairs and AC's are now removed</t>
  </si>
  <si>
    <t>First Aid Box is only available with Nurse for the school and in each bus</t>
  </si>
  <si>
    <t xml:space="preserve">The school has tied up with a local hospital within two kilometers. 
There is no tie-up. Children are taken to a hospital that is 1km away incase of an emergency
</t>
  </si>
  <si>
    <t>The school has tied up with the hospital</t>
  </si>
  <si>
    <t xml:space="preserve">There is a first - aid box placed at every floor of the building.
Not at every floor, only available in infirmary room
</t>
  </si>
  <si>
    <t xml:space="preserve">The teachers have undergone basic training / bridge courses on counseling, first-aid and identification of disabilities/learning difficulties.
No such specific training has been given
</t>
  </si>
  <si>
    <t>Teachers are trained for first  Aid in campus.</t>
  </si>
  <si>
    <t xml:space="preserve">The school carries out an annual medical check up of all the students.
No full body medical check-up is done, last year conducted only for eyes. 
</t>
  </si>
  <si>
    <t>Medical checks are carried for all students</t>
  </si>
  <si>
    <t>The school has a 'Health and Wellness Club'.
Teachers have been specific instructions on what to tell in class, no such separate club exists</t>
  </si>
  <si>
    <t>Health and Wellness club organised by Teachers</t>
  </si>
  <si>
    <t>Every  teacher regularly does not makes use of the 'School Health Manual'.</t>
  </si>
  <si>
    <t>School Health manual maintained and shared by teachers</t>
  </si>
  <si>
    <t xml:space="preserve">The First-Aid protocol for common injuries are not displayed at prominent places in school. </t>
  </si>
  <si>
    <t>First Aid posters displayed in school premises.</t>
  </si>
  <si>
    <t>The school calls medical experts from time to time to sensitize the students and the teachers</t>
  </si>
  <si>
    <t>Medical awareness provided in campus</t>
  </si>
  <si>
    <t>There are ramps and wheel-chairs for differently abled students /  teachers and the school environment is disabled friendly.
Wheel chairs are not available</t>
  </si>
  <si>
    <t>Facility provided in school for differently abled children in school</t>
  </si>
  <si>
    <t>A regular qualified guidance counselor on school roll is not there.</t>
  </si>
  <si>
    <t>Counselor on roll in school campus</t>
  </si>
  <si>
    <t xml:space="preserve">The school informs and consults parents and encourages the participation of families in child protection issues. 
No session with the parents for this is conducted
</t>
  </si>
  <si>
    <t>Child protection awareness provided to parents.</t>
  </si>
  <si>
    <t xml:space="preserve">There is a rehabilitation programme to restore the self-esteem of abused children. </t>
  </si>
  <si>
    <t>Child Abuse policy in place now.</t>
  </si>
  <si>
    <t>The school provides workshops by medical experts and counselors on adolescence related issues.</t>
  </si>
  <si>
    <t>Adolescence related awareness provided to students</t>
  </si>
  <si>
    <t>Awareness  programs are  conducted on AIDS, harmful effects of  tobacco and  drugs</t>
  </si>
  <si>
    <t>Awareness program conducted by school</t>
  </si>
  <si>
    <t>The evacuation plan is displayed at different places in the building. 
No evacuation plan is currently made or available. It is WIP</t>
  </si>
  <si>
    <t>Evacuation plan is displayed by school</t>
  </si>
  <si>
    <t>The students and staff know and understand the evacuation plan to avoid stampede in case of a disaster.</t>
  </si>
  <si>
    <t>student and staff are trained, for evacuation plan.</t>
  </si>
  <si>
    <t xml:space="preserve">CPR and first -aid classes are held at periodic intervals for staff and students. </t>
  </si>
  <si>
    <t>11521 &amp; 11519</t>
  </si>
  <si>
    <t>Fisrt Aid program awareness is conducted by school</t>
  </si>
  <si>
    <t xml:space="preserve">The disaster management drills and evacuation plans are practised from time to time. </t>
  </si>
  <si>
    <t>Staff is trained in DM and evacuation plan.</t>
  </si>
  <si>
    <t>There is provision for well-equipped ambulance in case of emergencies or during any disaster.</t>
  </si>
  <si>
    <t>School has tied up with hospital nearby for emergency ambulance</t>
  </si>
  <si>
    <t xml:space="preserve">The protocols to be followed in case of emergencies are displayed at different places in the building. </t>
  </si>
  <si>
    <t>Protocol followed in case of emergencies is displayed in different parts of the building</t>
  </si>
  <si>
    <t xml:space="preserve">The teachers and paramedical staff are trained to provide resuscitation. </t>
  </si>
  <si>
    <t>Training is provided by the school</t>
  </si>
  <si>
    <t xml:space="preserve">The school is equipped with a Public Address System to make emergency announcements. 
Mike system exists for assemblies
</t>
  </si>
  <si>
    <t>Yes the school is well equipped</t>
  </si>
  <si>
    <t xml:space="preserve">There is a stable Disaster Management Plan which is updated regularly. </t>
  </si>
  <si>
    <t>DRP plan exist in the campus</t>
  </si>
  <si>
    <t xml:space="preserve">There is a School Disaster Response Team consisting of members, administration, teachers and senior students. </t>
  </si>
  <si>
    <t>Yes, the school has Disaster Team</t>
  </si>
  <si>
    <t xml:space="preserve">The school staff is sensitized to address the trauma and post-disaster interventions. </t>
  </si>
  <si>
    <t>Yes, the school staff is trained for Disaster</t>
  </si>
  <si>
    <t>The school's design is safe enough to handle terrorist attacks.
Only 2 watchmen, however without guns are present</t>
  </si>
  <si>
    <t>As per the school Disaster plan</t>
  </si>
  <si>
    <t>A well-equipped disaster management cell in not present in the school.</t>
  </si>
  <si>
    <t>Assembly area not marked clearly &amp; known to people</t>
  </si>
  <si>
    <t xml:space="preserve">Assembly area is marked and visible </t>
  </si>
  <si>
    <t>Does the plan clearly specify procedures for reporting emergencies to the government services and the relevant education authority?No</t>
  </si>
  <si>
    <t>Are the potential risks within and upto a kilometre from the workplace identified?No</t>
  </si>
  <si>
    <t>Does the plan clearly mention about the evacuation plan?No</t>
  </si>
  <si>
    <t>Emergency management Plan:-
Are the roles and responsibilities of key personnel's clearly defined - task force team leaders, class teachers, office staff and students?No</t>
  </si>
  <si>
    <t>Are the roles and responsibilities of key personnel's clearly defined - task force team leaders, class teachers, office staff and students?No.</t>
  </si>
  <si>
    <t>Are the staff responsibilities to account for and supervise students during and following the emergency clearly described?No</t>
  </si>
  <si>
    <t>Does the plan give emphasis on the more vulnerable children below class V?No.</t>
  </si>
  <si>
    <t>Does the plan address the students with special physical, mental and medical needs?No.</t>
  </si>
  <si>
    <t>Does the plan describe about how the DM team will be trained?No.</t>
  </si>
  <si>
    <t>Does plan provide the calendar for mock drill to be conducted?No.</t>
  </si>
  <si>
    <t>yes mock drills are conducted in the school</t>
  </si>
  <si>
    <t>Has the plan been endorsed by local police and fire brigade?No.</t>
  </si>
  <si>
    <t xml:space="preserve">Is there proper handling of e- waste?
E-waste needs to be done
</t>
  </si>
  <si>
    <t>Yes, the school has proper e-waste handling system</t>
  </si>
  <si>
    <t>“School Bus” must be prominently written on the back and front of the bus carrying school children. If, it is a hired bus, “On School Duty” should be clearly written.</t>
  </si>
  <si>
    <t>Yes it is visible</t>
  </si>
  <si>
    <t xml:space="preserve">Details of the Driver (name, address, license number, badge number) and Tel.No. of the school or owner of the bus, Transport Dept’s helpline number and Registration number of the vehicle shall be displayed at prominent places inside and outside the bus in contrast colour. It is to be clearly visible to all the passengers in the bus and to the public so that in case of necessity, the school authority / police or other authorities can be informed. </t>
  </si>
  <si>
    <t>Details are now provided</t>
  </si>
  <si>
    <t>The windows of the bus should be fitted with horizontal grills and with mesh fire.</t>
  </si>
  <si>
    <t>Yes the windows of the bus is well fitted</t>
  </si>
  <si>
    <t>Medical checkup regarding the physical fitness of the driver including eye testing shall be made every year. Fitness certificate issued by the competent authority shall be obtained as per the safety standard under “The Motor Vehicles Act 1988”.</t>
  </si>
  <si>
    <t>Medical check is provided to the campus</t>
  </si>
  <si>
    <t>The school authority must provide one mobile phone in each school bus so that in case of emergency the school bus can be contacted or the driver / conductor of the school bus can contact the Police, State authority and the school authority.</t>
  </si>
  <si>
    <t>Phone is provided to the bus driver</t>
  </si>
  <si>
    <t>The school building shall be free from inflammable and toxic materials, which if necessary, should be stored away from the school building.</t>
  </si>
  <si>
    <t>The school building is free from any such toxic material</t>
  </si>
  <si>
    <t xml:space="preserve">Appropriate measures taken to protect outside environment contamination .
No. Could see flies &amp; also rodent moving around in kitchen premises.
 </t>
  </si>
  <si>
    <t>Pest control activities are performed</t>
  </si>
  <si>
    <t>Premise is adequately lighted and ventilated, properly white washed or painted.Tubelights protected wherever require.
No. Walls are neither white washed nor painted.</t>
  </si>
  <si>
    <t>The school campus is well lighted and ventilated</t>
  </si>
  <si>
    <t>Doors, windows and other opening are fitted with net or screen to prevent insects, flies etc.Net or screen must be easy to remove &amp; clean.</t>
  </si>
  <si>
    <t>Doors and windows are well fitted</t>
  </si>
  <si>
    <t>Street shoes should not be worn while handling &amp; preparing food. 
No. Cook Murli Sharma was observed wearing normal black colored sports shoes.</t>
  </si>
  <si>
    <t>Proper attire is provieded to the cook</t>
  </si>
  <si>
    <t>Adequate facility for cleaning , disinfecting of utensils and equipment
No. Cleaning of utensils is done behind the kitchen in open area</t>
  </si>
  <si>
    <t>Cleaning of utensils are now done at proper facility</t>
  </si>
  <si>
    <t xml:space="preserve">Container used for storage are made of non-toxic material
No, containers are used. Food raw material are kept as it is in a store room behind the kitchen premises.
</t>
  </si>
  <si>
    <t>Containers are in place</t>
  </si>
  <si>
    <t>Food material stored above floor &amp; away from walls
No,All food raw material is placed in the store room randomly.</t>
  </si>
  <si>
    <t>Food material is well stored</t>
  </si>
  <si>
    <t xml:space="preserve">Adequate facilities for toilets, hand wash and control footwear contamination, with provision for detergent/bacterial soap, hand dryer facility and nail cutter are provided. Changing facilities suitably located </t>
  </si>
  <si>
    <t>Adequate facilities for tiolets are provided</t>
  </si>
  <si>
    <t>No person suffering from any infection or contagious disease.
No medical reports available of cook Murli nor of the lady cook helpers</t>
  </si>
  <si>
    <t>Medical check is reguarly done</t>
  </si>
  <si>
    <t>Arrangements are made to get the staff medically examined once in six month to ensure that they are free from infectious, contagious and other disease
no medical report available.</t>
  </si>
  <si>
    <t xml:space="preserve">The staff working are inoculated against the enteric group of disease and vaccinated </t>
  </si>
  <si>
    <t>No employee suffering from a hand or face injury, skin infection or clinically recognised infectious disease</t>
  </si>
  <si>
    <t>Food handlers maintained high degree of personal cleanliness (wash hands with soap and potable water, disinfect hand and dry at the beginning of handling food &amp; after hand contamination).</t>
  </si>
  <si>
    <t>Food handlers refrain from smoking, spitting chewing, sneezing or coughing in food preparation &amp; food service, trim nails &amp; hair, Jewellery control</t>
  </si>
  <si>
    <t>Treatment with permissible chemical, physical or biological agents within the permissible limits are carried out
No pest control activity has been carried out in past 6 months</t>
  </si>
  <si>
    <t>Treatment is done within the limit</t>
  </si>
  <si>
    <t xml:space="preserve">Adequate control measures are in place to prevent insects, birds, animals and rodent entry 
No. Could see rodent during cantee inspection as well as flies also on tables </t>
  </si>
  <si>
    <t>Adequate measures are taken</t>
  </si>
  <si>
    <t>Food preparation areas are cleaned at regular intervals, with water and detergent and with the use of a disinfectant</t>
  </si>
  <si>
    <t>Cleaning is taken care by school</t>
  </si>
  <si>
    <t>Records of pest control (pesticide, insecticide used along with dates &amp; frequency) maintained
No records available. Observed rodent in canteen area during audit</t>
  </si>
  <si>
    <t>Pest control treatment done in school</t>
  </si>
  <si>
    <t xml:space="preserve">Records of medical examination signed by a registered medical practitioner
Could see only OPD Report / Case No. O/2314 of Baldevbhai Narshibhai dated 23/04/2016. No report available of chief cook Murli nor of the 4 - 5 lady assistant cook helpers </t>
  </si>
  <si>
    <t>Medical record are examined by the medical practitioner</t>
  </si>
  <si>
    <t>Are exit signs illuminated and visible?
No signage's exist</t>
  </si>
  <si>
    <t>Exits are clearly identifiable</t>
  </si>
  <si>
    <t xml:space="preserve">Stairways are not being used for storage?
Picture shows Staiways are used for storage. </t>
  </si>
  <si>
    <t xml:space="preserve">stairways are free from any storage. </t>
  </si>
  <si>
    <t>Is the Emergency Evacuation Route &amp; Action Plan posted?</t>
  </si>
  <si>
    <t>Evacuation plan posted every where in the school.</t>
  </si>
  <si>
    <t>Is there no obvious damage to sprinklers?
There is no fire hydrant nor sprinkler system</t>
  </si>
  <si>
    <t>As per the school safety plan</t>
  </si>
  <si>
    <t>Are OSHA (safety) posters prominently displayed?</t>
  </si>
  <si>
    <t>Safety posters well placed in school</t>
  </si>
  <si>
    <t>A warning sign is available in case of spills?</t>
  </si>
  <si>
    <t>No visible naked wires or loose wires</t>
  </si>
  <si>
    <t xml:space="preserve">Sprinkler heads are unobstructed (18" clearance). (Look for any obstructions such as piping, boxes, storage, etc.) </t>
  </si>
  <si>
    <t>Sprinkler heads are protected against damage by system location or with metal guards. (Heads that are installed on low ceilings should have a guard on them)</t>
  </si>
  <si>
    <t>No visible rodents or pests
Observed rodent in kitchen area and reptiles on 1st floor during site inspection</t>
  </si>
  <si>
    <t>Toilets are cleaned as per checklist?</t>
  </si>
  <si>
    <t>Toilets are kept clean by the school</t>
  </si>
  <si>
    <t>Walls, ceilings, windows are clean &amp; devoid of cobwebs?</t>
  </si>
  <si>
    <t>Exit Signanges are clearly marked &amp; visible
No Exit nor Emergency Exit Signage's seen in premises</t>
  </si>
  <si>
    <t>Signages are visible</t>
  </si>
  <si>
    <t>Exits are not clearly identifiable</t>
  </si>
  <si>
    <t xml:space="preserve">Fire extinguisher locations are identified by a sign or other means.
No Fire Extinguisher Signage seen in entire premises </t>
  </si>
  <si>
    <t>FE signage are now visible</t>
  </si>
  <si>
    <t>Students currently participate in varous events and campaigns at school. They should similarly be engaged in security and safety campaign of the school. The school must have an annual “Safety Day” and a “Security Day”.
Currently this is not being done. Can be planned for 2020. Safety &amp; Security Awareness can also be part of assemblies</t>
  </si>
  <si>
    <t>This is being done on certain occasions and there is no documented SOP or training given to staff to carry out this function. The monitoring of the CCTV network is poor and is done from the Principal’s office. There need to be additional monitoring panels to cover the entire feed, and should be observed by dedicated staff.
CCTV was provided to Admin &amp; Security Staff. Currently not functional due to operational reasons. Pending to be done by Camera Agency.</t>
  </si>
  <si>
    <t>Monitoring of CCTV camera is done</t>
  </si>
  <si>
    <t>Detailed background checks on all staff and teachers are not being carried out. The current process involves a telephonic conversation with the references given in the CV. Background checks and police verification is only carried out for the vendors and outsourced staff.
Only police verification criminal part is done. And that too is done by SIS Agency who provides to GIIS the report</t>
  </si>
  <si>
    <t>6.1.3</t>
  </si>
  <si>
    <t>Background checks done by school</t>
  </si>
  <si>
    <t>There is no documented policy. Recommended to have a School Security Committee comprising of effective stakeholders, who would take collective investigative action and follow-up action. Currently a committee consisting of the school counsellors, administrative staff and teaching staff look into investigative procedures.No documented procedure exists. Committee meets as &amp; when required and investigates.</t>
  </si>
  <si>
    <t>School security committee exsits</t>
  </si>
  <si>
    <t>Wall/grill/wired fence of 6-7 ft. height. Min 2 ft. of top guard (barbed wire/concertina)
Same position as of 2017. No changes. There has been theft case reported because of low wall height in month of Feb'19. Security agency was penalised</t>
  </si>
  <si>
    <t>As per security plan</t>
  </si>
  <si>
    <t>Gates to be kept minimum. Ideally material movement to be from an exclusive gate.
Same position as of 2017. No changes. There is no provision for material entry / exit from other gate</t>
  </si>
  <si>
    <t xml:space="preserve">Standard signage at all entrances to include - private property, no trespassing and signage identifying prohibited items. 
No security nor safety related signages observed throughtout the entire campus. Needs to be taken up on priority basis
</t>
  </si>
  <si>
    <t>There should be immediate and automatic switch over of the power supply in case of power failure.
It is manual only.</t>
  </si>
  <si>
    <t>As per safety plan</t>
  </si>
  <si>
    <t xml:space="preserve">Process must exist for positive identification of students and staff upon entry. Ideal would be to have a photo ID coupled with an automated system that would also serve the purpose of attendance management. 
No RFID system exists. 
 </t>
  </si>
  <si>
    <t>Process exists</t>
  </si>
  <si>
    <t xml:space="preserve">Identity of all visitors must be established using Govt. issued photo ID (for example Adhaar / PAN Card / Driving Licence)
No such system exists as maximum visitors are parents. Vendors who visit are authorized one's. They are allowed inside after confirmation with concerned person and after being given visitor pass
</t>
  </si>
  <si>
    <t>Identity of visitors checked</t>
  </si>
  <si>
    <t>Approval process must exist for allowing entry to school premises and gate security must ensure effective implementation of process.
Process is there and followed but is not documented. Guard checks with concerned person over phone before allowing entry</t>
  </si>
  <si>
    <t>Approval process exists</t>
  </si>
  <si>
    <t>Access to hazardous chemicals, tools should be restricted to authorised persons only.
Gas cylinders are kept aside canteen. No student has access there.</t>
  </si>
  <si>
    <t>6.1.2</t>
  </si>
  <si>
    <t>Personnel must be formally and periodically trained in screening procedures. They must be frequently rotated to avoid complacency setting up.
No such process exists. Outside vehicles are not allowed inside the campus</t>
  </si>
  <si>
    <t>Separate ID badges for students, teachers, visitors and parents</t>
  </si>
  <si>
    <t>ID and badges are separte for teachers, visitors and parents</t>
  </si>
  <si>
    <t>Periodic training for security, housekeeping and teachers on intrusion detection.
Just briefing is done.</t>
  </si>
  <si>
    <t>As per training plan</t>
  </si>
  <si>
    <t xml:space="preserve">Fire extinguishers are placed on each floor; there must be more in the admin areas and cafeteria.
This needs to be initiated. Fire Hydrant needs to be installed.
</t>
  </si>
  <si>
    <t>Fire Hydrants are installed, hence ticket can be closed</t>
  </si>
  <si>
    <t>School must have a documented policy on emergency response.
Not there</t>
  </si>
  <si>
    <t>As per disaster plan</t>
  </si>
  <si>
    <t>Guidelines for Staff
The document to have concise and unambiguous guidelines for staff on action to be taken in case of various crisis situations.
No such policies or documentation exists. Crisis are handled situation-wise</t>
  </si>
  <si>
    <t>Guidelines for Students
The document to have concise and unambiguous guidelines for staff on action to be taken in case of various crisis situations.
No such policies or documentation exists. Crisis are handled situation-wise</t>
  </si>
  <si>
    <t>Guidelines for Parents
The document to have concise and unambiguous guidelines for staff on action to be taken in case of various crisis situations.
No such policies or documentation exists. Crisis are handled situation-wise</t>
  </si>
  <si>
    <t xml:space="preserve">Availability of adequate number of first aid kits available at various location on the school premises.
No. Currently it is only with infirmary.
  </t>
  </si>
  <si>
    <t xml:space="preserve">Displayed at  various location on the school premises 
Evacuation plans execution is in process. Will be provided by vendor once Fire Hydrant is installed. Evacuation plans must also include details of existing fire fighting systems in place like Fire Extinguisher's and smoke detectors, where located </t>
  </si>
  <si>
    <t>Availability of adequately trained personnel on fire response, first aid including CPR, traffic control etc. 
Not there.</t>
  </si>
  <si>
    <t xml:space="preserve">Periodic evacuation drills 
Fire training has been done by SIS. No evacuation drills conducted in 2019 </t>
  </si>
  <si>
    <t>Evacuation drill taining is conducted</t>
  </si>
  <si>
    <t>Periodic fire drills 
Not there</t>
  </si>
  <si>
    <t>Fire drills conducted</t>
  </si>
  <si>
    <t>Students, teachers, parents and other staff to be trained on emergency response procedures</t>
  </si>
  <si>
    <t>Periodic specialized training on various aspects of school security including hard and soft skills</t>
  </si>
  <si>
    <t>Training are conducted</t>
  </si>
  <si>
    <t>A documented training programme covering orientation and continuous on the job training</t>
  </si>
  <si>
    <t>The school should have a documented emergency response plan for various emergencies such fire, floods, earthquake, civil unrest etc.</t>
  </si>
  <si>
    <t>A detailed social media policy to govern usage and restrictions inside the school campus</t>
  </si>
  <si>
    <t>Social media policy exists</t>
  </si>
  <si>
    <t>Detailed background checks on all staff that go beyond mere ‘criminal history check’ and may include informal means of getting information on a person’s background</t>
  </si>
  <si>
    <t xml:space="preserve">Availability of CCTV coverage in cafeteria </t>
  </si>
  <si>
    <t>CCTV installed in cafeteria.</t>
  </si>
  <si>
    <t>Adequate medical cover – medical room, doctor on-site and ambulance.</t>
  </si>
  <si>
    <t>Detailed background check on all non-teaching staff/ contract staff including criminal history and social reputation checks
This is being done by Admin for contract staff &amp; non-teaching staff by HR</t>
  </si>
  <si>
    <t xml:space="preserve">Staff and students must be trained to report unescorted visitors / strangers
Strangers / first time visitors are escorted to concerned person in school, awareness sessions need to be conducted during assembly and other gatherings
</t>
  </si>
  <si>
    <t>Staff and students are now trained to report unescorted visitors / strangers</t>
  </si>
  <si>
    <t>Cameras view to be clear
All cameras are in place as per report. However there is no AMC. IP cameras are installed. Total 96 cameras</t>
  </si>
  <si>
    <t>Camera view is now clear</t>
  </si>
  <si>
    <t xml:space="preserve">What can be viewed live, who can view and approval process for footage retrieval
If any requires footage retrieval, principal's approval is required and rights are with admin
</t>
  </si>
  <si>
    <t>As per school policy</t>
  </si>
  <si>
    <t xml:space="preserve">All accountable key to have two sets of keys, original and duplicate. Duplicate key will be kept in the duplicate key chest at the reception of the building and will not be used for daily activities.
Original keys will be kept in the original key board/chest and will be used for day-to-day activities. Both the Keyboards will be kept locked at all times and their keys to be safely held with the Reception Guards/ Main Gate Supervisor.
Duplicate Key board/chest will not be opened without the prior permission of the designated authority.
Duplicate keys are in store room in lock &amp; key. Process needs to be documented
</t>
  </si>
  <si>
    <t>Keys are properly managed</t>
  </si>
  <si>
    <t xml:space="preserve">There should be a functional and comprehensive Fire Alarm System, supported by smoke detectors and fire extinguishers.
Fire alarm system is only for 2nd floor and is functional
</t>
  </si>
  <si>
    <t>Fire alarm system exists</t>
  </si>
  <si>
    <t>Smoke detectors are located only in the labs and the computer room.
In ground &amp; 1st floor, smoke detectors are available but not functional. Smoke detectors are operational only on 2nd floor. Periodic checking of smoke detectors / test report to be verified during next audit.</t>
  </si>
  <si>
    <t>Smoke detectors are operating and school campus has entered into AMC with the vendor for its regular maintenance</t>
  </si>
  <si>
    <t xml:space="preserve">Detailed background checks on all transportation staff that go beyond mere ‘criminal history check’ and may include informal means of getting information on a person’s background  </t>
  </si>
  <si>
    <t xml:space="preserve">All school buses to be compliant with latest guidelines issued by CBSE.
CCTV Cameras installation in bus in process, Speed governors are there. A detailed transporter audit is conducted periodically against checklist provided by CBSE
</t>
  </si>
  <si>
    <t>CCTV Camera installed in buses</t>
  </si>
  <si>
    <t>All school buses must have a first-aid kit, fire extinguisherst and clean drinking water
First aid kits &amp; fire extinguisher's observed in all buses. However first aid kit contents is not standardized across all the 9 buses. Observed Skin Cream that specifically said to be kept out of reach for children in one of the kits, medicines like paracetamol, iodex balm, these items are not part of any list of contents of First Aid Box.</t>
  </si>
  <si>
    <t>First aid kit in all school buses</t>
  </si>
  <si>
    <t>Also observed Fire Extinguisher's kept in non-accessible locations in some of the school buses instead of designated locations. List of Fire Extinguisher's in entire campus including transport buses and along with their type, location, expiry, renewal details to be verified during next audit.</t>
  </si>
  <si>
    <t>FE kept at all places</t>
  </si>
  <si>
    <t xml:space="preserve">Vehicles should have CCTV coverage
CCTVs installation is in process
</t>
  </si>
  <si>
    <t>CCTV is now installed in buses</t>
  </si>
  <si>
    <t xml:space="preserve">All the security guards deployed at the school should be thoroughly vetted for criminal history and social reputation checks.
This is done by SIS Agency for Police Verification. Social Reputation / Additional checks not being conducted </t>
  </si>
  <si>
    <t>Security guards are deployed with proper background checks</t>
  </si>
  <si>
    <t>School to have a detailed SOP on handling of angry parents. This should include measures such as prevention of interruption in school curriculum, attendance by other members of staff etc.
Process is there. First point of contact is Simran - Admissions Counsellor. If parents are still not satisfied, then it is escalated to Principal</t>
  </si>
  <si>
    <t>Admissions</t>
  </si>
  <si>
    <t>Customer complaint policy exists</t>
  </si>
  <si>
    <t>During school campus visit, no safety signage's nor locks found on all entry points of electrical installations, server rooms, etc…No rubber mats, wooden baton also available in such areas. Also no Fire Extinguisher's available in these rooms to minimise damage in case of an emergency. Housekeeping / Storage to be also improved in these rooms. Lots of unwanted material (flamable / inflamable) found in these rooms.</t>
  </si>
  <si>
    <t>Ahmedabad</t>
  </si>
  <si>
    <t>Unwanted material is cleared</t>
  </si>
  <si>
    <t>Supplier is Express Hospitality Facility Management Services. Owner Mr. Ravikumar Yagnik. Supplier was able to show documents pertaining payment to Gujarat labor welfare board, pertaining to service tax registration, PF Code. Verified Shops &amp; Establishment License Reg. No. PII/CNP/2900004/0119013, Regd. On 11/1/2016, Expd. On 31/12/2016. Also No Contract Labor License is available. During inspection, no ID cards found with any of the housekeeping staff working in the school premises</t>
  </si>
  <si>
    <t>Campus has completed documentation process and government will be issuing the license.</t>
  </si>
  <si>
    <t>Noise Level Tests in Ambient to be less than 65 DB in Day Time &amp; 55 DB in night time is not yet obtained from the supplier.</t>
  </si>
  <si>
    <t>Noise level test is done by school</t>
  </si>
  <si>
    <t xml:space="preserve">Consent for DG under Air Act
Installation Permit from State Electricity Board
DG Ambient noise and air testing
-to be obatined from AMC vendor. Licence to be verified. </t>
  </si>
  <si>
    <t>All are obtained by the campus</t>
  </si>
  <si>
    <t>Air Quality Test-to be done</t>
  </si>
  <si>
    <t>Air quality test in now done in the campus</t>
  </si>
  <si>
    <t>In addition to the driver, there shall be a conductor, holding a valid license, deployed in each bus, and his qualification, duties and functions should be in consonance with the provisions in Rule 17 of Motor Vehicles, Rules, 1993.</t>
  </si>
  <si>
    <t>School has male attendant</t>
  </si>
  <si>
    <t>Provision shall be made by the school authorities for at least one well – trained lady attendant, preferably a lady guard, in each school bus, who will ensure safe travel of the children during the entire journey and also render adequate assistance for safe boarding and de-boarding of the children.
Currently, there are only male attendant’s deployed. Reason being given is that students pick-up &amp; drop is planned in such a way that there is no girl child for first and last drop,Lady attendants are currently being deployed only for pre-primary.</t>
  </si>
  <si>
    <t>School pick up -drop off arranged in such a way that no girl child is picked up first and dropped of last</t>
  </si>
  <si>
    <t>Adequate number of hand wash basins made of porcelain/stainless steel with soap, hot &amp; cold water , drying (clean &amp; dry towel) for customer.
Facilities are outside the pantry / canteen nearby area. Only handwash is provided.</t>
  </si>
  <si>
    <t>Canteen records maintained</t>
  </si>
  <si>
    <t>Conveyance &amp; transportation of food in an appropriate state of cleanliness, particularly if the same vehicle has been used to carry non-food items.
Currently food cooked inside the supplier’s premises is brought to Ahmd campus in school van (ECO Model).</t>
  </si>
  <si>
    <t>Cleaniness of transport of food is well taken care by school</t>
  </si>
  <si>
    <t>School buses should be painted yellow with name of the school written prominently on both sides of the bus so that these can be identified easily.
School has 9 buses. No stickers observed on both sides, currently Xerox paper is used.</t>
  </si>
  <si>
    <t>School buses are painted yellow</t>
  </si>
  <si>
    <t xml:space="preserve">Details of the Driver (name, address, license number, badge number) and Tel.No. of the school or owner of the bus, Transport Dept’s helpline number and Registration number of the vehicle shall be displayed at prominent places inside and outside the bus in contrast colour. It is to be clearly visible to all the passengers in the bus and to the public so that in case of necessity, the school authority / police or other authorities can be informed.
This practise is currently not being followed. Needs to be initiated.
 </t>
  </si>
  <si>
    <t>Details are displayed prominently</t>
  </si>
  <si>
    <t xml:space="preserve">The windows of the bus should be fitted with horizontal grills and with mesh fire.
Only rods are fitted, no grills nor mesh wire
</t>
  </si>
  <si>
    <t>Windows of the bus are now fitted with grills</t>
  </si>
  <si>
    <t xml:space="preserve">The school authorities should ensure that every school bus should possess two fire extinguishers of ABC type of 5kg capacity having ISI mark. One of which should be kept in the driver’s cabin and second near the emergency exit door. Similarly, training should be given to the driver, conductor and lady attendant / guard to operate the fire extinguisher.
Himanshu Sharma is the Designated Transport Manager. However his contact details are not displayed as per requirement. Instead contact details, where displayed, are those of the Admissions Team. Reason: Marketing Perspective.
</t>
  </si>
  <si>
    <t>FE in school buses</t>
  </si>
  <si>
    <t>Global Positioning System (GPS) and CCTV arrangement should be made compulsorily in each school bus. It shall be ensured by the owner of the bus that the GPS and CCTV thus installed, is kept in working condition at all the time.
GPS Tracking System via mobile phone app is not available in any of the buses. 
CCTV’s are installed however there are issues w.r.t. 100% successful functioning because as per feedback of the Transport Manager, due to bumpy roads, they become misaligned from their original set position.
Also during SWOT Analysis session, one of the teacher’s feedback was that CCTV’s are not always working.</t>
  </si>
  <si>
    <t>CCTV properly installed</t>
  </si>
  <si>
    <t xml:space="preserve">Each school should designate one Transport Manager who will be entrusted with the responsibility to ensure the safety of school children travelling by school bus. Name and contact details of the Transport Manager of the school must be prominently displayed outside and inside the school bus.
Himanshu Sharma is the Designated Transport Manager. However his contact details are not displayed as per requirement. Instead contact details, where displayed, are those of the Admissions Team. Reason: Marketing Perspective
</t>
  </si>
  <si>
    <t>Transport manager details are displayed inside the school bus.</t>
  </si>
  <si>
    <t>The school buses shall be fitted with alarm bell and siren so that in case of emergency everyone can be alerted.
As per the transport contractors who were available for inspection / audit, This facility is not available in old buses, however it is there in new buses manufactured. And we are using old buses.</t>
  </si>
  <si>
    <t>School buses are fitted with alarm bells and sirens</t>
  </si>
  <si>
    <t xml:space="preserve">Medical checkup regarding the physical fitness of the driver including eye testing shall be made every year. Fitness certificate issued by the competent authority shall be obtained as per the safety standard under “The Motor Vehicles Act 1988”.
This is not done. Transport Manager has assured that it will be done in month’s of June-July.
</t>
  </si>
  <si>
    <t>Medical records produced</t>
  </si>
  <si>
    <t xml:space="preserve">The driver shall be dressed in the uniform of grey trouser and jacket or as prescribed by the State Transport Department with his name plate along with name of owner of the school bus distinctly embossed.
Transport Manager has assured that all drivers will be provided uniform by 15/6/19. ID cards will also be issued to all drivers. </t>
  </si>
  <si>
    <t>Proper uniform is provided</t>
  </si>
  <si>
    <t xml:space="preserve">In case of hired school buses, the school authorities shall enter into a ‘valid agreement’ with the owner / transporter of the school bus and the driver of the school bus shall carry a copy of such agreement.
Verified old agreement copy dated 24th July, 2017 between Spillar education trust &amp; Khodiyar Bus Service. Agreement validity was from 15/6/17 to 31/5/19. Agreement has expired. As per Transport Manager, Negotiations are still going on.
</t>
  </si>
  <si>
    <t>Valid agreement exists</t>
  </si>
  <si>
    <t>The record having details of the students ferried indicating the name, class, residential address, blood group, points of stoppage, route plan should always be kept in readiness with the bus conductor inside the school bus.
Records are maintained. However blood group details not there. It’s column could be added.</t>
  </si>
  <si>
    <t>Medical records including blood group details are maintained</t>
  </si>
  <si>
    <t xml:space="preserve">Refresher training course with a view to fine-tune and increased proficiency of driving shall be imparted to drivers of the school bus periodically i.e. twice in a year.
The only training that was given to the drivers was in 2018 by EICHER motors of upgradation from BS3 to BS4.
</t>
  </si>
  <si>
    <t>Refresher training is conducted to increase proficiency</t>
  </si>
  <si>
    <t xml:space="preserve">The school authority must provide one mobile phone in each school bus so that in case of emergency the school bus can be contacted or the driver / conductor of the school bus can contact the Police, State authority and the school authority.
No separate school owned mobile phone is provided. All drivers / conductors / owners of bus use their personal mobile phone.
</t>
  </si>
  <si>
    <t>Mobiles have been provided to Drivers and attendants</t>
  </si>
  <si>
    <t>Periodic feed-back from school children using school transport facility with regards to driver / conductor be taken and records are to be maintained.
No such records evidenced.</t>
  </si>
  <si>
    <t>Feeback reocrd maintained</t>
  </si>
  <si>
    <t>No person suffering from any infection or contagious disease.
No records maintained.</t>
  </si>
  <si>
    <t>Arrangements are made to get the staff medically examined once in six month to ensure that they are free from infectious, contagious and other disease
As confirmed by Supplier Mr. Agarwal, currently there is no system of having annual medical check-up of cooks done. 
The following medical check-up of the cooks should be done by supplier on an annual basis 
General Body Health:
• CBC
• ESR
• Urine Routine
• Chest X-ray
• Blood Group and Rh Factor
Diabetes Screen:
• Fasting Blood Sugar
Consultations:
• General physical examination and review
The extra tests for Food handlers are as follows:
1. HIV
2. HBsAg
3. Stool Examination
4. VDRL
A copy of their report to be furnished to us every year before beginning of academic session.</t>
  </si>
  <si>
    <t xml:space="preserve">The staff working are inoculated against the enteric group of disease and vaccinated.
Contractor needs to ensure and document the inoculation/vaccinations of kitchen staff. </t>
  </si>
  <si>
    <t>No employee suffering from a hand or face injury, skin infection or clinically recognised infectious disease.
Contractor needs to ensure and document the inoculation/vaccinations of kitchen staff.</t>
  </si>
  <si>
    <t>System of reporting illness to management &amp; medical examination apart from periodic check-up.
Needs to be done by the school (preferably by the medical nurse) once a month at least</t>
  </si>
  <si>
    <t>Medical records produced
Reporting system of illness is there</t>
  </si>
  <si>
    <t>Food handlers maintained high degree of personal cleanliness (wash hands with soap and potable water, disinfect hand and dry at the beginning of handling food &amp; after hand contamination).
Surprise inspections by school admin staff recommended</t>
  </si>
  <si>
    <t>Food handlers refrain from smoking, spitting chewing, sneezing or coughing in food preparation &amp; food service, trim nails &amp; hair, Jewellery control
Surprise inspections by school admin staff recommended</t>
  </si>
  <si>
    <t>Records of medical examination signed by a registered medical practitioner .
No such records maintained.</t>
  </si>
  <si>
    <t xml:space="preserve">Stairways are in good repair with handrails and non-slip tread?
Staircases found to be without support hand railings on LHS throughout the campus. </t>
  </si>
  <si>
    <t>AS per the CD, no budget for this year so can be closed</t>
  </si>
  <si>
    <t xml:space="preserve">Is the Emergency Evacuation Route &amp; Action Plan posted?
Emergency Floor Plans available in Admin Dept. They are not displayed at prominent locations in the entire campus. EMP’s do not include details of Fire Fighting System’s.
</t>
  </si>
  <si>
    <t>EMP are displayed in campus</t>
  </si>
  <si>
    <t>Are fire extinguishers easily accessible, checked monthly, and operational?
Fire Extinguishers not in accessible condition. Annual check by local supplier is done</t>
  </si>
  <si>
    <t>FE are easily accessible</t>
  </si>
  <si>
    <t>Is housekeeping being adequately maintained?
Poor Housekeeping seen in server rooms.
Housekeeping staff not wearing PPE’s.</t>
  </si>
  <si>
    <t>Housekeeping is adequately taken care by the school</t>
  </si>
  <si>
    <t>Are MSDS available for office and housekeeping chemicals? 
Records not maintained.</t>
  </si>
  <si>
    <t>Records are maintained for MSDS</t>
  </si>
  <si>
    <t>Are OSHA (safety) posters prominently displayed?
No such posters were seen.</t>
  </si>
  <si>
    <t>OSHAs posters prominently displayed</t>
  </si>
  <si>
    <t>No visible naked wires or loose wires
Observed Live open wire. Naked wires found to be running around the doors.</t>
  </si>
  <si>
    <t>All naked wires are covered</t>
  </si>
  <si>
    <t>Are rubber mats placed near control panels
Rubber insulation mats not kept in front of energized panels.</t>
  </si>
  <si>
    <t xml:space="preserve">Rubber mats are place in front of energised board </t>
  </si>
  <si>
    <t xml:space="preserve">No heavy material stacked on higher shelves / racks.
Improper Stacking of Material in Pantry.
</t>
  </si>
  <si>
    <t>Stacking of material is proper</t>
  </si>
  <si>
    <t xml:space="preserve">Toilets are cleaned as per checklist
No cleaning checklist is available / maintained in Male Washroom on ground floor.
</t>
  </si>
  <si>
    <t>Toilets are clean as per checklist</t>
  </si>
  <si>
    <t>Exit Signanges are clearly marked &amp; visible
Safety signage’s not found in entire premises.</t>
  </si>
  <si>
    <t>safety signs are clearly visible</t>
  </si>
  <si>
    <t>Exits are clearly identifiable.
No they were not easily identifiable.</t>
  </si>
  <si>
    <t>Fire extinguisher locations are identified by a sign or other means. 
Safety signage’s not found in entire premises.</t>
  </si>
  <si>
    <t>Safety signage visible</t>
  </si>
  <si>
    <t>FE is kept at designated place</t>
  </si>
  <si>
    <t>Parents communicate their child's health issues to the school. 
Parent communicates with CT and nurse but it would be good if a common email id can be created on mygiis.</t>
  </si>
  <si>
    <t xml:space="preserve">Students Health issue is now communicated to the school by google form </t>
  </si>
  <si>
    <t xml:space="preserve">The school staff is sensitized to understand the genuine health problems of the children. 
program can be initiated for staff
</t>
  </si>
  <si>
    <t>A program has been designed to understand health problems of the children</t>
  </si>
  <si>
    <t>The teachers have undergone basic training / bridge courses on counseling, first-aid and identification of disabilities/learning difficulties.
can be included in at induction training</t>
  </si>
  <si>
    <t>Teachers training schedule in place.</t>
  </si>
  <si>
    <t>The laboratories are well equipped to handle common emergencies.
MSDS TO  BELISTED</t>
  </si>
  <si>
    <t>Laboratories are equipped to handle common emergencies</t>
  </si>
  <si>
    <t>The secluded corners, corridors and staircases are kept under watch by staff during lunch breaks and at the time of dispersal. 
Blind spots behind canteen,book shop not covered by CC tv</t>
  </si>
  <si>
    <t>they are monitoried by duty muster</t>
  </si>
  <si>
    <t>The physical education instructors are sensitive enough to involve students in sports according to their physical capabilities and health related issues.
anaysis to be done.</t>
  </si>
  <si>
    <t xml:space="preserve">PE instructor in consultation with Nurse, to do monitoring and analysis of the Students Health. </t>
  </si>
  <si>
    <t>The school buses are equipped with first - aid boxes, drinking water and mobile phones.
No drinking water. Also record of medicines taken from First Aid box not maintained.</t>
  </si>
  <si>
    <t>School Bus is equipped with first aid boxes etc.</t>
  </si>
  <si>
    <t xml:space="preserve">The school has a strong policy statement against child abuse and exploitation.
to be created to check HR for MOE 
</t>
  </si>
  <si>
    <t>The staff has been trained to be alert to signs of abuse.
Training needs to be provided</t>
  </si>
  <si>
    <t>Training schedule for staff in place.</t>
  </si>
  <si>
    <t>There is a procedure for checking on staff background before they are allowed to work with the children.
To be checked with HR</t>
  </si>
  <si>
    <t>8.1.2</t>
  </si>
  <si>
    <t xml:space="preserve">According to an article published, employers may not get an answer because of PDPA act with reference to background checks of an employee. </t>
  </si>
  <si>
    <t xml:space="preserve">There is a child protection policy which includes procedures to be followed for a teacher or any another member of the staff if accused of harming a child. 
To be checked with MOE
</t>
  </si>
  <si>
    <t>Child policy put in place according to The Child Act 2016</t>
  </si>
  <si>
    <t>The school provides ongoing training and development for staff to address their responsibilities to protect children from abuse.
To be provided.</t>
  </si>
  <si>
    <t>Trainer from Ministry of Women And Child Development trained the staff to protect children from abuse</t>
  </si>
  <si>
    <t>The children are taught the difference between 'good touch and bad touch'.
KG yes / to be done for all</t>
  </si>
  <si>
    <t>Assembly are conducted in school where children are taught 'good touch and bad touch'.</t>
  </si>
  <si>
    <t>The child is helped to understand his right over his own body especially, the right to say 'No'
KG yes / to be done for all</t>
  </si>
  <si>
    <t>Issue is addressed in school assembly and by the counsellor.</t>
  </si>
  <si>
    <t xml:space="preserve">The school provides workshops by medical experts and counselors on adolescence related issues.
To be iniciated regularly </t>
  </si>
  <si>
    <t xml:space="preserve">The children are given enough guidance on managing emotions and building healthy peer relationships.
can be streamlined better 
</t>
  </si>
  <si>
    <t>The children are sensitized to recognize and resist negative peer pressure
can be streamlined better</t>
  </si>
  <si>
    <t>They are taught skills to manage fear, anger and stress.
can be streamlined better</t>
  </si>
  <si>
    <t>They are given positive reinforcement to stay away from criticism, rude language, gossiping and trivial matters that may lead to violence.
can be streamlined better</t>
  </si>
  <si>
    <t xml:space="preserve">The school addresses the issues of bullying, harassment and prejudice against children.
can be streamlined better
</t>
  </si>
  <si>
    <t>Assembly are conducted in school where program's are conducted to address issues on bullying, harassment etc</t>
  </si>
  <si>
    <t>Awareness  programs are  conducted on AIDS, harmful effects of  tobacco and  drugs
To be included</t>
  </si>
  <si>
    <t>There is a regular ongoing program to build up self-esteem and confidence among students.
To be initiated</t>
  </si>
  <si>
    <t>Assembly are conducted in school where program's are conducted to build confidence among students.</t>
  </si>
  <si>
    <t xml:space="preserve">The evacuation plan is displayed at different places in the building. 
not available </t>
  </si>
  <si>
    <t>Evacuation plan is displayed at different places in the school</t>
  </si>
  <si>
    <t xml:space="preserve">The students and staff know and understand the evacuation plan to avoid stampede in case of a disaster.
to be more visible </t>
  </si>
  <si>
    <t>student and staff are trained, and signage are visible</t>
  </si>
  <si>
    <t>The school premises is under surveillance by the Principal / Ops Head through CCTV's.
blind spots-where no CCTV's cameras</t>
  </si>
  <si>
    <t>CCTV installed in blind spots.</t>
  </si>
  <si>
    <t>The staff has been trained to respond in case of an emergency. 
to be trained</t>
  </si>
  <si>
    <t>Staff is trained for emergency</t>
  </si>
  <si>
    <t xml:space="preserve">The  staff know how to use fire -extinguishers.
list to be maintained / firefighters, first aiders 
</t>
  </si>
  <si>
    <t xml:space="preserve">The floors, stairways and railings are safe.
both sides railing 
</t>
  </si>
  <si>
    <t xml:space="preserve">Not mandatory for campus hence currently decided to go as per single railing </t>
  </si>
  <si>
    <t>CPR and first -aid classes are held at periodic intervals for staff and students. 
to be initiated</t>
  </si>
  <si>
    <t>CPR and Rirst Aid Training conducted</t>
  </si>
  <si>
    <t>There is a School Disaster Response Team consisting of members, administration, teachers and senior students
committee's to be formed</t>
  </si>
  <si>
    <t>As per DRP, disaster response team is now formed</t>
  </si>
  <si>
    <t xml:space="preserve">The school staff is sensitized to address the trauma and post-disaster interventions. 
To be included in the plan.
</t>
  </si>
  <si>
    <t>As per DRP, the school staff is now trained</t>
  </si>
  <si>
    <t>The school's design is safe enough to handle terrorist attacks.
To be included in the plan.</t>
  </si>
  <si>
    <t>As per DRP the school is prepared for terroist attack</t>
  </si>
  <si>
    <t>The safety and security checklist of school is updated frequently.
To be included in the plan.</t>
  </si>
  <si>
    <t>Campus have safety and security policy</t>
  </si>
  <si>
    <t>There is a well-equipped disaster management cell in school
To be included in the plan.</t>
  </si>
  <si>
    <t>As per DRP by school</t>
  </si>
  <si>
    <t>There are regular preventive checks to ensure safety related to high risk areas-electrical, fire, civil work, school gates, transport etc. 
To be included in the plan.</t>
  </si>
  <si>
    <t>Maintenance contracts are entered by the school to ensure preventive checks for safety purposes</t>
  </si>
  <si>
    <t>Assembly area marked clearly &amp; known to people
to be bigger</t>
  </si>
  <si>
    <t>Assembly area is marked clearly</t>
  </si>
  <si>
    <t xml:space="preserve">Does the plan clearly specify procedures for reporting emergencies to the government services and the relevant education authority?
To be defined
</t>
  </si>
  <si>
    <t>Part of DRP</t>
  </si>
  <si>
    <t xml:space="preserve">Are the potential risks within and upto a kilometre from the workplace identified?
to check for LPG leakage </t>
  </si>
  <si>
    <t>LPG gas  has been checked for leakage</t>
  </si>
  <si>
    <t>Are the roles and responsibilities of key personnel's clearly defined - task force team leaders, class teachers, office staff and students?
Committee</t>
  </si>
  <si>
    <t>Does the NDMA-Emergency Management plan give emphasis on the more vulnerable children below class V?
to be included in plan</t>
  </si>
  <si>
    <t>Does the NDMA-Emergency Management plan address the students with special physical, mental and medical needs?
to be included in plan</t>
  </si>
  <si>
    <t>Disaster management plan includes all Students and Staff</t>
  </si>
  <si>
    <t>Does the NDMA-Emergency Management plan describe about how the DM team will be trained?
to be included in plan</t>
  </si>
  <si>
    <t>Does plan provide the calendar for mock drill to be conducted?
to be included in plan</t>
  </si>
  <si>
    <t>Mock drill when to be conducted specified in the calender</t>
  </si>
  <si>
    <t xml:space="preserve">Cyber-crimes are handled with sensitivity.
plan to be designed </t>
  </si>
  <si>
    <t>Cyber security guide implemented by school</t>
  </si>
  <si>
    <t>Children are provided enough awareness on safe usage of technology and how to avoid taking risks.
structered model needed</t>
  </si>
  <si>
    <t>Cyber-bullying is handled with utmost care.
structered model needed</t>
  </si>
  <si>
    <t>School buses should be painted yellow with name of the school written prominently on both sides of the bus so that these can be identified easily.
For all big buses</t>
  </si>
  <si>
    <t>Schol bus is now painted yellow</t>
  </si>
  <si>
    <t>“School Bus” must be prominently written on the back and front of the bus carrying school children. If, it is a hired bus, “On School Duty” should be clearly written.
To be initiated</t>
  </si>
  <si>
    <t>School Bus on Duty is prominently written.</t>
  </si>
  <si>
    <t xml:space="preserve">Global Positioning System (GPS) and CCTV arrangement should be made compulsorily in each school bus. It shall be ensured by the owner of the bus that the GPS and CCTV thus installed, is kept in working condition at all the time.
To be ensured
</t>
  </si>
  <si>
    <t xml:space="preserve">GPS installed in buses </t>
  </si>
  <si>
    <t>The school bus must have a First Aid Box and drinking water.
drinking water/Any oral medication removed must be recorded</t>
  </si>
  <si>
    <t xml:space="preserve">School has first aid box, drinking water in the bus
Card is maintained if any medicine is removed
</t>
  </si>
  <si>
    <t>The school bus shall not be fitted with curtains or glasses having dark films.
To be provided</t>
  </si>
  <si>
    <t>Tint has been removed from the bus which has tinted glasses</t>
  </si>
  <si>
    <t xml:space="preserve">Medical checkup regarding the physical fitness of the driver including eye testing shall be made every year. Fitness certificate issued by the competent authority shall be obtained as per the safety standard
 eye checkup and vaccination </t>
  </si>
  <si>
    <t>Certificates of the Driver check-up in place.</t>
  </si>
  <si>
    <t>The school authority shall ensure to train the students to maintain discipline while boarding, commuting and de-boarding the school bus so that no one gets hurt.
To be intiated.</t>
  </si>
  <si>
    <t>Students are trained to foolow discipline in the school bus.</t>
  </si>
  <si>
    <t>Periodic feed-back from school children using school transport facility with regards to driver / conductor be taken and records are to be maintained.
Record to be maintained</t>
  </si>
  <si>
    <t>Survey from students are conducted</t>
  </si>
  <si>
    <t>The school authority should encourage the students to conduct programs through play, exhibition, etc. during ‘Road Safety Week’ to create the awareness in public.
to be intiated</t>
  </si>
  <si>
    <t xml:space="preserve">Students have started participating </t>
  </si>
  <si>
    <t>The staircases, which act as exits or escape routes, shall adhere to provisions specified in the LOCAL REQUIREMENTS to ensure quick evacuation of children.
boxes / broken steps / handrail</t>
  </si>
  <si>
    <t>Stairways are as per local requirements</t>
  </si>
  <si>
    <t>Premise is adequately lighted and ventilated, properly white washed or painted.Tubelights protected wherever require.
To be adhered entirely</t>
  </si>
  <si>
    <t>mamagement decided not to cover tubelights presently</t>
  </si>
  <si>
    <t>Street shoes should not be worn while handling &amp; preparing food. 
To be followed.</t>
  </si>
  <si>
    <t>Conttact with canteen vendors mentions the details of proper gears to maintain hygiene</t>
  </si>
  <si>
    <t>Suitable Aprons, head cover , disposal gloves &amp; footwear are provided.
To be Provided</t>
  </si>
  <si>
    <t>The water is examined chemically &amp; bacteriologically by a local body.
To be intiated</t>
  </si>
  <si>
    <t>KL does not have nay requirement or mandate from the government to examine the water quality.
However, School voluntary takes precautions and water supplied by the government is filtered and by water purifier and the same is serviced.</t>
  </si>
  <si>
    <t xml:space="preserve">Adequate control measures are in place to prevent insects, birds, animals and rodent entry.
To be initiated  </t>
  </si>
  <si>
    <t>Are exit signs illuminated and visible?
To be made visible in entire school</t>
  </si>
  <si>
    <t>Exit signage are visble</t>
  </si>
  <si>
    <t xml:space="preserve">Are corridors and exits free from obstructions and unlocked?
ac not removed, old books </t>
  </si>
  <si>
    <t>Old booKs and AC are now removed</t>
  </si>
  <si>
    <t xml:space="preserve">Stairways are in good repair with handrails and non-slip tread?
both sides handrails, steps broken
</t>
  </si>
  <si>
    <t>Stairways repaired by school hence ticket can be closed</t>
  </si>
  <si>
    <t xml:space="preserve">Is the Emergency Evacuation Route &amp; Action Plan posted?
not put back after painting </t>
  </si>
  <si>
    <t>Evacuation plan is posted back</t>
  </si>
  <si>
    <t xml:space="preserve">Are all equipment and supplies in their proper places?
near Arifin's table, there is laptops and destops 
</t>
  </si>
  <si>
    <t>All issues and supplies are now in proper places.</t>
  </si>
  <si>
    <t>Are MSDS available for office and housekeeping chemicals? 
for labs and cleaning, nurse, canteen</t>
  </si>
  <si>
    <t>MSDS material now available for cleaning purposes</t>
  </si>
  <si>
    <t>Are OSHA (safety) posters prominently displayed?
To be displayed</t>
  </si>
  <si>
    <t>Safety posters are prominently displayed.</t>
  </si>
  <si>
    <t xml:space="preserve">Is the floor surface level and undamaged?
yellow marking to be placed 
</t>
  </si>
  <si>
    <t>Sigange visible in the campus</t>
  </si>
  <si>
    <t>The floor is not wet or slippery?
signs or rubber mats with filters</t>
  </si>
  <si>
    <t>Signage are visible</t>
  </si>
  <si>
    <t xml:space="preserve">A warning sign is available in case of spills?
to be used regularly
</t>
  </si>
  <si>
    <t>Non-slip mats are in entryways if needed?
dormates needed</t>
  </si>
  <si>
    <t>Dormates are placed</t>
  </si>
  <si>
    <t xml:space="preserve">Is any equipment or supplies protruding into walkways?
sharp corners, boxes near bookshop </t>
  </si>
  <si>
    <t>No equpment and supplies are into walkway or sharp corners</t>
  </si>
  <si>
    <t xml:space="preserve">Are there cords or cables causing a trip hazard?
open wires
</t>
  </si>
  <si>
    <t>Open wires are covered</t>
  </si>
  <si>
    <t>Are permanent use cords covered by runners when crossing walkways?
overhead of floor</t>
  </si>
  <si>
    <t>Yes they are now covered</t>
  </si>
  <si>
    <t>No visible naked wires or loose wires
in class rooms, canteen</t>
  </si>
  <si>
    <t>No visible naked wires in classroom and other areas in the school</t>
  </si>
  <si>
    <t>All ELCB's and MCB are marked clearly
To be marked-main switch boards.</t>
  </si>
  <si>
    <t>All ECB's and MCB are marked clearly for authorised restricted entry only</t>
  </si>
  <si>
    <t>Are rubber mats placed near control panels
To be placed</t>
  </si>
  <si>
    <t>Lightning arrester is being checked
To be checked</t>
  </si>
  <si>
    <t>campus have earthing to protect against lightening</t>
  </si>
  <si>
    <t>Lightning alarm system is available
To be made available</t>
  </si>
  <si>
    <t>No tables / chairs kept in aisle or obstructing aisle's
to be cleared</t>
  </si>
  <si>
    <t xml:space="preserve">No furniture is kept in aisle
</t>
  </si>
  <si>
    <t>No heavy material stacked on higher shelves / racks
Boxes were kept to be cleared</t>
  </si>
  <si>
    <t>Boxes are now removed</t>
  </si>
  <si>
    <t>No material is improperly stacked on floor and exceeding 3” height
Boxes were kept</t>
  </si>
  <si>
    <t>Exit Signanges are clearly marked &amp; visible
need to be put up</t>
  </si>
  <si>
    <t>Exits are clearly identifiable
needs to be put up</t>
  </si>
  <si>
    <t xml:space="preserve">Fire extinguisher locations are identified by a sign or other means
need signs and added on evacuation plan
</t>
  </si>
  <si>
    <t>Signs are added to the evacuation plan</t>
  </si>
  <si>
    <t xml:space="preserve">Is the pressure gauge showing that the extinguisher is fully charged (the needle should be in the green zone)?
not all </t>
  </si>
  <si>
    <t>Yes the pressure guage of extinguisher is fully charged, needle is showing green point.</t>
  </si>
  <si>
    <t>Walkways, stairways, and aisle ways are free of obstructions. 
Boxes to be removed</t>
  </si>
  <si>
    <t xml:space="preserve">Drawers and cabinets are placed so they do not open into walkways, stairways, and aisle ways. 
sign to be  placed in staff room </t>
  </si>
  <si>
    <t>Floor mats are not curled up and free from wear and tear.
To be placed</t>
  </si>
  <si>
    <t>Floor mats are placed</t>
  </si>
  <si>
    <t>Are adequate number of First Aid Boxes Available?
guard house, list of first aid boxes and maintaining records if medicines consumed</t>
  </si>
  <si>
    <t>Adequate First Aid boxes are available and list is maintained</t>
  </si>
  <si>
    <t xml:space="preserve">Are the contents of First Aid Box available as per list?
to be checked </t>
  </si>
  <si>
    <t>List of First Aid is maintained and the content in the First Aid box is aper the list.</t>
  </si>
  <si>
    <t>There is a first - aid box placed at every floor of the building.
main places like staffrooms and office</t>
  </si>
  <si>
    <t>First Aid boxes are placed at all main places</t>
  </si>
  <si>
    <t>Every teacher regularly makes use of the 'School Safety Manual'.
Can be created</t>
  </si>
  <si>
    <t>School safety manual created by the school</t>
  </si>
  <si>
    <t>The First-Aid protocol for common injuries is displayed at prominent places in school. 
posters to be put up</t>
  </si>
  <si>
    <t>Fiirst Aid posters are now displayed prominently</t>
  </si>
  <si>
    <t xml:space="preserve"> Student Medical history is well captured during the admission in myGIIS, however this medical data should be shared with the School Nurse and class teachers to avoid any critical situation.</t>
  </si>
  <si>
    <t>Singapore</t>
  </si>
  <si>
    <t>PG Smart Campus</t>
  </si>
  <si>
    <t>School Nurse informs parents before giving any medicines to students</t>
  </si>
  <si>
    <t>Audit findings of internal and external audits need to be disseminated for adequate preparation.</t>
  </si>
  <si>
    <t>Audit findings both for external and internal is attended by the campus</t>
  </si>
  <si>
    <t>However the parent complaints are now handled through helpdesk, there should be more specific filters in the system to distribute and direct the complaints/ queries to concerned departments. This will reduce the TAT for complaint resolution.</t>
  </si>
  <si>
    <t>Drill down option has now been done in Helpdesk</t>
  </si>
  <si>
    <t>For every external training the effectiveness analysis is being done but for internal training effectiveness no data is found.</t>
  </si>
  <si>
    <t>effectivenesss of training is done yearly for all employees.</t>
  </si>
  <si>
    <t>TEAMIE is a good platform for conducting trainings for the staff. However, there should be more modules for the non-academic staff to achieve their training targets.</t>
  </si>
  <si>
    <t>For non staff training is conducted by external trainers</t>
  </si>
  <si>
    <t>First aid boxes should be kept in Primary and Secondary blocks at the designated places for easy access by the Staff during any emergency.</t>
  </si>
  <si>
    <t>First aid boxes kept in Primary and secondary block</t>
  </si>
  <si>
    <t>The school maintains Health Cards as envisaged by the Comprehensive School Health Programme of the CBSE-
To be initiated from 2019-20 academic year.</t>
  </si>
  <si>
    <t xml:space="preserve">Programme has been initiated </t>
  </si>
  <si>
    <t>The school keeps the medical records of students with special health problems-
Will be in place once the above point is complied</t>
  </si>
  <si>
    <t>School keeps proper medical records</t>
  </si>
  <si>
    <t>Every teacher regularly makes use of the 'School Health Manual'-
To be ensured.</t>
  </si>
  <si>
    <t>It is ensured teachers are making use of School Health Manual</t>
  </si>
  <si>
    <t>Teachers have undergone training on identification of disabilities / learning difficulties. There is plan to train teachers on First Aid by Red Cross Organisation. Academic Co-ordinators to give dates to Principal for organising the training programme.</t>
  </si>
  <si>
    <t>Teachers trained and are made aware of First Aid.</t>
  </si>
  <si>
    <t>Currently not in place, planning to involve parents of students who are dieticians, nutritionists, etc…in School Management Committee</t>
  </si>
  <si>
    <t>First Aid Kits to be provided in Chemistry Laboratories.</t>
  </si>
  <si>
    <t>First-Aid kit to be provided in chemistry lab</t>
  </si>
  <si>
    <t>The First-Aid protocol for common injuries is displayed at prominent places in school. 
No, to be initiated. Communications team to come up with Visual Posters / Displays.</t>
  </si>
  <si>
    <t>First-Aid protocol are now displayed</t>
  </si>
  <si>
    <t>Students Committee is there. Parent-Teacher-Student Committee to be initiated to address safety issues.</t>
  </si>
  <si>
    <t xml:space="preserve"> Parent-Teacher-Student Committee has been initiated </t>
  </si>
  <si>
    <t>The medical history of every student is not available in the school.</t>
  </si>
  <si>
    <t>Awareness program being done currently on Aids. For harmful effects of tobacco &amp; drugs, it can be considered for secondary students.</t>
  </si>
  <si>
    <t>CPR and first -aid classes are held at periodic intervals for staff and students. 
Pending for this year.</t>
  </si>
  <si>
    <t>Training is provided to staff and students</t>
  </si>
  <si>
    <t>A) Smoke Detectors Not Working in Record Room, Conference Room, 2 smoke detectors found not working in Stores, Smoke detectors found to be not working in Biology lab too although AMC Exists with Vendor. B) No periodic Fire Testing Reports available for Sirius III Security System or Fire System in New Block.</t>
  </si>
  <si>
    <t>Smoke detectors are replaced</t>
  </si>
  <si>
    <t xml:space="preserve">The protocols is not be followed in case of emergencies are displayed at different places in the building.-to be done </t>
  </si>
  <si>
    <t>Emergency protocol are now displayed</t>
  </si>
  <si>
    <t>The teachers and paramedical staff are trained to provide resuscitation-CPR training to be done</t>
  </si>
  <si>
    <t>There is a School Disaster Response Team consisting of members, administration, teachers and senior students-This needs to be documented</t>
  </si>
  <si>
    <t>School has disaster response team.</t>
  </si>
  <si>
    <t>Counsellors are there to handle Trauma. Post disaster interventions training like handling mob violence, electrical needs to be done.</t>
  </si>
  <si>
    <t>Not a single CCTV Camera found in MPH or it's surrounding area's. No CCTV Camera's are installed in new annex of senior block. Refer security audit report for further details.</t>
  </si>
  <si>
    <t>There is a well-equipped disaster management cell in school-needs to be documented</t>
  </si>
  <si>
    <t>a) This is being done on a regular basis. Concept of SOD (Staff on Duty) is followed from teacher's side &amp; admin side's who submit a report daily and that which is documented &amp; reviewed. It's like a Maker-Checker System. B) Emergency / Safety Exit. It's door is locked. Assembly Area Location to be changed</t>
  </si>
  <si>
    <t>emergency signage displayed</t>
  </si>
  <si>
    <t>No emergency contact numbers prominently displayed in the principal room?</t>
  </si>
  <si>
    <t>Contact details are now displayed</t>
  </si>
  <si>
    <t>No plan exist which clearly specify procedures for reporting emergencies to the government services and the relevant education authority?</t>
  </si>
  <si>
    <t>Procedures are now documented to report to government agencies</t>
  </si>
  <si>
    <t>No plan been endorsed by local police and fire brigade?</t>
  </si>
  <si>
    <t>Fire drill are scheduled</t>
  </si>
  <si>
    <t>School buses should be painted yellow with name of the school written prominently on both sides of the bus so that these can be identified easily.
Branding was not done at the time of audit. However evidence of initiation of branding activities seen next day in few of the buses</t>
  </si>
  <si>
    <t>Branding of the school buses are now done.</t>
  </si>
  <si>
    <t>Details available on the front side. Inside the bus needs to be done.</t>
  </si>
  <si>
    <t>Details are now available on the back side of the bus.</t>
  </si>
  <si>
    <t>All old buses (20 nos.) have only 1 FE. New vehicles (25 nos.) have 2 FE's. Only 1 Safex Brand FE found in Bus no. G28 having validity till 20/11/2020. Records of training to operate the FE's not evidenced.</t>
  </si>
  <si>
    <t>FE is now kept and records updated</t>
  </si>
  <si>
    <t>M Lakshmeesha is the designated transport manager. Currently, his name and contact details are not displayed outside and inside the school bus.</t>
  </si>
  <si>
    <t>PVC's are there and it's summary details are maintained in a spreadsheet, however on counting, seen PVC's of only 16 lady conductors although hired are 45. Reason given is that they are newly hired, old one's have left. Transport vendor has assured that balance PVC's will be completed in next 2-3 months</t>
  </si>
  <si>
    <t>PVC's are completed by the campus</t>
  </si>
  <si>
    <t>First Aid Boxes are available in all buses. All contents are kept in a recyclable bag wrapped with a rubber band. Soprasun Skin Cream found in First Aid Box Content of Bus G-5 which is to be sold by retail on the prescription of a Registered Practioner only. In Bus G-38, First Aid Kit Contents were found in Bus Toolbox. Although vendor says that they do checking of First Aid Kits regularly &amp; update it's contents when required, it is highly recommended that the school nurses do a check of all the First Aid Kit's of all the buses for veracity of it's contents and submit a monthly report.</t>
  </si>
  <si>
    <t>First Aid boxes now available in all buses.</t>
  </si>
  <si>
    <t>As per transport vendor, they do Sugar, BP &amp; eye check-up of their drivers. Medical Reports not available at the time of audit.</t>
  </si>
  <si>
    <t>Medical Reports available</t>
  </si>
  <si>
    <t>Blood Group details, a column to be added across all buses and routes. Seen that in one of the buses, the route details were not pasted on the notice board but were got from the driver upon inquiring in folded wrap. Refer pic as evidence.</t>
  </si>
  <si>
    <t>Blood group details now made available</t>
  </si>
  <si>
    <t>Records not available at the time of audit although transport vendor has assured that it's being done &amp; file is being maintained.</t>
  </si>
  <si>
    <t>Records are available</t>
  </si>
  <si>
    <t>Records not available at the time of audit although transport vendor has assured that it's being done &amp; file is being maintained</t>
  </si>
  <si>
    <t>School security person is responsible to conduct alcohol check on drivers for which a separate register is maintained. Found check records available for 5/8/19, however for 3/8/19 were not available. As per transport supervisor from vendor's side, it is done 2 times a week whereas security person said that it's done daily. No records of checking done between 15/7/19 till 20/7/19 observed</t>
  </si>
  <si>
    <t xml:space="preserve">Checking is done </t>
  </si>
  <si>
    <t>PTM Register is maintained. Feedback from driver's is also maintained separately. For PTM register, Found details dated 5/1/19, 27/7/19 &amp; 3/8/19 (erroneously written as 3/7/19). No details observed / recorded for the remaining six months period i.e. after 5/1/19 till 27/7/19. Also in some of the feedback from PTM cases, what is the action taken is not evident. And status of closure of the actions taken e.g. Name: Amrush Kumar IC G-11 route. 9008224242. Maid is not handling kids. It's action taken &amp; closure details not evident. Although feedback of drivers is recorded separately in register, what is the actions taken  &amp; closure status is not evident. There is scope to structurise the feedback taken from PTM &amp; from drivers</t>
  </si>
  <si>
    <t>PTM and bus complaint tracker is now maintained separately</t>
  </si>
  <si>
    <t>No water potability tests are being done.</t>
  </si>
  <si>
    <t>Water is now tested for potability.</t>
  </si>
  <si>
    <t>Food transportation is done in 2-wheeler bikes</t>
  </si>
  <si>
    <t>Food transported in three vehicle</t>
  </si>
  <si>
    <t>No Records of pest control (pesticide, insecticide used along with dates &amp; frequency) maintained</t>
  </si>
  <si>
    <t>Records for pest control maintained by the campus</t>
  </si>
  <si>
    <t xml:space="preserve">No Records of medical examination signed by a registered medical practitioner </t>
  </si>
  <si>
    <t>Medical practitioner has now certified medicines</t>
  </si>
  <si>
    <t>Supplier doesn't have license from local health authorities. Supplier has asked for 15 days time to submit copy of valid license.</t>
  </si>
  <si>
    <t>Suppliers have produced their valid license</t>
  </si>
  <si>
    <t>Are exit signs illuminated and visible?-No signage's exist.</t>
  </si>
  <si>
    <t>Side railings to be provided for the staircases in all the blocks, for MPH entrance.</t>
  </si>
  <si>
    <t>Found project team's material lying near MGCUV</t>
  </si>
  <si>
    <t>Materials have been removed</t>
  </si>
  <si>
    <t>No Fire Extinguisher is available in Stores.
No Fire Extinguisher seen in entire corridor of 1st floor, A Block, in AV Room
Seen expired Fire Extinguishers dated March'19 in New Block Corridor, in Biology lab, Chemistry Lab, 
Only 3 Fire Extinguishers found in Senior Block.</t>
  </si>
  <si>
    <t>FE is now kept in the campus.</t>
  </si>
  <si>
    <t>No inventory list of fire extinguishers maintained with their location details, date of expiry, renewal, type of fire extinguishers, etc..?</t>
  </si>
  <si>
    <t>Inventory list maintained</t>
  </si>
  <si>
    <t>Materials Identification / Tagging is not seen in stores room. 5S Japanese Housekeeping Methodology to be implemented in Stores.</t>
  </si>
  <si>
    <t>Material are now tagged</t>
  </si>
  <si>
    <t>MSDS Sheets not seen in Chemistry Lab, although laboratory safety measures poster is displayed.</t>
  </si>
  <si>
    <t>MSDS poster are now displayed.</t>
  </si>
  <si>
    <t>No OSHA (safety) posters prominently displayed?</t>
  </si>
  <si>
    <t>A Block, Electric Wire Casing not evident.
A Block, Naked Wire hanging in staircase, in staff room (new block)
Networking Wire, found hanging in IT Lab,</t>
  </si>
  <si>
    <t>wires are covered</t>
  </si>
  <si>
    <t>No temporary connections for wiring or appliances.</t>
  </si>
  <si>
    <t>Naked wires are coveerd</t>
  </si>
  <si>
    <t>Are rubber mats placed near control panels.</t>
  </si>
  <si>
    <t xml:space="preserve">Rubber mats are placed in front of energised board </t>
  </si>
  <si>
    <t>Earthing is in place but no periodic checking is done.</t>
  </si>
  <si>
    <t>Periodic checking is noe done</t>
  </si>
  <si>
    <t>MPH False Ceiling Near The Entrance Door could be seen coming off.</t>
  </si>
  <si>
    <t>False ceiling repaired</t>
  </si>
  <si>
    <t>Waste Material seen in stores room. Art room material to be disposed off.</t>
  </si>
  <si>
    <t>Waste material is removed</t>
  </si>
  <si>
    <t>No Exit Signanges are clearly marked &amp; visible</t>
  </si>
  <si>
    <t>Builder's Material lying in staircase behind MGCUV</t>
  </si>
  <si>
    <t>Buliding material is now removed</t>
  </si>
  <si>
    <t>Antibiotics / Steroids such as Otrium Nasal Spray observed in medicines stock. Also seen Dolo 650mg, schedule H drugs such as Combiflam &amp; Cyclopam. List of Medicines as recommended by a Panel Doctor only to be kept and it's utilisation records to be maintained.</t>
  </si>
  <si>
    <t>Medicines kept as per authorities defined prescription.</t>
  </si>
  <si>
    <t>Arrangements are made to get the staff medically examined once in six month to ensure that they are free from infectious, contagious and other disease
Interview of the food servers reply is that no such medical tests are conducted</t>
  </si>
  <si>
    <t>Medical tests are conducted</t>
  </si>
  <si>
    <t>No formal mechanism in place.
This must be done formally and informally both. Currently only the law enforcement agencies are being actively engaged with. Such local agencies must be involved in the school emergency drills, and must also be invited on campus to conduct awareness/training sessions</t>
  </si>
  <si>
    <t>Training sessions are conducted</t>
  </si>
  <si>
    <t>There is no documented procedure for approval. Currently the guard on duty checks with the supervisor or admin on phone.
There is no SOP / documented procedure. Approvals are taken on case to case basis on emails. Outside vehicles are not allowed except in case of medical emergencies.</t>
  </si>
  <si>
    <t>Visitor management SOP in place</t>
  </si>
  <si>
    <t>Currently not being done. Needs to be documented and followed.
Inventory Register is being maintained by Stores.However  A4 Xerox Copiers details are not updated in Register Book.  Last entry seen is 1/7/19. Reason on leave.</t>
  </si>
  <si>
    <t>Store room is now well organised and maintained </t>
  </si>
  <si>
    <t>The CCTV coverage is adequate. However, the perimeter needs to be under surveillance to cover vulnerable points. The school is in the process of converting the analog network to IP.</t>
  </si>
  <si>
    <t>Cameras are placed to cover all points</t>
  </si>
  <si>
    <t>The existing cameras are adequately sited, however, additional cameras need to be provided to cover the blind spots.</t>
  </si>
  <si>
    <t>Of the existing 107 cameras, 2 are not working. Additional cameras are being installed to cover vulnerable spots.</t>
  </si>
  <si>
    <t>Cameras are working</t>
  </si>
  <si>
    <t xml:space="preserve">Currently the surveillance screen is setup in the admin cabin. However, monitoring is not being done and number of screens is inadequate.
A separate control area needs to be earmarked, separated off and equipped with enough monitors to view the enhanced network.
A dedicated and trained security supervisor needs to be earmarked for this role.
</t>
  </si>
  <si>
    <t>Monitoring is now done, evidence is provided hence this ticket can be closed</t>
  </si>
  <si>
    <t>Currently the backup is only for 15-20 days.
No change. Total 7 DVR's. All IP cameras have min. 30 days. Rest depends as per type i.e. min 21 days, 9 days, etc…</t>
  </si>
  <si>
    <t>Back up is taken by the campus</t>
  </si>
  <si>
    <t>Various material stored separately on all floors as per requirement. Some waste material on the staircase in the admin block needs to be removed as it may be a potential fire hazard.</t>
  </si>
  <si>
    <t>Waste material removed</t>
  </si>
  <si>
    <t>In the process, however, should be an RFID based system
Same ID badges exists for students, teachers, parents &amp; vendors. Different color tags could be implemented. There is inhouse ID card printing machine</t>
  </si>
  <si>
    <t>RFID system in place</t>
  </si>
  <si>
    <t>Reconciliation of keys is not happening. Identification tags need to be put for both keys cupboards i.e. classroom &amp; other dept's. There is no documented key control procedure.</t>
  </si>
  <si>
    <t>SOP on Key management is collated and circulated</t>
  </si>
  <si>
    <t>Specific instructions must exist on issue and receipt of accountable keys. Specimen signatures must be available and a log must be maintained for issue and receipt activity.
No such process exist.</t>
  </si>
  <si>
    <t>log is maintained of issuing keys with signatures</t>
  </si>
  <si>
    <t xml:space="preserve">All accountable key to have two sets of keys, original and duplicate. Duplicate key will be kept in the duplicate key chest at the reception of the building and will not be used for daily activities.
Original keys will be kept in the original key board/chest and will be used for day-to-day activities. Both the Keyboards will be kept locked at all times and their keys to be safely held with the Reception Guards/ Main Gate Supervisor.
Duplicate Key board/chest will not be opened without the prior permission of the designated authority.
</t>
  </si>
  <si>
    <t>Should an accountable key be lost, it must be reported immediately to the owning department manager and site security leader. Once a replacement is issued, it must be documented and the inventory updated.
No SOP exists for the above.</t>
  </si>
  <si>
    <t>All the areas considered to be critical/hazardous should be identified and notified as such with appropriate warning signs. These could include labs, swimming pool, gymnasiums, DG rooms,  record rooms etc.
Partially done. All such areas need to be covered with appropriate warning signs -  terrace entry, DG shed, server room, swimming pool etc.</t>
  </si>
  <si>
    <t>As per Disaster plan</t>
  </si>
  <si>
    <t>No Crisis Response Team. Recommended that crisis team be earmarked at school level and their responsibilities be documented.</t>
  </si>
  <si>
    <t>No EMP (emergency management plan) exists. It is only for Fire but not for any other medical emergencies
Not documented</t>
  </si>
  <si>
    <t>Guidelines for Staff-The document to have concise and unambiguous guidelines for staff on action to be taken in case of various crisis situations 
No SOP exists.</t>
  </si>
  <si>
    <t>SOP exists</t>
  </si>
  <si>
    <t>Guidelines for Student-The document to have concise and unambiguous guidelines for staff on action to be taken in case of various crisis situations 
No SOP exists.</t>
  </si>
  <si>
    <t>Guidelines for Parents-The document to have concise and unambiguous guidelines for staff on action to be taken in case of various crisis situations 
No SOP exists.</t>
  </si>
  <si>
    <t>Tie-up is there with Police, Fire Station, Forest Person for Snake Bites, Medical but guidelines need to be formulated. Currently everything is on word of mouth and based on experience</t>
  </si>
  <si>
    <t>Emergency kit containing – emergency contacts, communication equipment with extra batteries, flash lights, tapes, tools, student &amp; staff directory with contact details and health records, floor plans, bus routes, prefabricated signs (PARENTS, COUNSELLORS, VOLUNTEERS, MEDIA, POLICE, MEDICAL, KEEP OUT etc.), a laptop and printer.  An entire emergency kit in one place with all the items as per list, it doesn't exist.</t>
  </si>
  <si>
    <t>Emergency Kit exists</t>
  </si>
  <si>
    <t>Evacuation plans are not displayed, but exit signs are displayed</t>
  </si>
  <si>
    <t>Availability of adequately trained personnel on fire response, first aid including CPR, traffic control etc. 
Not available. All admin staff, security staff and selected teaching staff must be specifically trained.</t>
  </si>
  <si>
    <t>Trainings are provided by school</t>
  </si>
  <si>
    <t>There must be a process for ‘daily road worthiness check’ before vehicles move out for duty. This should form part of SLA with third party transport provider if any. 
Daily fitness checks are not being done. Require a full-time trained personnel for the same.</t>
  </si>
  <si>
    <t>worthiness check of the bus is part of SLA</t>
  </si>
  <si>
    <t>PVC's of all lady conductors are not in place. It will take 2-3 months more time.</t>
  </si>
  <si>
    <t>Availability and completeness of post orders giving duties and responsibilities for each guard post including in vernacular.
Maintained only in English. Not translated in Kannada</t>
  </si>
  <si>
    <t xml:space="preserve">Post duties and resposibilities are translated into vernacular language </t>
  </si>
  <si>
    <t>Availability of first aid trained persons and their proficiency.
Only 2 Nurses are trained and certified.</t>
  </si>
  <si>
    <t>Hospitals exist nearby but there is no formal tie-up for emergency treatment. This needs to be coordinated</t>
  </si>
  <si>
    <t>Tie-up with near by hospital</t>
  </si>
  <si>
    <t>Being done by the contractor only. Police Verification (PV) records of all staff needs to be maintained by the school; contractor must ensure this whenever any staff member is changed.
No additional checks being conducted</t>
  </si>
  <si>
    <t>PV records of all staff is maintained</t>
  </si>
  <si>
    <t>School admin supervises cafeteria during breakfast &amp; lunch. Dedicated team is there. Hygiene check is currently not being done</t>
  </si>
  <si>
    <t>Hygiene Check now conducted</t>
  </si>
  <si>
    <t>Motor Vehicles Act-Company owned vehicle is there but not utilised. To be sold in near future as per Admin. Driver is employed but outsourced. 
No records available during audit</t>
  </si>
  <si>
    <t>To obtain food serving license from all suppliers (caterers).
Supplier doesn't have license currently. Has assured to submit it in next 15 days.</t>
  </si>
  <si>
    <t>License made available</t>
  </si>
  <si>
    <t>To have mandatory meters installed on energy sources.
A full-time electrician is there but for minor electrical repair works. For meters checking, person from Vescom comes &amp; checks the meters periodically &amp; gives the report.</t>
  </si>
  <si>
    <t>Repair reports submitted</t>
  </si>
  <si>
    <t>Contract Labour License to be available.
No records available during audit for verification.</t>
  </si>
  <si>
    <t>Records now avaiable</t>
  </si>
  <si>
    <t>License of Private Security Guards.
Agency sent Shops &amp; Establishment License for Verification</t>
  </si>
  <si>
    <t>(1) Report of Fire Inspection/ NOC 2) Get the building inspected by agencies empanelled by the Fire and Emergency Services Department to ensure that the fire equipment installed are in good and workable condition. An affidavit about the working conditions of system along with inspection report shall be submitted to the Fire and Emergency Services Department and BBMP or Local Municipal Authority once in every two years
Done last year as per Admin, howver no records available during audit</t>
  </si>
  <si>
    <t>Inspection report of fire safety produced by the campus</t>
  </si>
  <si>
    <t>Collection of e-waste and channelizing for recycling or disposal.
Currently not done. Material is just dumped outside when not required.</t>
  </si>
  <si>
    <t>Proper mechanisim of disposal</t>
  </si>
  <si>
    <t xml:space="preserve">Noise Level Tests in Ambient to be less than 65 DB in Day Time &amp; 55 DB in night time
No records available during audit for verification
</t>
  </si>
  <si>
    <t>Consent for DG under Air Act
Installation Permit from State Electricity Board.
DG Ambient noise and air testing.</t>
  </si>
  <si>
    <t>Air Quality Test
No records available during audit for verification</t>
  </si>
  <si>
    <t>Compliance of national building code.
No records available during audit for verification</t>
  </si>
  <si>
    <t>Records are made</t>
  </si>
  <si>
    <t>The school should be run by a Registered Society/ Trust/Company registered under Section 25 (1)(a) of the Companies Act, 1956 and one of the principal purposes of the Society/ Trust/Company must be Educational.
Trust deed is there. For certificate for 'OUT', Admin needs to speak to Legal</t>
  </si>
  <si>
    <t>Certificate obtained</t>
  </si>
  <si>
    <t>No ECA and CCA observation checklist is found in the Teachers Observation Schedule.</t>
  </si>
  <si>
    <t>East Coast -Singapore</t>
  </si>
  <si>
    <t>ECA and CCA found in Teachers observation schedule.</t>
  </si>
  <si>
    <t>Though CAR has been maintained for TAT maintenance data but no supporting documents has been found.</t>
  </si>
  <si>
    <t>TAT register is maintained</t>
  </si>
  <si>
    <t>Leave balance on RAMCO incorrect</t>
  </si>
  <si>
    <t>leave Balance in RAMCO is updated and corrected</t>
  </si>
  <si>
    <t>No CCTV camera in new block</t>
  </si>
  <si>
    <t xml:space="preserve">CCTV Camera installation provision is made by the campus </t>
  </si>
  <si>
    <t>Teachers reaching late to class</t>
  </si>
  <si>
    <t>New time table is circulated to ensure teachers reach on time</t>
  </si>
  <si>
    <t>Busus arriving 20 minutes late</t>
  </si>
  <si>
    <t>Bus register showing arrival on time</t>
  </si>
  <si>
    <t>Stock assessment form was not available</t>
  </si>
  <si>
    <t>Stock aeeseement form is now developed and maintained</t>
  </si>
  <si>
    <t>Proxy procedure has been changed, New procedure being updated</t>
  </si>
  <si>
    <t xml:space="preserve">New procedure has been implemented, proxy procedure is now followed </t>
  </si>
  <si>
    <t>Fire exit door is closed as it becomes a safety risk unless a security guard is appointed</t>
  </si>
  <si>
    <t>Fire exit doors are open</t>
  </si>
  <si>
    <t>No records evidenced with auditee inspite of vehicles parked in campus premises. A copy of the documents to be kept with Admin</t>
  </si>
  <si>
    <t>Hadapsar</t>
  </si>
  <si>
    <t>9.1.2</t>
  </si>
  <si>
    <t>Process of keeping a record of the vehicle parked in the school premise has been initiated</t>
  </si>
  <si>
    <t>Contract Labour License to be available
Messrs Alexis Facility Management Services is the service provider. License copy is not available locally. To be procured from Noida HO. Agreement copy available. Period 1/4/19 - 31/3/2020. Out of total 10 House Keeping staff, Police Verification is done of 2 (Sonali / Nandini). Rest are pending</t>
  </si>
  <si>
    <t>police verification certificates are provided and and new agreement made with the vendor</t>
  </si>
  <si>
    <t>License of Private Security Guards
To be procured from Noida HO. It's a new vendor w.e.f. 1st Feb. No documents available including Police Verification of the Security Guards on Duty</t>
  </si>
  <si>
    <t>License from the vendor is available now</t>
  </si>
  <si>
    <t>Rule 3 - To maintain all Fire Fighting Equipment such as Fire Hydrant etc. in state of repair and furnish details in Month of Jan &amp; July to Chief Fire officer
Communication is ongoing with Developer for Form Á'</t>
  </si>
  <si>
    <t>Fire NOC has been received from the developer</t>
  </si>
  <si>
    <t xml:space="preserve">1.License should be placed in the lift. 
2.CCTV needs to installed in lift. </t>
  </si>
  <si>
    <t>License made available
CCTV Installed</t>
  </si>
  <si>
    <t>Teachers and Staff are trained</t>
  </si>
  <si>
    <t>Alarm bell &amp; panic buttons are missing in school bus - MH12 AQ 4551 &amp; MH14 GU 3725.
MP11 TR AT 1616 has alarm bell available. No panic button found inside the bus.</t>
  </si>
  <si>
    <t>Alarm bell and panic button are part of the school buses</t>
  </si>
  <si>
    <t>Annual Medical Check-up as per requirement is currently not done by Vendor Tej Travels</t>
  </si>
  <si>
    <t>annual medical check up is done by vendor</t>
  </si>
  <si>
    <t>Arrangements are made to get the staff medically examined once in six month to ensure that they are free from infectious, contagious and other disease
To be done by Vendor</t>
  </si>
  <si>
    <t>Vendor gets medical examination done</t>
  </si>
  <si>
    <t>Are the contents of First Aid Box available as per list?
To be done by Vendor</t>
  </si>
  <si>
    <t>First Aid box as per the list</t>
  </si>
  <si>
    <t>1.Schedule H drugs found in the first aid kit.
2.Two Weighing machines were found to be not working, need to replace the batteries.
3.Some wellness posters on walls could be displayed in Sick Bay
4.Access control (Password Protection) should be provided to children's data in PC of Nurse (data security).
5.Provision of Water bottles needs to be made in the fridge.
6.Kidney tray is not available (for vomitting cases).</t>
  </si>
  <si>
    <t xml:space="preserve">First aid kit and medicinal records are avaibale in the school </t>
  </si>
  <si>
    <t>Each floor should have a first aid kit. Currently, it is available only with Nurse on Ground Floor &amp; In Buses</t>
  </si>
  <si>
    <t>First Aid tool kit has been arranged by the campus</t>
  </si>
  <si>
    <t>Safety Posters Display needs to be initiated across the campus. Seen currently only in Sick Bay</t>
  </si>
  <si>
    <t>Disinfenctant should be made available in laboratory.</t>
  </si>
  <si>
    <t>Disinfenctant are made available in laboratory.</t>
  </si>
  <si>
    <t>1.Inward/outward register is maintained for all visitors including staff members from other GIIS campuses.
2.For patrolling, security was not able to provide correct details, especially for after school hours / night duty rounds. Hence a system of new register with correct information needs to be started.</t>
  </si>
  <si>
    <t>For patrolling details are maintained properly</t>
  </si>
  <si>
    <t>Fencing with barbed wires or similar type of arrangements on school outer walls is pending from Projects Team. Could pose safety risks</t>
  </si>
  <si>
    <t>barbed wires to be done by the developer in Phase II, i.e dec 2021</t>
  </si>
  <si>
    <t>Provision of wheelchairs needs to be made incase of an emergency / medical situation. Ramps are available. Disabled-friendly toilets are available on each floor</t>
  </si>
  <si>
    <t>Wheelchair has been arranged by the campus</t>
  </si>
  <si>
    <t>1.For inventory tracking, monthly checking is done by sports teacher however the reports are not shared with Admin / Operations. Going forward monthly report (ISO Form / Template) needs to be submitted to Admin / Operations. Refer pic as evidence.
2.Extension board was lying near the wall in Sports Room. Refer pic as evidence.
3.Sports equipment list should be placed on the cupboard for easy location &amp; retrievability. Refer pic as evidence.
4.Nos of quantity (Inventory List) should be displayed on rack. Refer pic as evidence.
5.A set of safety instructions (Do's &amp; Dont's) before commencement of any sports / physical activity, needs to be documented. Currently, it is informed verbally</t>
  </si>
  <si>
    <t>Sports room cleared</t>
  </si>
  <si>
    <t>Students carry their own water bottles. All buses should a standardised first aid boxes with the contents mentioned on them.</t>
  </si>
  <si>
    <t>Evacuation plan is Pending for the main gate area near security cabin. Forrest all places in campus, it is prominently displayed</t>
  </si>
  <si>
    <t>Evacuation plan displayed near security cabin</t>
  </si>
  <si>
    <t>CCTV's are installed however entire classroooms are not getting covered. CCTV Alignment needs to be done as per requirement</t>
  </si>
  <si>
    <t>CCTV cameras are installed in all classrooms however, practically to cover the entire class may not be possible hence ti siiue can be closed</t>
  </si>
  <si>
    <t>1. Staff is being trained on this. Admin / Operations is maintaining their records
2. At the reception, emergency contact nos list was not available at the time of audit due to operational reasons</t>
  </si>
  <si>
    <t>At the reception, emergency contact nos list is now available</t>
  </si>
  <si>
    <t xml:space="preserve">1. Validity stickers (Checked on / next renewal date) are missing on all FE's in the entire campus. Refer pic as evidence.
2. FE's are not available in server room / DB room / electrical room. Also boxes / cartons seen lying in these rooms. Refer pic as evidence.
3. For store room, there is no inventory list  / Stock Keeping Unit Cards to be maintained.
</t>
  </si>
  <si>
    <t>Validity on Fire extinguishers is now updated. Stock keeping unit is maintained in stock register. Also fire extinguisher is available in store room.</t>
  </si>
  <si>
    <t>CPR is not done yet however First -aid classes are held. School Nurse is equipped to train staff on First Aid</t>
  </si>
  <si>
    <t>Seen in few places that smoke detectors were still left covered, Smoke detector test (monthly / quarterly) report needed. Refer pic as evidence.</t>
  </si>
  <si>
    <t>Smoke detectors are uncovered.</t>
  </si>
  <si>
    <t>Assembly area is identified, however the display / board indicating the assembly area point is not to be seen.</t>
  </si>
  <si>
    <t>Board is displayed indicating assembly area.</t>
  </si>
  <si>
    <t>Need to have this list displayed in the Principal's room.</t>
  </si>
  <si>
    <t>Emergency contact nos list in now kept in Principal's room</t>
  </si>
  <si>
    <t>Bus No. MP11 TR AT1616 is new and branding was not done at the time of audit. Other two buses have school name prominently displayed.</t>
  </si>
  <si>
    <t>Checklist when contracting with the new bus vendor has been submitted</t>
  </si>
  <si>
    <t>Since these are 17 seater buses, before opening emergency exit doors , a person needs to bend the seat and then the emergency door can be opened. Lady bus attendants on being interviewed to show how to respond incase of an emergency in bus were not able to give proper response. They need to be trained</t>
  </si>
  <si>
    <t>Attendants are trained for emergency</t>
  </si>
  <si>
    <t>All school buses being 17 seaters, have 1 FE available. While doing audit, it was found that lady attendants are not trained on operating FE's and safety measures to be followed. Observed fire extinguisher in one of the buses without expiry / renewal date label. All buses had 6 kg FE's.</t>
  </si>
  <si>
    <t>Police Verification Certificate's from vendor are awaited of the 3 female attendants</t>
  </si>
  <si>
    <t>Police verification certificate have been received</t>
  </si>
  <si>
    <t>1) Bus No. MP11 TR AT1616 : Blade is found inside the first aid box which needs to be replaced with scissors. 2) Note on the skin cream states : It should be given as per the presription given by a medical practitioner however auditee was unable to produce the prescription. 3) Bus No. MH12 AQ 4551: Scissors is missing in the box. 4) Bus No. MH14 GU 3725 : Entire first aid box needs to be changed as there were no medicines available. See pic as evidence. 5) For all the buses there should be standardised first aid boxes with contents. There should be it's monthly inspection by Nurse</t>
  </si>
  <si>
    <t>Khaki Brown Color Uniform is used. Name plates not evidenced neither on drivers nor on lady attendants. Only vendor's name Tej Travels is displayed on uniform</t>
  </si>
  <si>
    <t>As per the meeting with Associate director on 9th march 2020, printing of names is not practically possible however vendor's name is printed</t>
  </si>
  <si>
    <t>Seen, however they are not prominently displayed inside the bus. A column to be added of Blood Group Details of the Children</t>
  </si>
  <si>
    <t>Student list with blood group added and available in the school buses</t>
  </si>
  <si>
    <t>Both driver's &amp; lady conductor's mobile phones are available with the lady conductor. Parents call on any of the nos. is received by the lady conductor only. Dedicated mobile phones should be given to lady attendants. Provision needs to be there incase if lady attendant does not report for duty on a particular day &amp; parents call on her mobile</t>
  </si>
  <si>
    <t>Provision has been made</t>
  </si>
  <si>
    <t>Currently this is being done by Admin / Operations verbally on daily basis</t>
  </si>
  <si>
    <t>Hadapsar admin has taken the training and records are maintained</t>
  </si>
  <si>
    <t>No such records maintained / evident. School nurse to conduct surprise alcohol tests for drivers as well as for security guards.</t>
  </si>
  <si>
    <t>Alcohol test is conducted and recorded</t>
  </si>
  <si>
    <t>As per auditee, current system of feedback regarding transport is being done through PTM's. Only 1 PTM has happened till date and no such feedback is received regarding transport facility from that PTM</t>
  </si>
  <si>
    <t>Proper complaint register maintained</t>
  </si>
  <si>
    <t>Balloons and other material were kept in the compartments under the stairways in open condition. A door with lock &amp; key should be fitted. Refer pic as evidence.</t>
  </si>
  <si>
    <t>A door with proper lock and key is now fitted.</t>
  </si>
  <si>
    <t>FE's are recently purchased. Periodic checking needs to be done. Records need to be maintained</t>
  </si>
  <si>
    <t>Relevant Columns needs to be added in the FE inventory list which is maintained by Admin</t>
  </si>
  <si>
    <t>relevant columns like location details, date of expiry, renewal, type of fire extinguishers, etc. added to the spreadsheet </t>
  </si>
  <si>
    <t>Admin has informed that soon emergency lights provision will be made</t>
  </si>
  <si>
    <t xml:space="preserve">Emergency Light provision has been made </t>
  </si>
  <si>
    <t xml:space="preserve">Are MSDS available for office and housekeeping chemicals? </t>
  </si>
  <si>
    <t>MSDS records are now maintained</t>
  </si>
  <si>
    <t>1. Naked wires seen on the first floor as well in the math lab.
2. Also smoke detector was found covered.</t>
  </si>
  <si>
    <t>Wires are covered</t>
  </si>
  <si>
    <t>No rubber mat seen near electrical panel. There is Play pool area for kids near the electrical panel. Warning / Display Signs could be kept</t>
  </si>
  <si>
    <t>Rubber Mat and pool display signage both are kept and displayed in the campus</t>
  </si>
  <si>
    <t>Installation of lights is in process</t>
  </si>
  <si>
    <t>Currently the emergency torches are provided</t>
  </si>
  <si>
    <t>The storage compartments below the stairs needs to have door fitted. Material seen lying there. Refer pic as evidence.</t>
  </si>
  <si>
    <t>Schedule H drugs seen in the medical kit for which there was no prescription available. Provision for more number of First Aid Kits needs to be done. Refer pic as evidence.</t>
  </si>
  <si>
    <t>Suitable Aprons, head cover , disposal gloves &amp; footwear are provided
Pending</t>
  </si>
  <si>
    <t xml:space="preserve">Proper gloves, head covers etc provided </t>
  </si>
  <si>
    <t>Records of pest control (pesticide, insecticide used along with dates &amp; frequency) maintained
No records seen / maintained by Admin / Operations</t>
  </si>
  <si>
    <t>Pest control records maintained</t>
  </si>
  <si>
    <t>Fitness Certificates seen for 2 buses, paperwork / documentation for new bus is pending</t>
  </si>
  <si>
    <t>Daily Work Proforma Sheet is not maintained</t>
  </si>
  <si>
    <t>7.5.1</t>
  </si>
  <si>
    <t>Daily work performa sheet is maintained</t>
  </si>
  <si>
    <t>Emergency Floor Plans not displayed</t>
  </si>
  <si>
    <t>Emergency Floor plan is displayed</t>
  </si>
  <si>
    <t>Safety Signages not displayed</t>
  </si>
  <si>
    <t>Feedback records from school children using school transport facility with regards to driver / conductor is not maintained</t>
  </si>
  <si>
    <t>Feback records are maintained</t>
  </si>
  <si>
    <t>Safety Signage's not displayed in Electrical Installations. No Safety Equipments such as rubber mats / Wooden baton, etc… is available near electrical installation</t>
  </si>
  <si>
    <t xml:space="preserve">List of Fire Extinguishers Location-Wise Record is not available. </t>
  </si>
  <si>
    <t>List of FE mainted location wise</t>
  </si>
  <si>
    <t>All FE's to be numbered. Fire Extinguishers to be in their designated place &amp; clearly visible</t>
  </si>
  <si>
    <t>FE is now at their designated place</t>
  </si>
  <si>
    <t>Cleaning Checklist. To be displayed, maintained &amp; updated regularly</t>
  </si>
  <si>
    <t>Clearing checklist are maintained</t>
  </si>
  <si>
    <t>Warning Signs e.g. High Voltage near door of transformers. Some visual display to be created</t>
  </si>
  <si>
    <t>MSDS for office and housekeeping chemicals not evident</t>
  </si>
  <si>
    <t>Stairways with handrails and non-slip tread required</t>
  </si>
  <si>
    <t>Stairways with handrails are now availaible</t>
  </si>
  <si>
    <t>All electric panel doors to be locked</t>
  </si>
  <si>
    <t>20048 &amp; 20046</t>
  </si>
  <si>
    <t>Electric panel doors are locked</t>
  </si>
  <si>
    <t>Surprise inspections by school staff &amp; it's records to be maintained with regards to Food Safety</t>
  </si>
  <si>
    <t>Inspection reports are maintained at the campus</t>
  </si>
  <si>
    <t>Desktop PC to be provided to Nurse – Infirmary. All Child Data to be password protected</t>
  </si>
  <si>
    <t>Desktop PC is provided to the nurse</t>
  </si>
  <si>
    <t>NOC for Fire required although the school has only 2 floors and lot of amenities are exempted by Fire Dept</t>
  </si>
  <si>
    <t>Bannerghatta</t>
  </si>
  <si>
    <t xml:space="preserve">Fire NOC is not required for campus </t>
  </si>
  <si>
    <t>2 additional cameras required for CCTV footage as the playground does not have a clear coverage</t>
  </si>
  <si>
    <t>CCTV cameras are bought by the school and after the lcokdown they will be installed</t>
  </si>
  <si>
    <t>4 Wooden gates to have a barrier to the steps leading to the roof.  There is a landing before the gate for the roof and the space is wide enough for students to hide or towards any untoward incident. Risk of students climbing up that needs to be stopped. Also there are no cameras in any of the staircases including in that space.</t>
  </si>
  <si>
    <t>As per CD due to covid-19, this AF can be closed for this year</t>
  </si>
  <si>
    <t>Fire Signage’s / Evacuation Plan is not displayed</t>
  </si>
  <si>
    <t>Fire evacuation plan is displayed in campus</t>
  </si>
  <si>
    <t>Floor mats could be provided where RO is placed to avoid falling down incase of water spill on floor</t>
  </si>
  <si>
    <t>Eye Wash device required for composite lab incase some chemical accidentally spills into the eye</t>
  </si>
  <si>
    <t>Eye wash is kept in the lab</t>
  </si>
  <si>
    <t>Vision, Mission, Culture Statement Posters are not displayed</t>
  </si>
  <si>
    <t>VMC is dislpayed in the campus</t>
  </si>
  <si>
    <t>Push &amp; Pull Stickers to be installed in all glass doors as all the doors are inward opening in the campus</t>
  </si>
  <si>
    <t>Push and Pull stickers are now put in all glass doors</t>
  </si>
  <si>
    <t>Assembly Point Signage’s not evident although the area is defined</t>
  </si>
  <si>
    <t>Assembly signage point is now displayed in the school</t>
  </si>
  <si>
    <t>Safety Posters could be displayed throughout the campus to create awareness</t>
  </si>
  <si>
    <t>Lift License to be displayed in the lift</t>
  </si>
  <si>
    <t>Lift license is displayed</t>
  </si>
  <si>
    <t>Level Difference in the Steps could be indicated by way of yellow-color strips</t>
  </si>
  <si>
    <t>Level differences in the step is identified with yellow tape</t>
  </si>
  <si>
    <t>Although online training module – Teamie is used by all teachers at Bannerghata Campus, no summary report was evident for tracking it’s effectiveness in terms of nos. of hours, modules, etc…</t>
  </si>
  <si>
    <t>Summary report is maintained for tracking training effectiveness</t>
  </si>
  <si>
    <t>Happiness Index Survey could be conducted to gauge the Happiness Levels of Students currently enrolled</t>
  </si>
  <si>
    <t>Happiness Index survey is now conducted by the campus</t>
  </si>
  <si>
    <t>Although PTM’s are regularly conducted, Feedback was not taken</t>
  </si>
  <si>
    <t>Feedback is now collected by the campus</t>
  </si>
  <si>
    <t>Complaint Register is not maintained</t>
  </si>
  <si>
    <t>Complaint register is maintained</t>
  </si>
  <si>
    <t>The following records were not maintained as per the internal documented procedures i.e. Assembly record, test summary sheet, signatures on student note book, substitution register</t>
  </si>
  <si>
    <t>Recored related to Assembly etc are maintained</t>
  </si>
  <si>
    <t>Exam room is not identified</t>
  </si>
  <si>
    <t>8.5.3</t>
  </si>
  <si>
    <t>Exam room is now identified</t>
  </si>
  <si>
    <t>Desktop provided to the nurse, file is maintained by the nurse which is password protected</t>
  </si>
  <si>
    <t>Incident register for Sports department must mention time elapsed since last incident. Corrective action report to be maintained by concerned in-charge</t>
  </si>
  <si>
    <t>incident register with required details along with accident book is maintained</t>
  </si>
  <si>
    <t>Accident / incident frequency should be recorded by Sports department and Nurses. Maintenance of student medical records on mygiis can be looked into. Alternatively it can be maintained as a soft copy with password protected access for nurses.</t>
  </si>
  <si>
    <t>Accident / incident frequency is recorded by Sports department and Nurses in incident register, accident book.Also students data is password protected.</t>
  </si>
  <si>
    <t>Mock Drill Record is not maintained as per format</t>
  </si>
  <si>
    <t>Records are now maintained in proper maintained</t>
  </si>
  <si>
    <t>Safety box can be installed near CCD to capture safety feedback from all stakeholders</t>
  </si>
  <si>
    <t>Safety box installed</t>
  </si>
  <si>
    <t>Assembly on safety can be held with general points. Safety videos can be showcased in opening meeting</t>
  </si>
  <si>
    <t>Dicision has been taken to educate people on safety</t>
  </si>
  <si>
    <t>Good Touch/ Bad touch/ Adolescence awareness workshops to be conducted</t>
  </si>
  <si>
    <t>Awareness session has been conducted on Good Touch/ Bad touch/ Adolescence</t>
  </si>
  <si>
    <t>PPE (personal protective equipment) label required in laboratory  and all PPE to be in display</t>
  </si>
  <si>
    <t>PPE equipment are labelled and displayed</t>
  </si>
  <si>
    <t>Safety posters for all areas of school- bus bay, field, parent pick up area, fire drill assembly point etc.</t>
  </si>
  <si>
    <t>Evacuation plan on fluorescent background in all corridors required</t>
  </si>
  <si>
    <t xml:space="preserve">Evacuation plan displayed </t>
  </si>
  <si>
    <t>Although Safety Committee is formed, it’s frequency to be defined. MOM to be maintained</t>
  </si>
  <si>
    <t>MOM is maintained by the campus</t>
  </si>
  <si>
    <t>Marks of Cambridge classes as well as grade 11 and grade 12(CBSE) not entered in myGIIS. In the absence of the same, accuracy and reliability of the marks cannot be guaranteed. Also further analyses and review may be challenged.( ISO-9001-2015- Cl-8:)</t>
  </si>
  <si>
    <t>Marks of IGCSE are now entered in myGIIS</t>
  </si>
  <si>
    <t>Evidences of New Teacher Orientation-induction  not seen in Secondary Campus (both CBSE&amp; Cambridge).In the absence of the same the new teachers will have difficulty to familiarilise with the schools in-house system.</t>
  </si>
  <si>
    <t>Induction is now conducted by the campus. Hence, ticket can be closed</t>
  </si>
  <si>
    <t>No academic annual orientation made for CBSE regarding curriculum and exams .In the absence of the same, new parents and students will be unaware of the curriculum structure/changes and plan for the year ahead. ( ISO-9001-2015- Cl-8:1)</t>
  </si>
  <si>
    <t>Orientation email are sent to new parents making them aware about curriculum and plan of the year ahead </t>
  </si>
  <si>
    <t>No evidences of class room observation reports seen in coordinators level except Primary. ( Not seen in CBSE secondary, Cambridge, PYP).In the absence of the same, coordinator may not be able to ensure that the teacher under her purview is delivering the expected teaching as required by the curriculum.</t>
  </si>
  <si>
    <t>During COVID times and online classes the classes conducted by teachers  are observed virtually by coordinators and principal on rotation basis.</t>
  </si>
  <si>
    <t>No notebook checking being done as a coordinator-Secondary CBSE, Cambridge. In the absence of the same, the coordinator cannot confirm that the teacher under her purview is ensuring checking of books.</t>
  </si>
  <si>
    <t>Note book checking done during online classes  is observed by coordinator as she/ he attends   the web-sessions on planned intervals.</t>
  </si>
  <si>
    <t>No list of teachers maintained by level coordinators of CBSE secondary, Cambridge. This can affect effective resource allocation especially when staff resources are shared.</t>
  </si>
  <si>
    <t>List of Teachers are now maintained by the campus</t>
  </si>
  <si>
    <t>No details of academic performance objectives set seen for Cambridge curriculum and evidences of follow up of review seen post first semester to check if students have met the target. This affects meeting the  PDCA aspects and continual improvement as per IMS of school.</t>
  </si>
  <si>
    <t>Academics target are set now</t>
  </si>
  <si>
    <t>Signature were not seen in monthly plan in many places by coordinators as well as by vice principal. In the absence not sure if the teacher has planned the lessons properly.</t>
  </si>
  <si>
    <t>Principal is part of the google drive folder for lesson plan therefore it is validated and checked</t>
  </si>
  <si>
    <t>No clarity as regards exam schedule and timings of each exam received from Cambridge department causing challenges in managing exams and after exams for Exam Department.</t>
  </si>
  <si>
    <t>Exam department minutes of the meeting states that they plan for exam in accordance with the exam schedule</t>
  </si>
  <si>
    <t>My GIIS has no updated records like contact number,address  of the child. It can cause accountability concern in case of emergencies.</t>
  </si>
  <si>
    <t>Campus has initiated the process of collecting updated information of children.</t>
  </si>
  <si>
    <t>Emergency contact details only in myGIIS. But can be kept in admin and leadership team as well. In cases of emergency like an earthquake where internet can be disrupted, it can affect the accountability of all students.</t>
  </si>
  <si>
    <t>Emergency list prepared and kept with Admin and leadership staff</t>
  </si>
  <si>
    <t>CONTROL OF NON CONFORMANCE &amp; CUSTOMER FEEDBACK-Evidences of closure  details of messages/concerns sent to teachers  not seen fully. In the absence of the same the cycle time of closure cannot be tracked (which can be a detrimental to continual improvement in that area)</t>
  </si>
  <si>
    <t>Awareness of help desk not given to teachers. Without the same all complaints/concerns are not registered in help desk.</t>
  </si>
  <si>
    <t>No formal communication mail has been sent to parents regarding preference of help desk. Without the same all complaints/concerns are not registered in help desk.</t>
  </si>
  <si>
    <t>Formal communication has been sent to parents regarding Helpdesk</t>
  </si>
  <si>
    <t>Induction training module may also include OHS points specific to the campus</t>
  </si>
  <si>
    <t>Induction training module also includes OHS points specific to the campus</t>
  </si>
  <si>
    <t>First aid training is conducted by the school nurse. A formal lesson plan may be prepared and effectiveness of the training may be checked after the session.</t>
  </si>
  <si>
    <t xml:space="preserve">A formal lesson plan is prepared for First Aid and Training is evaluated for its effectiveness </t>
  </si>
  <si>
    <t>Additional water tank is placed near the field in the campus</t>
  </si>
  <si>
    <t>Needs and expectations of interested parties may be differentiated for risk mitigation. In some cases the needs and expectations appear to be from the interested parties (instead of the needs and expectations of the interested parties.).</t>
  </si>
  <si>
    <t>Needs and expectations are now differentiated and documented</t>
  </si>
  <si>
    <t>formal training feedback is obtained for effectiveness</t>
  </si>
  <si>
    <t>Medical reports may be reviewed for correctness / adequacy of findings</t>
  </si>
  <si>
    <t>School nurse reviews the medical report for correctness</t>
  </si>
  <si>
    <t>8.1.4</t>
  </si>
  <si>
    <t>There are no vendor rejection untill now</t>
  </si>
  <si>
    <t>The Canteen Food to be tested as the requirements of FDA / FSSC</t>
  </si>
  <si>
    <t>Since police verification takes 4-6 months, additional credential check may be considered for external service staff.</t>
  </si>
  <si>
    <t>Additional Credential Checks of employees are done by an outsourced agency</t>
  </si>
  <si>
    <t>Man-made emergencies like crowd, law &amp; order, medical emergency may be identified for emergency preparedness.</t>
  </si>
  <si>
    <t>Man-made emergencies are identified in Emergency preparadeness document</t>
  </si>
  <si>
    <t>Mass gathering at events and related activities are identified and is part of risk document</t>
  </si>
  <si>
    <t>Canteen Service Provider’s KITCHEN Visit Check List &amp; Visit Reports to be retained.</t>
  </si>
  <si>
    <t>Few trainings do not appear to be adequate e.g. Safety Training for 45 Minutes &amp; ISO 45001:2018 awareness for 2 hours including test</t>
  </si>
  <si>
    <t>Safety trainings are provided including test</t>
  </si>
  <si>
    <t>Site specific Risk &amp; Opportunities to be identified, However SWOT analysis carried out.</t>
  </si>
  <si>
    <t>Function wise risk and opportunities are obtained</t>
  </si>
  <si>
    <t>Induction slides related to OHS included by HR in induction training</t>
  </si>
  <si>
    <t>Vendor evaluation reports are also made available in campus and uptill now to vendor has bben rejected</t>
  </si>
  <si>
    <t>Gujarat State Minimum Wages Revision occurs every six months, Revision rates to be considered.</t>
  </si>
  <si>
    <t>Gujarat state wages will be revised after lockdown as per CD</t>
  </si>
  <si>
    <t>Credential Checks are verified by the Third party vendor</t>
  </si>
  <si>
    <t>Canteen Service Provider’s KITCHEN Visit Check List &amp; Visit Reports are maintained</t>
  </si>
  <si>
    <t>Function-wise risk and opportunities are identified</t>
  </si>
  <si>
    <t>Induction training module of the campus icludes OH&amp;S points</t>
  </si>
  <si>
    <t>Training formally conducted by Nurse</t>
  </si>
  <si>
    <t>Vendor evaluation reports are considered and are available at sites</t>
  </si>
  <si>
    <t>Canteen not yet started by school, hence its Not applicable</t>
  </si>
  <si>
    <t>Few animals like ducks are in the campus. HIRA may identify any issues related to the exposure to children</t>
  </si>
  <si>
    <t xml:space="preserve">HIRA has identified risk for exposures of children to animals inside school premise </t>
  </si>
  <si>
    <t>function wise risk and opportunity is prepared</t>
  </si>
  <si>
    <t>ISO 45001 training is included as part of Induction training slides</t>
  </si>
  <si>
    <t>Formal trainng programme is prepared with training evaluated for its effectiveness</t>
  </si>
  <si>
    <t>Formal feedback forms are obtained for training effectiveness</t>
  </si>
  <si>
    <t>vendor evaluation reports are considered</t>
  </si>
  <si>
    <t>As per vendor agreement food is tested on yearly basis</t>
  </si>
  <si>
    <t>Background checks are done by the third party</t>
  </si>
  <si>
    <t>HIRA has identified risk related to gatherings at events like sports, annual day etc.</t>
  </si>
  <si>
    <t>Canteen Food Test by Authorised Food Laboratory to be carried periodically</t>
  </si>
  <si>
    <t xml:space="preserve">Canteen Food Test will be tested by authorised Agent and is part of Agreement </t>
  </si>
  <si>
    <t>Risk analysis are done site specific</t>
  </si>
  <si>
    <t>Induction training modules also includes training on OH&amp;S</t>
  </si>
  <si>
    <t>First Aid lesson conducted by Nurse a formal lesson plan is made</t>
  </si>
  <si>
    <t>Training feedback process evaluation in place</t>
  </si>
  <si>
    <t>In Tokyo medical is done for all staff by liceneced govt. doctors</t>
  </si>
  <si>
    <t xml:space="preserve">Vendor evaluation and analysis is conducted by the campus and reports are available at the respective site. </t>
  </si>
  <si>
    <t>Tokyo campus sources canteen food from licensed vendor whose food is checked by govt. on regular basis</t>
  </si>
  <si>
    <t>In Tokyo staff is always recurited based on social security no. obtained by govt.</t>
  </si>
  <si>
    <t>Trainings related to ISO 45001 is conducted by the campus</t>
  </si>
  <si>
    <t>Site specific risk and opportunities are identified</t>
  </si>
  <si>
    <t>The handover docket from Projects to Operations may also include warranty timelines for various equipment</t>
  </si>
  <si>
    <t>Projects</t>
  </si>
  <si>
    <t>Checklist has been created by project Team which includes warranty timeleines</t>
  </si>
  <si>
    <t>Technical training may be provided by Projects on O&amp;M of various equipment like DG or systems like fire sensors &amp; alarms</t>
  </si>
  <si>
    <t>SOP has been created by Project Team</t>
  </si>
  <si>
    <t>Checklist may be developed for SOD (Staff On Duty) to ensure day to day compliance to the systems.</t>
  </si>
  <si>
    <t>Checklist have been developed for operations dept. to ensure compliance of day to day operations</t>
  </si>
  <si>
    <t>Though there was a detailed presentation shown during audit, the issues can be further categorized as Internal (values, culture, knowledge, performance of the organisation) or External (technological, competitive, market, cultural, social, political, economic) and reviewed periodically.</t>
  </si>
  <si>
    <t>Isuues are classified into internal and external</t>
  </si>
  <si>
    <t>Although ISO standards awareness training programme was regularly being conducted, participation of senior management will be useful for further understanding of the QMS &amp; OHSMS and their role in effective IMS implementation.</t>
  </si>
  <si>
    <t>senior management are aware of the IMS process and its implementation</t>
  </si>
  <si>
    <t>Though Occupational Health, Safety &amp; Security Policy has been defined and made available in the IMS Manual, Campus can further take action in communicating this policy to various stakeholders through various means like Student Handbook, Teacher Handbook, Display on Notice Boards, etc…</t>
  </si>
  <si>
    <t>Policy is now displayed in notice board etc in campus</t>
  </si>
  <si>
    <t>Inquiries data seen for Apr-20 Target 339 Achieved 413; for May-20 Target 93 Achieved 122. Also Admissions Registration data seen For Jan-20 Target 57; Achieved 26 (45%), For Feb-20 Target 78; Achieved 33 (42%); For Mar-20 Target 64 Achieved 34 (53%); For Apr-20 Target 78 Achieved 45 (57%); For May-20 Target 45 Achieved 14 (31%). Target needs to be revised / revisited as part of continual improvement.</t>
  </si>
  <si>
    <t>Targets are revised and set for the campus</t>
  </si>
  <si>
    <t>It has been seen that Inquiry from Parent Mr Minhaj after repeated follow ups in June 2020 it was closed, however no further analysis was evident.</t>
  </si>
  <si>
    <t>Analysis are done in Hubspot</t>
  </si>
  <si>
    <t>Although the auditees interviewed were aware of the safety risks affecting their functions, the team can have their own Risk Assessment documented with controls for better understanding and actions to take E.g. angry parent.</t>
  </si>
  <si>
    <t>HIRA document is prepared by the campus where risk is identified</t>
  </si>
  <si>
    <t>Even though rain is not a common Natural Phenomenon in UAE, it could be added into the Risk Assessment with its related sub risks of Lightening. It was also seen that there are Inputs for Health &amp; Safety Risks during safety meetings, however it’s correlation in HIRA documentation for additional controls &amp; action plans was not evident. e.g. ULV, Disinfectants. Risks discussed in Safety Meetings to be also included in HIRA as part of systems documentation. Once Incidents are reported &amp; it’s investigation is done, resulting corrective actions to be documented in HIRA.</t>
  </si>
  <si>
    <t xml:space="preserve">Operations </t>
  </si>
  <si>
    <t>Heavy rain and lighting is included as part of the risk register</t>
  </si>
  <si>
    <t>Although Health &amp; Safety committee was elaborate and included staff from all departments, however ISO 45001 Standard requires consultation and participation of workers at all applicable levels and functions, hence it could also include staff from outsourced vendors like Transport, Security, Housekeeping as they would be able to give ground level inputs / suggestions in improving the OH&amp;S Systems.</t>
  </si>
  <si>
    <t>External vendor is now part of the vendor committee</t>
  </si>
  <si>
    <t>Although Mock Drills are happening regularly &amp; Improvement Actions being identified, it was observed while checking the Mock Drill Report of October 2019, that Safety kit were not available. They were immediately made available. However the mock drill report can include a closure status / actions taken to complete the loop.</t>
  </si>
  <si>
    <t>safety kits are available and are now part of the mock drill report</t>
  </si>
  <si>
    <t>Training Feedback was evident, however an Evaluation / Effectiveness of Training e.g. Q&amp;A for the participants can be put in place to measure the competency levels of staff in terms of understanding the training program contents.</t>
  </si>
  <si>
    <t>Training effectiveness is already in the system Teamie/Percipio
And is also under development by HR Taining head for external trainings</t>
  </si>
  <si>
    <t>As per HR requirements, as confirmed by the auditee, a new joinee must undergo an Induction within 7 days of joining, however in the training record shown, the Joining Date was not evident and hence it could not be verified, whether it’s 100% for all the employees.</t>
  </si>
  <si>
    <t>New joinee date can be seen in induction tracker</t>
  </si>
  <si>
    <t>HR has planned many Employee activities and this was shown but it would more effective if an Engagement Calendar is put in place.</t>
  </si>
  <si>
    <t>Engagement calender is put in place by the campus</t>
  </si>
  <si>
    <t>For Academic Parent Communication via PTM feedback, the session for 6th June was observed and also the action plan was noted. It would be complete if closure status tags were put in place for better understanding.</t>
  </si>
  <si>
    <t>Closure status tags are put by the campus</t>
  </si>
  <si>
    <t>Although a formal training is given for delivery expectations and its periodic review and follow up is also done, a PDCA cycle can be put in place to exceed the standards requirements.</t>
  </si>
  <si>
    <t>lesson observation is conducted keeping in view PDCA cycle of the standard</t>
  </si>
  <si>
    <t>Needs and Expectations of key stakeholders are differentiated</t>
  </si>
  <si>
    <t>Timelines to review needs and expectations are defined by the campus as yearly</t>
  </si>
  <si>
    <t>Needs and expectations of different stakeholders are identified</t>
  </si>
  <si>
    <t>ISO Standards Awareness Training Programme needs to be organized for the Abu Dhabi Campus Team for understanding of the requirements and one’s role w.r.t. standards requirements. Participation will be useful for further understanding of the QMS &amp; OHSMS and their role in effective IMS implementation.</t>
  </si>
  <si>
    <t>ISO Internal Auditor Training are scheduled by GCEE Team. And AD Campus 2 Academic Supervisors have attended the training Mr. Ravi Rajasekhar and Ms. Merlin. And will also attend future training scheduled by GCEE Team.</t>
  </si>
  <si>
    <t>Risk Assessment Document GIIS-SYSTEM-PM-07 needs to be reviewed by all campus functional in charges with current status. Last updating seen of 2016. E.g. seen for IT, HR / Recruitment related Risks. Risk register not updated since 2016. Two risks identified for 2018 and this needs to be completed and maintained in HIRA.</t>
  </si>
  <si>
    <t>SSPD (HIRA) register developed by the campus</t>
  </si>
  <si>
    <t>Although a hiring tracker was seen, but a date of joining and completion of induction could be added to match the 7-day window.</t>
  </si>
  <si>
    <t>Tracker is updated w.r.t date of joining and induction date so that 7 days lead time can be calculated</t>
  </si>
  <si>
    <t>A module on ISO 45001 awareness could be added into the Induction by HR/Academics</t>
  </si>
  <si>
    <t xml:space="preserve">Awareness related to ISO 45001 has been added in the Teamie training HR module. </t>
  </si>
  <si>
    <t>Unknown and new pests ( Bee Swarm) and their control mechanisms can be included in the risk register.</t>
  </si>
  <si>
    <t>Unknown and new pests ( Bee Swarm) are included in the risk register</t>
  </si>
  <si>
    <t>Audit Summary report is not clear. It needs to be in the form of a dashboard or ( giving a clear number of findings and their status)</t>
  </si>
  <si>
    <t>Audit report format has been introduced by GCEE</t>
  </si>
  <si>
    <t>Risk mitigation column has been added to the needs and expectations document</t>
  </si>
  <si>
    <t>Suggestions could be segregated separately from the complaints data maintained by Academics for better analysis &amp; to identify correct areas of improvement / customer dissatisfaction. Currently all details received from parents whether it is a complaint, feedback or a suggestion is maintained together in one spreadsheet. E.g. statements received such as “suggested to keep shorter stories as kids gets distracted when stories are long”.</t>
  </si>
  <si>
    <t>suggestions and complaints are now segregated</t>
  </si>
  <si>
    <t>A column has been added in the Parents feedback register for the status of the complaints and suggestions</t>
  </si>
  <si>
    <t>Although the various internal stakeholder meet regularly &amp; discuss the canteen vendor’s food services to campus, a formal feedback system could help in systemic evaluation and also identify areas where the vendor needs to improve.</t>
  </si>
  <si>
    <t>Feedback for canteen evaluation has been created by the campus</t>
  </si>
  <si>
    <t>Outsourced vendors can be included in the OHS Committee as it is a requirements of ISO 45001:2018 standards.</t>
  </si>
  <si>
    <t>Outsourced vendors are part of OHS committee</t>
  </si>
  <si>
    <t xml:space="preserve">Results of Vendor Evaluation (Ratings) to be communicated to vendor in order to enable them to improve their service areas </t>
  </si>
  <si>
    <t>Vendor Evaluation Rating is communicated to the vendor as a process</t>
  </si>
  <si>
    <t>In order to check on the Competencies of Nurses in First Aid, an internal training for teachers or even senior students can be taken by Nurse, to ensure that they are well versed in the area giving them an opportunity to become better at the same time training more staff on basic first aid. This can be recorded by the HR.</t>
  </si>
  <si>
    <t>First Aid training conducted by Nurse Campus to teachers and senior students</t>
  </si>
  <si>
    <t>A number of staff members were found not to have access to myGIIS. Not having access to an Intranet platform for communication and knowledge sharing creates a blind spot for these employees and makes communication ineffective. For example, Mr Sachin of Operations / Admin team who joined in 2018 and Mr Amit of Operations who joined in 2019 has not been given access to myGIIS until 27 July 2020. Mr Vijayant in Legal also did not have access to myGIIS. Consequently, these staff members did not have the opportunity to familiarize themselves with the IMS processes shared through myGIIS, leading to several variations to the process. This is also against the management directive of standardization across geos.</t>
  </si>
  <si>
    <t>Noida</t>
  </si>
  <si>
    <t>7.4.2</t>
  </si>
  <si>
    <t>20/09/2020</t>
  </si>
  <si>
    <t>myGIIS access is now given to all hence as per the attached evidence this ticket can be closed.</t>
  </si>
  <si>
    <t>Although currently Induction is being conducted on the day of joining, no fixed timeframe is in place. This may lead to certain joining formalities &amp; important communication to new employees being missed out. A specific time frame could be put in place for completion of induction. This will enable monitoring of compliance to joining formalities.</t>
  </si>
  <si>
    <t>All employees record are maintained by HR for induction etc.,</t>
  </si>
  <si>
    <t>While there are relevant clauses in place in the contract and employee handbook as to consequences, there is currently no communication process in place to deal with a situation of any employee indulging in any unacceptable behaviour towards another employee. For example, Whistle blower policy is in the employee handbook which is on myGIIS, but to which 100% staff did not have access at the time of audit.</t>
  </si>
  <si>
    <t>Access of myGIIS is given and whistle blower policy is also being shared</t>
  </si>
  <si>
    <t>Training module on OH&amp;S could be added to the induction module.</t>
  </si>
  <si>
    <t>31/08/2020</t>
  </si>
  <si>
    <t>Training module of OHS&amp;S available in Teamie</t>
  </si>
  <si>
    <t>There seems to be no clear description in terms of roles, responsibility and authority, although during recruitment there is one advertised and the actual handling is left to the Manager or Supervisor. E.g. Legal Manager role was not clear previously</t>
  </si>
  <si>
    <t>Each role is defined and objectives are set and KPI's are also defined in RAMCO</t>
  </si>
  <si>
    <t>In the background verification report, status with mismatch needs to have different colour code. Although the report later mentioned that the agency has communicated with the HR. Would suggest HR to have a process of Report validation &amp; take suitable action. As the summary of the report shows wrong information.</t>
  </si>
  <si>
    <t>Verification report is communicated and records are updated by HR</t>
  </si>
  <si>
    <t>SOP was not available for ERP (RAMCO) with the auditee. Having an SOP is one of the best practices to create and update the SOP, as it will help to reduce human dependency and also can be used for training a newcomer.</t>
  </si>
  <si>
    <t>SOP has been created by the Campus</t>
  </si>
  <si>
    <t>Government Rules &amp; Regulations are not listed down for Business Development Projects. As we have multiple schools in the same state / country in a gap of 2 yrs. / 5 yrs. / 10 yrs. or more, the list will be helpful for future reference instead of conducting the entire research again. In case of any modification / updates in rules and regulation, it can be updated in the same list. For example the confusion over the Bannerghatta campus Fire NOC.</t>
  </si>
  <si>
    <t xml:space="preserve">Checklist of compliances is made and updated </t>
  </si>
  <si>
    <t>A dual language/ subtitles mode could be considered for the Training modules in TEAMIE for staff in other GEOS mainly (Malaysia and Japan). This would improve uptake and skill enhancement for such staff</t>
  </si>
  <si>
    <t>Percipoi training software has been introduced with subtitiles training modules</t>
  </si>
  <si>
    <t>An assessment could be introduced on all training sessions to capture trainee understanding and measure training effectiveness. Although there are discussions to look at sending survey / questionnaires at 30/60/90 days this has not yet been implemented. Further, training could be modified to suit the needs of employees as a result of such measurement</t>
  </si>
  <si>
    <t>Assessment of training is available in new training software i.e Percipoi</t>
  </si>
  <si>
    <t>Team could look into making a certain number of training mandatory to ensure teachers and all other staff skills are always up to date although auditors were given to understand that this might already be planned.</t>
  </si>
  <si>
    <t>For staff and Teachers new training module has been introduced i.e Percipoi</t>
  </si>
  <si>
    <t>Although background checks are conducted for certain designations / positions such as Principal, this is not currently being carried out for Teacher positions when these employees are the ones who will be in charge of and dealing with children. This may lead to the risk of any missed alerts during recruitment &amp; hiring</t>
  </si>
  <si>
    <t>6.1.4</t>
  </si>
  <si>
    <t>Background checks are done for all teachers and staff</t>
  </si>
  <si>
    <t>Similar to the comprehensive sheet maintained by OSD for CBSE affiliations, a tracking mechanism could also be maintained by other departments for any long-standing issues raised by individual campuses under their care. Such analysis could contribute to continual improvement</t>
  </si>
  <si>
    <t>Record sheet is maintained by the campus for long standing issues</t>
  </si>
  <si>
    <t>Extra job-specific training could be given to staff who are undergoing job change. This will enable better performance and effectiveness in the new role. In addition, some form of induction and a clear letter stating changed role and responsibilities would be helpful</t>
  </si>
  <si>
    <t>Job role based training modules defined in Percipoi</t>
  </si>
  <si>
    <t>An awareness training programme can be organised for Leadership to understand their role in QMS &amp; OHSMS.</t>
  </si>
  <si>
    <t>Training on ISO Standards were given to the campus</t>
  </si>
  <si>
    <t>Risk assessment by individual departments could be conducted and documented. Although challenges, strategic documents and needs and expectations of stakeholders were explained well, these could be documented for future reference</t>
  </si>
  <si>
    <t>Risk assessment document is prepared department wise by the campus</t>
  </si>
  <si>
    <t>Safety Certificate for the lift in the school is supposed to have a 3 year renewal cycle and the last renewal seems to have been in 2013. None was acquired in 2019. This is a serious risk to life and limb for the staff and students who may be required to use the lift, if there is a failure of the equipment leading to an accident</t>
  </si>
  <si>
    <t>Safety Certificate of lift are renewed.</t>
  </si>
  <si>
    <t>Although transport vendors provide the medical details for their employees such as Eye Tests for drivers, and School Nurse conducts BP, Pulse and general check-up, it might be useful to have the medical records also double checked by Nurse and Admin staff at random intervals to ensure there are no red flags or discrepancies. Monitoring of these records would be helpful.</t>
  </si>
  <si>
    <t>Monitoring of records are now done in campus</t>
  </si>
  <si>
    <t>The document on interested parties could be further enhanced by including Vendors, Alumni, Community, Society, Nation and the environment as this would help school in expanding its reach and attracting more segments of customers. It can also be tracked year on year as a repository for future reference.</t>
  </si>
  <si>
    <t>More comprehensive interested parties document has been made by campus.</t>
  </si>
  <si>
    <t>Some wires were observed to be hanging near the ceiling at 2nd floor C wing corridor. Although these were at a height, they could pose a risk in case children try to pull them. In case these are wires for the CCTV camera, exposed wires could mean loss of coverage in that area.</t>
  </si>
  <si>
    <t>Hanging wires are now tapped</t>
  </si>
  <si>
    <t>Currently there are no PCs in the library, but there seem to be plans for installing them for student research. At that time it may be useful to ensure limitations on the kind of websites students can access through the PCs in the library.</t>
  </si>
  <si>
    <t>New PC's are installed in the library</t>
  </si>
  <si>
    <t>TCs could be issued to departing students only after checking with the librarian in case of any unreturned books. Ideally a checklist would make these multiple checks easier to conduct with less chance of anything being missed out.</t>
  </si>
  <si>
    <t>Checklist has been designed and documentated</t>
  </si>
  <si>
    <t>There is also no PC provided to the Nurse in the sickbay. At the moment everything is on physical registers. This does not allow for analysis of the most common incidents or their frequency without a manual tally.</t>
  </si>
  <si>
    <t>PC has been installed in the sickbay</t>
  </si>
  <si>
    <t>A demo of CPR, First aid was conducted by the school nurse and doctor on call. These events could be recorded and made a regular feature of the school especially in view of the current COVID-19 situation.</t>
  </si>
  <si>
    <t>A demo of CPR was conducted by the Nurse.</t>
  </si>
  <si>
    <t>Operations too could look at converting their manual registers and reports to Excel as this would be easier to analyse and track.</t>
  </si>
  <si>
    <t>Operations are now converting operations manual into excel</t>
  </si>
  <si>
    <t>After a Vendor Evaluation feedback is given to the vendor verbally, but a formal documented record can be looked into and also action taken on poor performing Vendors to be documented.</t>
  </si>
  <si>
    <t>Vendor evaluation form is now implemented in the campus.</t>
  </si>
  <si>
    <t>The CPR Poster in Sickbay needs to be rectified as the Emergency Contact is shown as 911 (since help was taken from the American Heart Association Resource). It should be changed to 108.</t>
  </si>
  <si>
    <t xml:space="preserve">The CPR poster in the sickbay has been changed </t>
  </si>
  <si>
    <t>For cases that require hospital visit (which should be treated with seriousness) there should be a separate Incident Report filed. Training and on this could be given by the GCEE.</t>
  </si>
  <si>
    <t>Although the section on originality has been added to the Rubric as an aspect of assessment and students do presentations to showcase their learning, it may be helpful to conduct a formal session for students covering plagiarism and copyright infringements in age appropriate format.</t>
  </si>
  <si>
    <t>A formal lesson plan has been prepared by the school</t>
  </si>
  <si>
    <t>Proxy / Substitution documents can be enhanced by adding details of lessons to be conducted and completion status this will help to track fortnightly planning schedule.</t>
  </si>
  <si>
    <t>Proxy documentation has been enchanced.</t>
  </si>
  <si>
    <t>Although the Sports Teachers already have First Aid Training as part of their qualification, it may help to have refresher training for these teachers due to the nature of their subject (Sports) where injuries are more likely.</t>
  </si>
  <si>
    <t>For sports teacher, teachers are given first aid training</t>
  </si>
  <si>
    <t xml:space="preserve">The process of Internal Audit seems to be ineffective:
• Objectivity and the impartiality of the audit process for 2019-20 is not seen. Evidence - Academics (Secondary) doing audit of Academics (Primary)
• ISO SYSTEMS CO-ORDINATOR, Legal &amp; Leadership functions were not covered during Internal Audit of 2019-20
• Internal Audit Schedule needs to be detailed &amp; comprehensive. It needs to mention dept. wise time &amp; date of audit. Currently the schedule just mentioned the dates as 6/11/19 &amp; 15/11/19
• Internal Audit Report for ACA-PM-01-08 did not mention as to who were the auditors, who were the auditees present, the duration of audit. 
• Details of mapping the Internal Audit Findings to relevant ISO standards clause was not seen in GIIS-ACA-PM-05 Testing and Marking of Student Work audit report. The report further didn't categorise the audit findings as Non-Conformities, Observations, OFI's
• No Corrective Action Request (CAR) Report is maintained for audit findings. Evidence - 3 AFI's in last internal audit cycle of 2019-20
</t>
  </si>
  <si>
    <t>Major -Non-Conformities</t>
  </si>
  <si>
    <t>This is done by campus as recorded in MRM</t>
  </si>
  <si>
    <t xml:space="preserve">Management Review Meeting process needs improvement as per standards requirements:
• There has to be a formal communication mechanism in place for scheduling MRM and the agenda to be covered in it
• The current practise in MRM's is that everything is verbal discussion. There is no data that is compiled, summarised &amp; then presented for review by leadership during MRM's. Evidence - MRM dated 16/1/2020
• The fact that there was only partial internal audit conducted in Nov 2019 &amp; balance functions would be covered in March-20, this was not discussed during MRM dated 16th Jan, 2020
• Accidents / Incidents is not covered in MRM
• Target date for completion is not mentioned in MRM Minutes thereby unable to conclude the points that are still open, by when it will be closed and it’s current review status
• Agenda Points as per requirements of ISO 45001:2018 standards needs to be included from next MRM onwards
</t>
  </si>
  <si>
    <t>No documentary evidence available that the organization shall determine the interested parties (e.g. students, interns, alumni, external service providers, media, staff, etc...) that are relevant to it’s management system and their requirements i.e. needs and expectations from GIIS KL Campus.</t>
  </si>
  <si>
    <t>Interested parties are now determined by the campus</t>
  </si>
  <si>
    <t>Occupational Health, Safety &amp; Security Policy was unavailable at the time of audit / not shown to the auditors. Awareness related to the policy can be improved further.</t>
  </si>
  <si>
    <t>OHS&amp;S Policy awareness made in campus</t>
  </si>
  <si>
    <t xml:space="preserve">Complaints Management process needs to be streamlined. Departments are maintaining their respective complaints data. Analysis of repetitive complaints is not being done. No complete utilization of help desk observed, in the absence of which, many customer complaints may be unattended or unsurfaced as it is not overseen by any other supervisor. </t>
  </si>
  <si>
    <t>Overall awareness of QMS &amp; OHSMS Risks can be further improved amongst various auditees and functions</t>
  </si>
  <si>
    <t xml:space="preserve">Although issues are discussed on monthly basis in meeting by respective dept's, they could be summarised into one document for ease of monitoring &amp; review by Leadership. </t>
  </si>
  <si>
    <t>5.1.1</t>
  </si>
  <si>
    <t xml:space="preserve">Overall awareness of ISO standards requirements awareness was limited to less people. Operations members are not aware of IMS procedures uploaded in my GIIS. </t>
  </si>
  <si>
    <t>IMS procedures shared by the quality coordinator with the campus.
And the team is made aware that it is available in myGIIS</t>
  </si>
  <si>
    <t>Identification of Legal requirements specific to GIIS KL Campus was initiated in Feb'20 by respective dept's, a summary document / repository needs to be made that would assist in arriving at as to where the campus stands w.r.t. it's overall legal compliances status.</t>
  </si>
  <si>
    <t>Legal register made campus specific</t>
  </si>
  <si>
    <t>Parent Satisfaction Target is 65% &amp; achievement is 60% for 2019. On the contrary, Student Satisfaction Target is 93%. Wide-gap exists between these two targets. Satisfaction surveys of parents needs to be updated. The reasons of low scores needs to reviewed thoroughly.</t>
  </si>
  <si>
    <t>Parents and student satisfcation survey is analysed and reasons for difference recorded</t>
  </si>
  <si>
    <t>Post admissions follow up to improve relationship with customers can be improved.</t>
  </si>
  <si>
    <t>8.2.3</t>
  </si>
  <si>
    <t>Google form has been created by the campus to capture feedback of the parents</t>
  </si>
  <si>
    <t>Follow up by safety in charge if all students are aware of emergency evacuation plan needs to be done</t>
  </si>
  <si>
    <t>During admissions, a student book with guidelines to rules / do and don’ts specific to KL Campus can be given including how to respond to emergencies, how to safeguard oneself during   pandemics, etc…</t>
  </si>
  <si>
    <t xml:space="preserve">Regular &amp; systematic process for update and Change of address/phone numbers of parents needs to be implemented. </t>
  </si>
  <si>
    <t>This process has been initiated by the IT team in the campus</t>
  </si>
  <si>
    <t>Access to documents &amp; it's retrieval to show to auditors by auditees can be improved.</t>
  </si>
  <si>
    <t>It has been stated in MRM that documents will be organised when audit will be conducted</t>
  </si>
  <si>
    <t xml:space="preserve">Risks to be identified for continuity of operations. In case there is breakdown in Internet Connection and Virtual Audits are happening at that time. </t>
  </si>
  <si>
    <t>Risk for the continuity of the business is identified in the risk register by the campus</t>
  </si>
  <si>
    <t>Risks need to be identified for Admissions for requirements of additional staff to handle surge in leads / inquiries as aggressive digital marketing campaigns are planned for the next 4 months beginning Sept'20.</t>
  </si>
  <si>
    <t>Requirement of the additional staff is identified in the risk register</t>
  </si>
  <si>
    <t>Employee Resume banks only in HRs email. This makes it person oriented. It needs to be in the system so that back up HR member can check the same.</t>
  </si>
  <si>
    <t>Employees resume bank made in google drive</t>
  </si>
  <si>
    <t>Criteria points for employee interview is not set. Without the score, the basis of selection or rejection may not be rationalized.</t>
  </si>
  <si>
    <t>campus in MRM decided to immediately implement corporate document which has rating system</t>
  </si>
  <si>
    <t>Employee satisfaction survey reports to be available with HR and Analysis of the report needs to be done</t>
  </si>
  <si>
    <t xml:space="preserve">The training process seems to be ineffective
• Planned and actual evidence not seen for training of employees.
• No records of shadow training of new employees seen though they said they have some cases where employees shadowed.
</t>
  </si>
  <si>
    <t>HR has strenghtened the records of training added budgeted v/s completed.
Also Shadow Teacher records are maintained.</t>
  </si>
  <si>
    <t>Standard format for vendor evaluation to be followed (KL has separate)</t>
  </si>
  <si>
    <t>New vendor evaluation form to be used from Dec 2020</t>
  </si>
  <si>
    <t>Incident report not seen fully (only one sample seen)</t>
  </si>
  <si>
    <t>Complete incident report prepared by the campus</t>
  </si>
  <si>
    <t>Overall Awareness of the standards requirements and processes needs to be in place.</t>
  </si>
  <si>
    <t>31/10/2020</t>
  </si>
  <si>
    <t>Overall awareness training given by the quality coordinator to the campus</t>
  </si>
  <si>
    <t>Complete vendor management process is currently not followed by the campus, for e. g. new vendor evaluation form, vendor satisfaction survey are missing</t>
  </si>
  <si>
    <t xml:space="preserve">New vendor evaluation form and vendor satisfaction survey forms are used by campus </t>
  </si>
  <si>
    <t>Presently legal register not maintained by the campus.</t>
  </si>
  <si>
    <t>30/11/2020</t>
  </si>
  <si>
    <t>Removed from ISO Scope</t>
  </si>
  <si>
    <t>PUC’s were expired, needs to be renewed for all buses.</t>
  </si>
  <si>
    <t>Mock drill has not been conducted by the campus.</t>
  </si>
  <si>
    <t>Mock Drill is conducted by the campus</t>
  </si>
  <si>
    <t>Health Records need to be maintained. E.g. Presently the campus is not collecting any health records from the bus vendor. Fitness of the driver and conductor is just taken on the letterhead. Also Student Health records to be maintained by nurse.</t>
  </si>
  <si>
    <t>13/11/2020</t>
  </si>
  <si>
    <t>Control procedure of the documents should be in place and all documents need to be dated and numbered.</t>
  </si>
  <si>
    <t>23/10/2020</t>
  </si>
  <si>
    <t>Control procedure for the document is now available at the campus</t>
  </si>
  <si>
    <t>External and Internal communication needs to be improved. There has to be a formal communication mechanism in place for scheduling meetings and the agenda to be covered in it. E.g. 1 Overall communication with the parents is not very clear as no records are maintained for the same. E.g. 2 - Leave taken by the teacher should be first informed to the coordinator and not EA, and also communication is done through WhatsApp chat.</t>
  </si>
  <si>
    <t>campus has now standardized the communication process. Parent communication is now happened through mygiis and google classrooms</t>
  </si>
  <si>
    <t>Training given by nurse is not recorded anywhere, proper records should be maintained of the same. POSCO training needs be arranged for staff. Lady attendant/drivers are not trained on first aid and Fire &amp; safety. Planned v/s actual training hours can be maintained</t>
  </si>
  <si>
    <t>POSCO training has been conducted by the campus and records for the same is also maintained</t>
  </si>
  <si>
    <t>Operational Control &amp; Measures need to be in place for    
a.       Loose and hanging wires that are seen in security guards cabin.    
b.       Smoke detectors whose periodic testing needs to be done.    
c.       Fire extinguisher that was not available in Store room.  
d.       Hygiene check register for canteen that is not maintained.</t>
  </si>
  <si>
    <t>Loose wires were well fitted by campus also, fire extinguisher is kept in the store room
Hygeiene canteen register is also maintained and smoke detectors are also tested.</t>
  </si>
  <si>
    <t>List of medicines needs to be maintained with expiry dates by nurse. Medicines should be prescribed by the doctor.</t>
  </si>
  <si>
    <t>Internal and External Strategic issues needs to be identified by the campus and should also be reviewed periodically.</t>
  </si>
  <si>
    <t>Alumni and other vendors like media to be included in the needs and expectation of the interested parties document and should also be reviewed.</t>
  </si>
  <si>
    <t>A comprehensive risk and opportunity register is maintained by the campus and various needs and expectations of the external parties are identified.</t>
  </si>
  <si>
    <t>Analysis of the training records (training effectiveness) to be done.</t>
  </si>
  <si>
    <t>Analysis of the training records are maintained by the campus</t>
  </si>
  <si>
    <t>Child protection policy not shown</t>
  </si>
  <si>
    <t>22/10/2020</t>
  </si>
  <si>
    <t>Child Protection policy and a circular with safety instruction is provided by the campus.</t>
  </si>
  <si>
    <t>Agreement with the nearby hospital needs to entered by the campus.</t>
  </si>
  <si>
    <t>PROMISE V2 to be reviewed in detail and action plan to be formulated to improve the score.</t>
  </si>
  <si>
    <t>Action plan is formulatted by the campus and the same is reviwed by the board</t>
  </si>
  <si>
    <t>Analysis of lead generation does not happen in campus. Analysis of the incident report/register to be done by campus. Analysis of the parent feedback needs to be done.</t>
  </si>
  <si>
    <t>In Fee ceiling sheet date on which calls are given should be specified with follow up action</t>
  </si>
  <si>
    <t>Fee ceiling sheet with follow up action parameters maintained by the campus</t>
  </si>
  <si>
    <t>Approvals for petty cash expenses should be taken prior to carrying out repairs or maintenance with complete verification of the work to be conducted, Operation in charge must indicate following details in petty cash statement:
a. Date of claim
b. Person/ Company to pay along with Invoice, if any
c. Brief description of the claim
d. Individual amounts and total amount.</t>
  </si>
  <si>
    <t>Now petty cash approvals are taken by the campus prior to the expense.</t>
  </si>
  <si>
    <t>Recruitment Tracker should be maintained by the Campus.</t>
  </si>
  <si>
    <t>Recruitment tracker is maintained by campus</t>
  </si>
  <si>
    <t>Biometrics system for attendance of teachers not working since December 2019.</t>
  </si>
  <si>
    <t>Biometrics system for attendance of teachers is working now</t>
  </si>
  <si>
    <t>New Joiners list not maintained by the campus so unable to gauge complete picture of the same. Induction deck can be made more comprehensive</t>
  </si>
  <si>
    <t>Joiners list and Induction slide updated by the campus</t>
  </si>
  <si>
    <t>Safety committee member’s names needs to be added in the emergency preparedness SOP.</t>
  </si>
  <si>
    <t>Safety committee is now formed in school with names added</t>
  </si>
  <si>
    <t>In IT asset checklist date of issue/date of return/reissue columns can be added for tracking purpose.</t>
  </si>
  <si>
    <t>26/10/2020</t>
  </si>
  <si>
    <t>IT Checklist is made by the campus with receipts and issue columns added</t>
  </si>
  <si>
    <t>Social media is accessible on library PC.</t>
  </si>
  <si>
    <t>Social media is blocked in library PC</t>
  </si>
  <si>
    <t>Currently the school does not have provision of Wheelchair.</t>
  </si>
  <si>
    <t>For Stock take/equipment currently campus is using registers however need to ensure that forms should be in use.</t>
  </si>
  <si>
    <t>Annual Pedagogical Planning copy of the last year not present with the campus</t>
  </si>
  <si>
    <t>30/10/2020</t>
  </si>
  <si>
    <t>Annual Pedagogical Planning copy is now maintained by the campus</t>
  </si>
  <si>
    <t>Campus worksheet is different from the other campuses, maybe same worksheets can be followed throughout GIIS with correct document no. and effective date.</t>
  </si>
  <si>
    <t>As per the email confirmation received from Academic co-ordinator currently campus is using the worksheets which are provided by HO</t>
  </si>
  <si>
    <t>Daily Performa Sheet should be filled, currently it is not filled fully.</t>
  </si>
  <si>
    <t>A comprehensive Legal Register needs to be maintained at Campus level.</t>
  </si>
  <si>
    <t xml:space="preserve">Campus is maintaining a legal register </t>
  </si>
  <si>
    <t>Students, Parents, Teachers &amp; Staff, / CBSE, Management are identified as key stakeholders and their needs &amp; expectations are also documented. GIIS Balewadi can further consider including other regulatory bodies Society and Environment too.</t>
  </si>
  <si>
    <t>Needs and expectations of other regulartory bodies are included</t>
  </si>
  <si>
    <t>Risks identified in Admissions( Data Control(,Sickbay( Medication for Bites and plant Allergies),Operations ( Un known Pests)and Library( Placement of Computers), Academics ( for Absenteeism)Each Function can perform their Risk assessment to Monitor and put controls in place.</t>
  </si>
  <si>
    <t xml:space="preserve">A comphrehensive Risk assessment register is being prepared by the team </t>
  </si>
  <si>
    <t>Curriculum Plans modification can be looked into.( Common Template, Inputs from all geos subjectwise,mapping to 9 Gems and inclusion of HOTS skills)</t>
  </si>
  <si>
    <t>This is reveiwed by Global Team and will do things as per their instructions</t>
  </si>
  <si>
    <t>Lesson conduct Follow up can be included along with teacher’s reflection in the appropriate row of the form, also Homework correction can be monitored by COD’s even though all work is assigned online.</t>
  </si>
  <si>
    <t>Lesson conduct follow up is monitored by teachers, also homework correction is also done by teachers.</t>
  </si>
  <si>
    <t>A weekly or Monthly Report of completed work for parents can be introduced for better monitoring of teachers work.</t>
  </si>
  <si>
    <t>During PTM's, teachers discuss the completed work with parents</t>
  </si>
  <si>
    <t>Usage of myGIIS needs to be looked into as parents are unaware of certain features. Also the Principal’s name appears twice one as designation, one as his name. this can be confusing and mails might not get addressed in a timely manner leading to dissatisfaction of customer</t>
  </si>
  <si>
    <t>Issue has been resolved by IT Team</t>
  </si>
  <si>
    <t>Even though level wise Parent Handbook is available this can be integrated in one comprehensive one with VMS.9Gems and quality Objectives included as well as withdrawal process explained in more detail. It can also be reviewed for any errors.</t>
  </si>
  <si>
    <t>comprehensive Parent handbook is made by the campus</t>
  </si>
  <si>
    <t>To capture and track verbal, written or mail complaints via mygiis can be put in place to analyze and control.</t>
  </si>
  <si>
    <t>Complaints are now captured in Helpdesk</t>
  </si>
  <si>
    <t>Exit interviews can be put in place for withdrawing students in order to control &amp; minimize adverse impact on student numbers.</t>
  </si>
  <si>
    <t>Exit interview process has now been put in place</t>
  </si>
  <si>
    <t>In order to ensure that lessons are completed as per plan, classrooms can have a monthly planner in place and worksheet bank for Proxy Teachers to use in case on regular teacher being on leave.</t>
  </si>
  <si>
    <t xml:space="preserve">Proxy documentation has been enchanced. And worksheet bank provision has been made by the campus </t>
  </si>
  <si>
    <t>Although Housekeeping, Security and Upper management all have background checks, HR can initiate checks for teaching staff too.</t>
  </si>
  <si>
    <t>Reference check is now performed by HR</t>
  </si>
  <si>
    <t>ISO Standards Awareness Training Program has been done for Campus Team. For further understanding of the requirements as per function and one’s role w.r.t. standards a structured training can be looked into.</t>
  </si>
  <si>
    <t>ISO training program done for the campus</t>
  </si>
  <si>
    <t>Lesson plans can have an additional row showing number of periods required for completion.</t>
  </si>
  <si>
    <t>lesson has a row added to reflect no. of hours/sessions taken to complete</t>
  </si>
  <si>
    <t>Master list of all YouTube links and other websites used in teaching and learning can be maintained for ease of access.</t>
  </si>
  <si>
    <t>Master list is maintained for teaching material for Youtube and other websites used</t>
  </si>
  <si>
    <t>Further vetting of the Report Card Remarks can be initiated in order to reflect student strengths.</t>
  </si>
  <si>
    <t>Report is now available in myGIIS</t>
  </si>
  <si>
    <t>An ISO Awareness session for all can be arranged for better understanding the requirements of QMS</t>
  </si>
  <si>
    <t>ISO Awareness training conducted for a total of 187 teachers from PG and EC campus as well as for the 2 new GCEE team members. A few Attendance screenshots attached as evidence in ticket no.36778</t>
  </si>
  <si>
    <t>Although evidences of academic objectives are set and were seen, as per requirements of ISO 9001-2015, cl-6.2, evidence of all quality objectives including academic as well as others related to school improvement areas would help the school to track the targets set and met in one glance.</t>
  </si>
  <si>
    <t>Campus have an Improvement parameter in PV2 , and would like to go with the same. Hence will not maintain a separate tracker.</t>
  </si>
  <si>
    <t>Even though myGIIS has individual student withdrawal &amp;exit interview remarks it would be helpful for the school to have a consolidated analysis for the entire withdrawals in a year with comments of the interviewer and remarks and sign of the parent/ student withdrawing to review the yearly trends and to take appropriate action.</t>
  </si>
  <si>
    <t>Withdrawal list maintained month-wise in Excel sheet with details column giving reason for withdrawal.</t>
  </si>
  <si>
    <t>No dues clearance from library &amp; science lab could be included as a part of student withdrawal process. This will enable completeness of the withdrawal process so as to safeguard the assets (books/ IT lab equipment if any) of the School.</t>
  </si>
  <si>
    <t>Now added to withdrawal checklist. Principal will approve withdrawal only after dues have been checked. Process put in place from January 2021.</t>
  </si>
  <si>
    <t>Regular (annual) general health and safety training and emergency preparedness for all employees could be planned and executed to ensure that all teachers are familiar &amp; competent with the requirements of same.</t>
  </si>
  <si>
    <t>Health &amp; Safety Training will be included now onwards. Previously only covered Fire &amp; First Aid</t>
  </si>
  <si>
    <t>New employee induction document can have an integrated additional column with academic coordinators signature to acknowledge and confirm the completion of the same from both the instructors giving induction.</t>
  </si>
  <si>
    <t>Column added in induction checklist from Jan 2021. Inductor and Coordinator to sign off on it.</t>
  </si>
  <si>
    <t>The school operations team should maintain  A copy of the compliances tracker, to track the dates of compliance of the school including academics, legal and safety.  A soft copy of vendor evaluations specifically for those for EC( Ex- pest control, housekeeping, fire safety)  A copy of master list of all stock items needs to be maintained at EC campus too though it may be currently with the central team. This will help at school level to match with periodic inventory management.</t>
  </si>
  <si>
    <t>Complaince Tracker &amp; Register at EC; copies of vendor evaluation also at EC; Copy of Master list of vendors will also be maintained going forward.</t>
  </si>
  <si>
    <t>There is scope for ISO awareness enhancement on 9001 &amp; 45001 standards for all employees.</t>
  </si>
  <si>
    <t>Leadership can look into maintaining one single formal document covering the needs and expectations of various stakeholder groups, although some are being covered at Management meetings by individual functions. This will help the school’s ability to track and integrate QMS requirements with regards to needs and expectations of various stakeholder groups.</t>
  </si>
  <si>
    <t>Interested party is reviewd during management meetings</t>
  </si>
  <si>
    <t>Documented information of evidence shown during the audit can be shown as soft copies using a shared drive, this will enable smooth and effective sharing of evidence</t>
  </si>
  <si>
    <t>Soft copies will be shown during virtual Audit Henceforth</t>
  </si>
  <si>
    <t>A post Admission follow up can be looked into. Customer delight can be enhanced if a post-admission systematic process is laid out where the admission team can check if students have settled down in respective classes and smooth communication have been established with all aspects of everyday school life.</t>
  </si>
  <si>
    <t>8.5.5</t>
  </si>
  <si>
    <t>current process will be followed by the campus</t>
  </si>
  <si>
    <t>In Teacher Observation template, in Areas of Improvement the rephrasing of drop down list can be looked into for better clarity. This may also help the teacher to understand exactly the gap he / she needs to bridge and actions needed.</t>
  </si>
  <si>
    <t>Template will be updated by the campus</t>
  </si>
  <si>
    <t>While a detailed risk assessment was made for academics, and the frequency was laid out, the exact date of the last review was not seen. Hence it is not sure which month will be the next upcoming review would happen and hence this may affect the efficiency of the follow ups.</t>
  </si>
  <si>
    <t>Risk assessment document updated by the campus</t>
  </si>
  <si>
    <t>It was unclear in the internal organizational structure of academic roles in primary section as to who will be the second in command case of absence of key roles like coordinators . It would be ideal to plan a structured system with defined responsibilities for such second in command roles considering the size of the school.</t>
  </si>
  <si>
    <t>Campus have the secon in command person identified and will go with the current process</t>
  </si>
  <si>
    <t>Vendor Evaluation could be consolidated as one Master document so ratings can be tracked annually to monitor continual improvement of vendors.</t>
  </si>
  <si>
    <t>Document will be consolidated by the Campus</t>
  </si>
  <si>
    <t>School Operations can maintain a record of Drivers health and Licence records .This will help to do regular spot checks on the health and safety impact on students.</t>
  </si>
  <si>
    <t>In the new teacher hiring demo template shared during the audit there was no ratings for each criteria and no overall score .Hiring Basis score can be included to give more clarity.</t>
  </si>
  <si>
    <t>Although opportunities are identified for Interested Parties, risks arising out of non-fulfilment of their needs and expectations to be also addressed in the document</t>
  </si>
  <si>
    <t>Risks related to the external parties are identified and needs and expectations document updated by the campus.</t>
  </si>
  <si>
    <t>Date and status column are blank in the resume bank sheet. Details can be filled in to have real time status (E.g. Rejected, On Hold, Selected, Offer rolled out, but candidate declined, etc.).</t>
  </si>
  <si>
    <t>Data and status column duly filled by the campus in the HR document</t>
  </si>
  <si>
    <t>Trainer to be identified for ISO awareness session which is scheduled in Jan’21. Also training delivery mode e.g. content, language for external service providers like housekeeping, security staff, etc. to be decided.</t>
  </si>
  <si>
    <t>ISO Awareness Training given by the campus</t>
  </si>
  <si>
    <t>Risks related to activities occurring in the vicinity of the campus that can cause injury and ill health to persons to be identified. Also risks related to ECA, Children Playground to be identified and documented.</t>
  </si>
  <si>
    <t>Risks document is updated and risks related to vicinity are identified</t>
  </si>
  <si>
    <t>Completeness of new staff Induction through “‘Teamie” can be ensured by a completeness certification which can be later filed in the employee file.</t>
  </si>
  <si>
    <t xml:space="preserve">Induction module is made part of the Teamie </t>
  </si>
  <si>
    <t>MRM minutes of 8th October meeting with top management evident. However, the column for follow up action / person assigned was found blank.</t>
  </si>
  <si>
    <t>MRM updated therefore ticket can be closed</t>
  </si>
  <si>
    <t>Verification of data in PV2 from campuses for number of improvement initiatives/ projects implemented is more of informal validation. To ensure authenticity of the data, evidence can be documented from campuses.</t>
  </si>
  <si>
    <t xml:space="preserve">Validity of the same is checked during Internal Audit </t>
  </si>
  <si>
    <t>While complaints coming through Zendesk is the focus as per the mandate given by the management and there is awareness being created among parents in few campuses, a system can be explored to capture verbal complaints in campuses.</t>
  </si>
  <si>
    <t>This is shared with the Team who is taking care of GALS helpdesk project</t>
  </si>
  <si>
    <t>Master certification to ISO 45001: 2018 has been achieved for all campuses and awareness training has been planned and on Teamie there is a module. For ISO 9001:2015 a similar awareness refresher or induction module can be planned as there is turnover of staff.</t>
  </si>
  <si>
    <t>ISO Awareness training conducted for a total of 187 teachers from PG and EC campus as well as for the 2 new GCEE team members. A few Attendance screenshots attached as evidence.</t>
  </si>
  <si>
    <t>Risk and opportunity document may be made more granular with inclusions of sub-risks of the processes and also opportunity for improvement</t>
  </si>
  <si>
    <t>Knowledge management process may be strengthened by prioritising tacit knowledge and articulating methods of retrieval of the same.</t>
  </si>
  <si>
    <t>Automation of processes may be considered for some processes.</t>
  </si>
  <si>
    <t>Use of Artificial Intelligence will be able to enhance effectiveness of processes e.g. the admission process</t>
  </si>
  <si>
    <t>Although Needs and Expectations of Interested Parties have been identified for key stakeholders and has been reviewed and approved by the Principal, they may be differentiated for risk mitigation</t>
  </si>
  <si>
    <r>
      <t>There is no evidence</t>
    </r>
    <r>
      <rPr>
        <sz val="10"/>
        <color rgb="FF000000"/>
        <rFont val="Calibri"/>
        <family val="2"/>
        <scheme val="minor"/>
      </rPr>
      <t xml:space="preserve"> of MOM for curriculum planning </t>
    </r>
  </si>
  <si>
    <r>
      <t xml:space="preserve">There is no evidence of </t>
    </r>
    <r>
      <rPr>
        <sz val="10"/>
        <color rgb="FF000000"/>
        <rFont val="Calibri"/>
        <family val="2"/>
        <scheme val="minor"/>
      </rPr>
      <t>evaluation record (Induction Checklist) of employee’s organizational knowledge</t>
    </r>
  </si>
  <si>
    <r>
      <rPr>
        <sz val="10"/>
        <color rgb="FF000000"/>
        <rFont val="Calibri"/>
        <family val="2"/>
        <scheme val="minor"/>
      </rPr>
      <t>  It is not clear whether GMP is being implemented at this campus.</t>
    </r>
  </si>
  <si>
    <r>
      <t xml:space="preserve">There is no evidence of </t>
    </r>
    <r>
      <rPr>
        <sz val="10"/>
        <color rgb="FF000000"/>
        <rFont val="Calibri"/>
        <family val="2"/>
        <scheme val="minor"/>
      </rPr>
      <t>evaluation record (Induction Checklist) of employee’s (Academic &amp; Non-Academic) organizational knowledge</t>
    </r>
  </si>
  <si>
    <r>
      <rPr>
        <sz val="10"/>
        <color rgb="FF000000"/>
        <rFont val="Calibri"/>
        <family val="2"/>
        <scheme val="minor"/>
      </rPr>
      <t xml:space="preserve"> The annual calendar is developed based on inputs from four sources – GIIS, KHDA, Dubai Schools Association and School’s internal requirements. a.     Justification for not considering any event / activity or deviating from the time frame may be documented.b.     The annual calendar may have color codes to ensure all the requirements from four sources have been included.</t>
    </r>
  </si>
  <si>
    <r>
      <rPr>
        <sz val="10"/>
        <color rgb="FF000000"/>
        <rFont val="Calibri"/>
        <family val="2"/>
        <scheme val="minor"/>
      </rPr>
      <t xml:space="preserve"> SLA may be developed for security and housekeeping services.</t>
    </r>
  </si>
  <si>
    <r>
      <rPr>
        <sz val="10"/>
        <color rgb="FF000000"/>
        <rFont val="Calibri"/>
        <family val="2"/>
        <scheme val="minor"/>
      </rPr>
      <t xml:space="preserve"> Include in the induction training - GDPR / PDPA / equivalent law w.r.t. student personal data </t>
    </r>
  </si>
  <si>
    <r>
      <rPr>
        <sz val="10"/>
        <color rgb="FF000000"/>
        <rFont val="Calibri"/>
        <family val="2"/>
        <scheme val="minor"/>
      </rPr>
      <t xml:space="preserve"> For extreme high risk identified that of water level in fire tank going down – additional control measure may be planned.</t>
    </r>
  </si>
  <si>
    <r>
      <rPr>
        <sz val="10"/>
        <color rgb="FF000000"/>
        <rFont val="Calibri"/>
        <family val="2"/>
        <scheme val="minor"/>
      </rPr>
      <t xml:space="preserve"> L&amp;D team may review the “Training Feedback” process and set formal feedback to strengthen effective evaluation.</t>
    </r>
  </si>
  <si>
    <r>
      <rPr>
        <sz val="10"/>
        <color rgb="FF000000"/>
        <rFont val="Calibri"/>
        <family val="2"/>
        <scheme val="minor"/>
      </rPr>
      <t xml:space="preserve"> While evaluating the vendors, % of rejection may also be considered. Vendor evaluation reports should be available with sites for their specific vendors.</t>
    </r>
  </si>
  <si>
    <r>
      <rPr>
        <sz val="10"/>
        <color rgb="FF000000"/>
        <rFont val="Calibri"/>
        <family val="2"/>
        <scheme val="minor"/>
      </rPr>
      <t xml:space="preserve"> Mass Gathering during, Sports, School Annual Function- Controls &amp; Mitigation Plans to be documented.</t>
    </r>
  </si>
  <si>
    <r>
      <t xml:space="preserve">Although Issues were identified at the beginning of year during DQA Inspection, it’s </t>
    </r>
    <r>
      <rPr>
        <b/>
        <sz val="10"/>
        <color rgb="FF000000"/>
        <rFont val="Calibri"/>
        <family val="2"/>
        <scheme val="minor"/>
      </rPr>
      <t>review mechanism</t>
    </r>
    <r>
      <rPr>
        <sz val="10"/>
        <color rgb="FF000000"/>
        <rFont val="Calibri"/>
        <family val="2"/>
        <scheme val="minor"/>
      </rPr>
      <t xml:space="preserve"> can be defined for better understanding and clarity.</t>
    </r>
  </si>
  <si>
    <r>
      <t xml:space="preserve">Students, Parents, Teachers &amp; Staff, ADEK / MOE / CBSE, Governing Board are identified as key stakeholders and their needs &amp; expectations are also documented. GIIS AD can further consider including </t>
    </r>
    <r>
      <rPr>
        <b/>
        <sz val="10"/>
        <color rgb="FF000000"/>
        <rFont val="Calibri"/>
        <family val="2"/>
        <scheme val="minor"/>
      </rPr>
      <t>Alumni, Media, Society, Outsourced Vendors</t>
    </r>
    <r>
      <rPr>
        <sz val="10"/>
        <color rgb="FF000000"/>
        <rFont val="Calibri"/>
        <family val="2"/>
        <scheme val="minor"/>
      </rPr>
      <t>.</t>
    </r>
  </si>
  <si>
    <r>
      <t xml:space="preserve">A column could be added in the Needs &amp; Expectations document that states how many of the identified needs &amp; expectations of various stakeholders are being </t>
    </r>
    <r>
      <rPr>
        <b/>
        <sz val="10"/>
        <color rgb="FF000000"/>
        <rFont val="Calibri"/>
        <family val="2"/>
        <scheme val="minor"/>
      </rPr>
      <t>complied</t>
    </r>
    <r>
      <rPr>
        <sz val="10"/>
        <color rgb="FF000000"/>
        <rFont val="Calibri"/>
        <family val="2"/>
        <scheme val="minor"/>
      </rPr>
      <t xml:space="preserve"> with.</t>
    </r>
  </si>
  <si>
    <r>
      <t xml:space="preserve">A column could  be added in the complaints data spreadsheet maintained stating </t>
    </r>
    <r>
      <rPr>
        <b/>
        <sz val="10"/>
        <color rgb="FF000000"/>
        <rFont val="Calibri"/>
        <family val="2"/>
        <scheme val="minor"/>
      </rPr>
      <t>status</t>
    </r>
    <r>
      <rPr>
        <sz val="10"/>
        <color rgb="FF000000"/>
        <rFont val="Calibri"/>
        <family val="2"/>
        <scheme val="minor"/>
      </rPr>
      <t xml:space="preserve"> of the complaints </t>
    </r>
    <r>
      <rPr>
        <b/>
        <sz val="10"/>
        <color rgb="FF000000"/>
        <rFont val="Calibri"/>
        <family val="2"/>
        <scheme val="minor"/>
      </rPr>
      <t>(open / close).</t>
    </r>
  </si>
  <si>
    <r>
      <t>New employee’s induction via Teamie is not followed up or ensured. No evidences of employee induction (Admissions Head, joined on 4</t>
    </r>
    <r>
      <rPr>
        <vertAlign val="superscript"/>
        <sz val="10"/>
        <color theme="1"/>
        <rFont val="Calibri"/>
        <family val="2"/>
        <scheme val="minor"/>
      </rPr>
      <t>th</t>
    </r>
    <r>
      <rPr>
        <sz val="10"/>
        <color theme="1"/>
        <rFont val="Calibri"/>
        <family val="2"/>
        <scheme val="minor"/>
      </rPr>
      <t xml:space="preserve"> Oct-19). Safety aspects are not included in induction.</t>
    </r>
  </si>
  <si>
    <t>Closed</t>
  </si>
  <si>
    <t>Grand Total</t>
  </si>
  <si>
    <t>Overall Ageing Status</t>
  </si>
  <si>
    <t>Overall Deviation Ageing</t>
  </si>
  <si>
    <t>Campus</t>
  </si>
  <si>
    <t>ISO - Clause</t>
  </si>
  <si>
    <t xml:space="preserve"> Understanding the organization and its context</t>
  </si>
  <si>
    <t xml:space="preserve"> Needs &amp; Expectations</t>
  </si>
  <si>
    <t xml:space="preserve"> Needs &amp; Expectations of workers and other interested parties</t>
  </si>
  <si>
    <t xml:space="preserve"> Scope of QMS</t>
  </si>
  <si>
    <t xml:space="preserve"> Scope of OH&amp;S MS</t>
  </si>
  <si>
    <t xml:space="preserve"> QMS System &amp; Processes</t>
  </si>
  <si>
    <t xml:space="preserve"> OH&amp;S MS &amp; Processes</t>
  </si>
  <si>
    <t xml:space="preserve"> Leadership &amp; Commitment</t>
  </si>
  <si>
    <t xml:space="preserve"> General (Leadership)</t>
  </si>
  <si>
    <t xml:space="preserve"> OH&amp;S Policy</t>
  </si>
  <si>
    <t>5.1.2</t>
  </si>
  <si>
    <t xml:space="preserve"> Customer focus</t>
  </si>
  <si>
    <t xml:space="preserve"> Organizational Roles, Responsibilities, Authorities</t>
  </si>
  <si>
    <t xml:space="preserve"> Policy</t>
  </si>
  <si>
    <t xml:space="preserve"> Consultation and participation of workers</t>
  </si>
  <si>
    <t>5.2.1</t>
  </si>
  <si>
    <t xml:space="preserve"> Establishing quality policy</t>
  </si>
  <si>
    <t xml:space="preserve"> Actions to address risk &amp; opportunities</t>
  </si>
  <si>
    <t xml:space="preserve"> Communicating quality policy</t>
  </si>
  <si>
    <t xml:space="preserve"> Hazard identification &amp; assessment of risks and opportunities</t>
  </si>
  <si>
    <t xml:space="preserve"> Role, Responsibility, Authority</t>
  </si>
  <si>
    <t xml:space="preserve"> Determination of legal and other requirements</t>
  </si>
  <si>
    <t xml:space="preserve"> Address risk &amp; opportunity</t>
  </si>
  <si>
    <t xml:space="preserve"> Planning action to address OH&amp;S</t>
  </si>
  <si>
    <t xml:space="preserve"> Quality objectives &amp; planning to achieve them</t>
  </si>
  <si>
    <t xml:space="preserve"> OH&amp;S objectives &amp; planning to achieve them</t>
  </si>
  <si>
    <t xml:space="preserve"> Planning of changes</t>
  </si>
  <si>
    <t>6.2.1</t>
  </si>
  <si>
    <t xml:space="preserve"> OH&amp;S Objectives established</t>
  </si>
  <si>
    <t xml:space="preserve"> Resources</t>
  </si>
  <si>
    <t>6.2.2</t>
  </si>
  <si>
    <t xml:space="preserve"> Planning to achieve OH&amp;S objectives</t>
  </si>
  <si>
    <t>7.1.1</t>
  </si>
  <si>
    <t xml:space="preserve"> General (Support)</t>
  </si>
  <si>
    <t xml:space="preserve"> People</t>
  </si>
  <si>
    <t xml:space="preserve"> Competence</t>
  </si>
  <si>
    <t xml:space="preserve"> Infrastructure</t>
  </si>
  <si>
    <t xml:space="preserve"> Awareness</t>
  </si>
  <si>
    <t xml:space="preserve"> Environment for Operating Processes</t>
  </si>
  <si>
    <t xml:space="preserve"> Communication</t>
  </si>
  <si>
    <t xml:space="preserve"> Monitoring &amp; measuring resources</t>
  </si>
  <si>
    <t xml:space="preserve"> Internal Communication</t>
  </si>
  <si>
    <t xml:space="preserve"> Organizational knowledge</t>
  </si>
  <si>
    <t>7.4.3</t>
  </si>
  <si>
    <t xml:space="preserve"> External Communicaiton</t>
  </si>
  <si>
    <t xml:space="preserve"> Documented information</t>
  </si>
  <si>
    <t xml:space="preserve"> General (Documented Info)</t>
  </si>
  <si>
    <t xml:space="preserve"> Creating and updating</t>
  </si>
  <si>
    <t xml:space="preserve"> Control of documented information</t>
  </si>
  <si>
    <t xml:space="preserve"> Operational planning and control</t>
  </si>
  <si>
    <t xml:space="preserve"> Eliminating Hazards and reducing OH&amp;S risks</t>
  </si>
  <si>
    <t>8.1.3</t>
  </si>
  <si>
    <t xml:space="preserve"> Management of change</t>
  </si>
  <si>
    <t xml:space="preserve"> Procurement</t>
  </si>
  <si>
    <t xml:space="preserve"> Requirements for products and services</t>
  </si>
  <si>
    <t xml:space="preserve"> Emergency preparedness and response</t>
  </si>
  <si>
    <t xml:space="preserve"> Customer communication</t>
  </si>
  <si>
    <t xml:space="preserve"> Monitoring, measurement, analysis &amp; performance evaluation</t>
  </si>
  <si>
    <t xml:space="preserve"> Determining requirements for products &amp; services</t>
  </si>
  <si>
    <t xml:space="preserve"> General (Performance Evaluation)</t>
  </si>
  <si>
    <t xml:space="preserve"> Review of requirements for products &amp; services</t>
  </si>
  <si>
    <t xml:space="preserve"> Evaluation of Complaince</t>
  </si>
  <si>
    <t>8.2.4</t>
  </si>
  <si>
    <t xml:space="preserve"> Changes to requirements for products &amp; services</t>
  </si>
  <si>
    <t xml:space="preserve"> Internal audit</t>
  </si>
  <si>
    <t xml:space="preserve"> Design &amp; development of products &amp; services</t>
  </si>
  <si>
    <t>9.2.2</t>
  </si>
  <si>
    <t xml:space="preserve"> Internal Audit programme</t>
  </si>
  <si>
    <t>8.3.1</t>
  </si>
  <si>
    <t xml:space="preserve"> General (Design &amp; Development)</t>
  </si>
  <si>
    <t xml:space="preserve"> Management review</t>
  </si>
  <si>
    <t xml:space="preserve"> Design &amp; development planning</t>
  </si>
  <si>
    <t xml:space="preserve"> General (Improvement)</t>
  </si>
  <si>
    <t xml:space="preserve"> Design &amp; development inputs</t>
  </si>
  <si>
    <t xml:space="preserve"> Incident, nonconformity &amp; corrective action</t>
  </si>
  <si>
    <t xml:space="preserve"> Design &amp; development controls</t>
  </si>
  <si>
    <t xml:space="preserve"> Continual improvement</t>
  </si>
  <si>
    <t xml:space="preserve"> Design &amp; development outputs</t>
  </si>
  <si>
    <t>8.3.6</t>
  </si>
  <si>
    <t xml:space="preserve"> Design &amp; development changes</t>
  </si>
  <si>
    <t xml:space="preserve"> Control of external processes, products &amp; services</t>
  </si>
  <si>
    <t xml:space="preserve"> General (External Processes)</t>
  </si>
  <si>
    <t xml:space="preserve"> Type &amp; extent of control</t>
  </si>
  <si>
    <t xml:space="preserve"> Information for external provide</t>
  </si>
  <si>
    <t xml:space="preserve"> Production &amp; service provision</t>
  </si>
  <si>
    <t xml:space="preserve"> Control of production &amp;  service provision</t>
  </si>
  <si>
    <t>8.5.2</t>
  </si>
  <si>
    <t xml:space="preserve"> Identification &amp; traceability</t>
  </si>
  <si>
    <t xml:space="preserve"> Property belonging to customers or external providers</t>
  </si>
  <si>
    <t xml:space="preserve"> Preservation</t>
  </si>
  <si>
    <t xml:space="preserve"> Post-delivery activities</t>
  </si>
  <si>
    <t>8.5.6</t>
  </si>
  <si>
    <t xml:space="preserve"> Control of changes</t>
  </si>
  <si>
    <t xml:space="preserve"> Release of products and services</t>
  </si>
  <si>
    <t xml:space="preserve"> Control of nonconforming outputs</t>
  </si>
  <si>
    <t xml:space="preserve"> Monitoring, measurement, analysis &amp; evaluation</t>
  </si>
  <si>
    <t xml:space="preserve"> Customer satisfaction</t>
  </si>
  <si>
    <t xml:space="preserve"> Analysis &amp; evaluation</t>
  </si>
  <si>
    <t>9.3.1</t>
  </si>
  <si>
    <t xml:space="preserve"> General (Management Review)</t>
  </si>
  <si>
    <t>9.3.2</t>
  </si>
  <si>
    <t xml:space="preserve"> Management review inputs</t>
  </si>
  <si>
    <t>9.3.3</t>
  </si>
  <si>
    <t xml:space="preserve"> Management review outputs</t>
  </si>
  <si>
    <t xml:space="preserve"> Nonconformity &amp; corrective action</t>
  </si>
  <si>
    <t>Closed Total</t>
  </si>
  <si>
    <t>Audit type/Status</t>
  </si>
  <si>
    <t>Since Feb 2020, MRM was not available hence the requirement of the standard is not being met, also it is not clear how the performance of IMS and resource provisions are being monitored by the senior leadership</t>
  </si>
  <si>
    <t>A brief flow of the Employee grievance process could be added in the Handbook to avoid any employee concern unaddressed further leading to employee disengagement</t>
  </si>
  <si>
    <t>All training is planned via corporate and scheduled as per calendar, however the campus has many ad-hoc trainings, these are not recorded and the effectiveness of theses trainings are also not available and thus cannot evaluate whether all training needs have been met. This also impacts the training hours in PV2</t>
  </si>
  <si>
    <t>Departmental risk assessment can be documented (admissions and academics are aware of the risks but have not documented) Documentation need not be physical but can be captured through Google forms for better analysis</t>
  </si>
  <si>
    <t>myGIIS could be the primary mode of communication, for all official communication between teachers, parents and students (Currently CBSE is using WhatsApp for communication)</t>
  </si>
  <si>
    <t>Even though it is an accepted norm to allow students to travel on their own, school could look into getting a declaration from parents to avoid school’s liability in case of any incident. Exit slips or cards can be maintained for early dismissal for record purposes</t>
  </si>
  <si>
    <t>The process of hand over of the completed answer paper scripts can be fixed as current practice of invigilators keeping the scripts till the end of the day may lead to a risk of lost answer scripts</t>
  </si>
  <si>
    <t>Even though Helpdesk is used primarily for feedback, academic complaints are not captured in the helpdesk to facilitate the analysis. These can be raised as tickets as and when received to track verbal, written or mail complaints to maximise the full usage of the platform</t>
  </si>
  <si>
    <t>IBDP can look into requesting a printer for the sole use in exam room so risk of paper leaking can be mitigated</t>
  </si>
  <si>
    <t>Nurse can keep class teacher informed about the reason of every child visiting her, as it will help the teacher to be aware of any concerns and answer parents’ queries if any.</t>
  </si>
  <si>
    <t>A vendor evaluation analysis can be put in place for better understanding of the needs and requirements of vendors as well as their performance for future reference</t>
  </si>
  <si>
    <t>A formal record of effectiveness of ISO awareness trainings could be put in place to ensure the given training has achieved its purpose</t>
  </si>
  <si>
    <t>Material requisition template can be updated to the common template in use at all geos</t>
  </si>
  <si>
    <t>A monitoring system of parent profile updating can be introduced to ensure all details are up to date to enable speedy contact during emergencies</t>
  </si>
  <si>
    <t>A feedback system can be introduced by admissions to get the feedback from new parents on admission process</t>
  </si>
  <si>
    <t>Question paper storage could be password protected. As more documents move online, this could be a good practice overall and enable control of information</t>
  </si>
  <si>
    <t>Academic team could look into using technology to communicate the substitution for the day and monitoring of proxy work</t>
  </si>
  <si>
    <t xml:space="preserve">Is each extinguisher in its designated place &amp; clearly visible
Fire Extinguisher’s not found in entire corridor of new building construction. No Fire Extinguisher is available in Principal’s Vehicle. No Fire Extinguisher available in Computer Lab.
</t>
  </si>
  <si>
    <t>Weekly report could include a homework section for parents to be aware about the homework assigned for that week. Homework record could have a column added to show the final submission by late students</t>
  </si>
  <si>
    <t>The common template that is followed by all geos for lesson planning across curricula can be followed for easy comparison and understanding and all can have a formal digital approval from the Principal</t>
  </si>
  <si>
    <t>Operations could maintain a copy of the nurse license for their record</t>
  </si>
  <si>
    <t>Media could be included as an interested party as Tokyo interacts quite well with media in the relevant document</t>
  </si>
  <si>
    <t>Online lesson observation form can be made editable and shared with the teacher to add her reflections (currently only observer is adding the reflections on the teacher’s behalf). This may enable better support to be provided if needed</t>
  </si>
  <si>
    <t>The Proxy document could include another column to monitor the actual work done in class</t>
  </si>
  <si>
    <t>Count of Status</t>
  </si>
  <si>
    <t>Campus/Geo</t>
  </si>
  <si>
    <t>-149--100</t>
  </si>
  <si>
    <t>-99--50</t>
  </si>
  <si>
    <t>-49-0</t>
  </si>
  <si>
    <t>1-50</t>
  </si>
  <si>
    <t>51-100</t>
  </si>
  <si>
    <t>101-150</t>
  </si>
  <si>
    <t>151-200</t>
  </si>
  <si>
    <t>201-250</t>
  </si>
  <si>
    <t>251-300</t>
  </si>
  <si>
    <t>301-350</t>
  </si>
  <si>
    <t>351-400</t>
  </si>
  <si>
    <t>To get a feedback post admission to touch base with the new admitted family. This feedback system will commence from 1st July 2021 Customer Feedback end of 1 month schooling. https://forms.gle/Z79pKVJdd8nt8Bsp8​</t>
  </si>
  <si>
    <t>The copy of licence of nurses are with the opearations department</t>
  </si>
  <si>
    <t>The document has been amended to include media as one of the interested parties</t>
  </si>
  <si>
    <t>Mail from the Principal to all the participants for taking the survey. Results of the effectiveness survey through a questionaire</t>
  </si>
  <si>
    <t>Vendor evaluation and analysis is conducted by the campus and reports are available at the respective site. Vendor evaluation forms have been standardised</t>
  </si>
  <si>
    <t>Standard template is sent to the staff and mail to use the same has been sent</t>
  </si>
  <si>
    <t>The handover of the answer scripts was done immediately after the completion of the exam effective from Day 2 of the Cyclic Test 1 i.e. from 25th May 2021.There is a break of 10 minutes after the completion of the exams during which the invigilators can go to the exam room to submit the answer scripts. At the same time the subject teachers can collect the answer scripts for correction. The exam room is situated at a central location on the same floor as the class rooms where the exams are conducted. Hence the chances of of any risk of losing or misplacing the answer scripts is mitigated.</t>
  </si>
  <si>
    <t xml:space="preserve">The MRM with the CAR links was provided as evidence. Audit closure details, internal auditors training details, PV2 reports were given. </t>
  </si>
  <si>
    <t>The same has been included in the handbook.Page 115 in teachers handbook given in the below link. https://drive.google.com/file/d/1_FjfkVo9u_1rdng1e7ygVXYpuMK-vGER/view?usp=sharing​</t>
  </si>
  <si>
    <t xml:space="preserve">Mail has been shared to the parents for getting back if there is any updation in the profile of students. https://drive.google.com/file/d/14n335s7mNjTMzm9BayGeF1LMnFD1aLZY/view?usp=sharing </t>
  </si>
  <si>
    <t>Mail from the Principal to all the academic staff that the complaints to be raised in helpdesk. A detailed step by step procedure for the same has been mentioned</t>
  </si>
  <si>
    <r>
      <t>Nurses are informing the class teachers  about the reason of visit of every child which will help the teachers to be aware of the concerns and answer the parents query. T</t>
    </r>
    <r>
      <rPr>
        <sz val="10"/>
        <color rgb="FF000000"/>
        <rFont val="Calibri"/>
        <family val="2"/>
        <scheme val="minor"/>
      </rPr>
      <t>o improve  the process  in the sick bay record maintained by the campus nurses, they are also maintaining the class teachers name along with every child case reporting</t>
    </r>
  </si>
  <si>
    <t>Various  department risks and mitigation plan  including  Academics, Operations, HR ,Admissions have been documented separately by department heads. Evidences include the same as received from the process  owners. Evidence also include the review meeting minutes of academics</t>
  </si>
  <si>
    <t>We have put the process of capturing of both capturing both internal, external and ad-hoc trainings. The internal as well external training is captured in detail in the training tracker attached herewith which will give a complete data of all trainings. </t>
  </si>
  <si>
    <t>Process for the student's early leave
1. Parents are requested to drop an email to class teacher for an early leave request.
2. Teacher approves it via email
3. Child / teacher get the exit slip and teacher signs it . 
4. The slip is handed over to receptionist / bus in-charge .
5. The receptionist  files the exit slips.
6. Class teachers and CODs are kindly requested to keep the slips ready.</t>
  </si>
  <si>
    <t xml:space="preserve">The Common template for ACP and LP  is ​ used by all teachers. </t>
  </si>
  <si>
    <t>Teachers are asked to maintain their QP password protected. Teachers need to login through teachers login ID in all school computers to prevent access of students to school g drive.
Evidence-
Screen shot of Email sent to all teachers ​​</t>
  </si>
  <si>
    <t>mygiis is the official mode of communication. Whats app is an additional informal mode of communication.
Circular has been issued to all teachers with effect to the change in communication mode.
Evidence-
Email sent to teachers.​</t>
  </si>
  <si>
    <t>Separate vault  for storing exam papers have been put in place in exam room. During exam the access to the room is restricted under the supervision of  exam coordinators. Separate log register also has been put in place to monitor and protect loss of confidentiality</t>
  </si>
  <si>
    <t>Although the exam room has a lock, the access can be recorded and monitored by the exam head with a log register.</t>
  </si>
  <si>
    <t>Home work given for the week has been included in the weekly report.</t>
  </si>
  <si>
    <t xml:space="preserve">Approval for a printer exclusively for the exam department has been procured by the management and it shall be installed &amp; used solely for the IBDP Examination. The Printer will be placed in the closed room by September 2021. </t>
  </si>
  <si>
    <r>
      <t xml:space="preserve">Decision taken for modifying the Online lesson observation form so as to enable it editable. The same has been implemented and made editable and shared with the teacher to add her reflections as well.
</t>
    </r>
    <r>
      <rPr>
        <u/>
        <sz val="10"/>
        <color theme="1"/>
        <rFont val="Calibri (Body)"/>
      </rPr>
      <t>Evidence</t>
    </r>
    <r>
      <rPr>
        <sz val="10"/>
        <color theme="1"/>
        <rFont val="Calibri"/>
        <family val="2"/>
        <scheme val="minor"/>
      </rPr>
      <t xml:space="preserve">
Class observation done by coordinator with reflection of teacher -attached </t>
    </r>
  </si>
  <si>
    <t>The process has been put in place for proxy document to capture actual work. The substitution document(Proxy) have been included with another
 column to monitor the actual work done in class.</t>
  </si>
  <si>
    <t>The substitution details are generated through software and once generated they are circulated via MYGIIS  mail (to share the substitution list of the day) in addition to hard copy circulation.</t>
  </si>
  <si>
    <t>Admissions dept. could look into how to monitor the student database for any change of residency or visa status post admission in cases of changes in student/ parents details and/or status.</t>
  </si>
  <si>
    <t>Audit Report Date</t>
  </si>
  <si>
    <t>Although GMP has an innovative feature like the petting zoo which helps students at that grade level to learn about the natural world, this still poses a potential health and safety hazard. Ensuring that all the animals and birds in this zoo are sourced from reputable providers and are up-to-date in the vaccinations along with emphasis on student’s hygiene will ensure a safeenvironment for all. Once acquired by the school, the animals and birds could be checked regularly by a veterinarian which is in the plans shared by the process owner.</t>
  </si>
  <si>
    <t>Although Induction can be enhanced by maintaining a record of completion to ensure 100% awareness of the GIIS processes and system.</t>
  </si>
  <si>
    <t>No complaint tracker maintained to keep the track record of complaints from various stakeholders; this will help to monitor all complaints which are not captured via helpdesk.</t>
  </si>
  <si>
    <t>Current practice for Risk Assessment is maintained as SSPD by Quality Coordinator however departments would be aware of additional risks that might be overlooked i.e. Admissions can do their own RA and document it.</t>
  </si>
  <si>
    <t>Tracking of oral medication being issued to students and staff can be put in place in order to avoid abuse.</t>
  </si>
  <si>
    <t>Time taken for retrieval of documents for sharing as evidence can be improved.</t>
  </si>
  <si>
    <t>Student’s attendance for online class tracker for every lesson and immediate action is taken however details of action taken can be documented in the tracker under remarks.</t>
  </si>
  <si>
    <t>MRM needs to be held at least once a year to address all the relevant External/ Internal Audit findings.</t>
  </si>
  <si>
    <t>A health declaration is taken as part of the admission process which allows capture of allergies / situations where students may require urgent assistance. However, evidence of internal communication to relevant parties re: compliance was not in evidence.</t>
  </si>
  <si>
    <t>As per regulations, 20% of the staff need to be trained in First Aid. Conducting an online First Aid course is a good initiative as a stop gap arrangement. However, the campus may look into prioritising this training once the situation becomes normal. Since this is a requirement of ISO 45001 for Emergency preparedness and response, a concrete plan to have staff undergo the training needs to be made during the MRM when all findings from audits are discussed/ addressed.</t>
  </si>
  <si>
    <t>OH&amp;S training on TEAMIE is mandatory. However, this has not been implemented. This was also a finding during external audit last year but at that time the course was not available on TEAMIE. Now that the course is available and made mandatory for new and existing staff, HR needs to ensure that all complete the course.</t>
  </si>
  <si>
    <t>Although Sunshine calls were made to employees, 03 information on this initiative needs to be informed to the HR dept. as well.</t>
  </si>
  <si>
    <t>CPR training could be also considered for some other key employees, beyond only the Nurse. Although this may not be possible during the current pandemic but it could be scheduled once things normalize.</t>
  </si>
  <si>
    <t>Functionality of the export of data for better analysis may assist the Admissions team to manage the data for better 'existing pipeline analysis' (SMC report)</t>
  </si>
  <si>
    <t>Large number of information needs to be manually updated (for student and employee data) in the ADEK system (e.g. attendance), it may help if the data which is in myGIIS could be easily exported and checked before uploading to the eSIS (ADEK system). This would ensure distribution, access,  retrieval and use with ease.</t>
  </si>
  <si>
    <t>Currently with combined classes (higher grades) the campus is able to manage with lesser staff, however, with the strict ADEK policies, there needs to be a plan of action for teacher appointment once school switches back to normal mode.</t>
  </si>
  <si>
    <t>Recruitment test and feedback form for testing subject matter knowledge of candidate teachers can be done in virtual mode also</t>
  </si>
  <si>
    <t>Risk and opportunities are tracked at the process level through the changes made in the process documents (IMS)</t>
  </si>
  <si>
    <t>This is in process and shall be taken care with the implementation of the new LMS</t>
  </si>
  <si>
    <t>Current practice for Risk Assessment is done by Leadership however departments may be aware of additional risks specific to their function but might be overlooked during a centralized assessment. Each department can do their own RA and document it.</t>
  </si>
  <si>
    <t>A complaint tracker can be maintained to keep the track of complaints from various stakeholders; this will help to monitor and analyse all complaints which are not captured via helpdesk.</t>
  </si>
  <si>
    <t>Operation can look into maintaining a Vendor Evaluation record instead of being dependent on HO. This will enable campus to analyse localised strengths or shortcomings</t>
  </si>
  <si>
    <t>Lift Maintenance on hold due to COVID-19 Pandemic and also for cost control. Although comprehensive maintenance may not be possible at this time, basic maintenance checks and actions such as oiling / greasing could be undertaken to minimize any future accident or damage to the mechanism which may lead to higher cost and/or accidents.</t>
  </si>
  <si>
    <t>Medicines should be checked &amp; disposed of (even if the Nurse is not available for almost a year) as there are a total 8 staff present on campus. Operations staff or another staff member could be put in charge to check so as to minimize accidental ingestion of expired medication.</t>
  </si>
  <si>
    <t>A consolidated weekly report of work done as per Academic plan can be initiated. Since the campus is in a growth stage, this will add value for parents.</t>
  </si>
  <si>
    <t>Admissions can look into initiating a feedback system after onboarding of new intake this will lead to customer delight and also create an online Exit Form for monitoring and analysis.</t>
  </si>
  <si>
    <t>Campus team can look into sharing evidence in a common drive so that in case of any glitches another team member can share during audits, especially external audits.</t>
  </si>
  <si>
    <t>Although leadership has identified multiple stakeholders, these could be documented to capture all relevant stakeholders and their needs and expectations. Leadership could also look into documenting the SWOT Analysis and challenges of the campus.</t>
  </si>
  <si>
    <t>In case of departure of any staff and joining of new a system of transition and knowledge transfer can be put in place.</t>
  </si>
  <si>
    <t>Operations can look into drills for other hazards too beyond their current list.e.g. Intruder, Biohazard etc., </t>
  </si>
  <si>
    <t>Risk and opportunities can be identified for the admission process. In fact, for all processes it would be helpful for all functions to think of the possible risks at their job/ function/ process level and help mitigate those risks.</t>
  </si>
  <si>
    <t xml:space="preserve">The campus can look into listing down corporal punishment in the code of conduct shared with the staff. Also, a written undertaking on the same will help to safeguard the Management.
</t>
  </si>
  <si>
    <t>The Fire NOC for the campus stands expired as on the date of audit. Renewal for the same has been applied and awaited.</t>
  </si>
  <si>
    <t>Rubber mats can be placed in the electrical room for enhanced safety and reducing risks of shock and short-circuit.</t>
  </si>
  <si>
    <t>Principal may request for awareness training on special needs from India HQ or Global HQ, for admission counsellors to increase awareness of potential special needs of prospective students. Proactive provision of relevant training to all staff is a requirement of the standard.</t>
  </si>
  <si>
    <t>Awareness training can be included in the schedule of the teachers too. Ability to identify the various special needs types and levels may help teachers (during classes) to identify and manage such needs and ensure all students get the attention and assistance they need beyond academics.</t>
  </si>
  <si>
    <t>Although the campus is well aware of the key stakeholders, the scope of interested parties can include community, society, media and even extend to the role of the school in the wider community and  state/nation.</t>
  </si>
  <si>
    <t>The needs and expectations of regulatory bodies could be systematically captured and documented.</t>
  </si>
  <si>
    <t>When feedback is given after observation of the teacher, a further evaluation (post implementation of any action plan to address the gap) may be conducted to ensure implementation of feedback is beneficial.</t>
  </si>
  <si>
    <t>Aptitude tests need to be conducted even for all new students enrolment, even those happening online. This will allow a baseline to be captured and allow teachers to manage the new students’ learning seamlessly.</t>
  </si>
  <si>
    <t>All new material especially that sourced online, such as videos or readymade lessons available online, could be downloaded and vetted by Principal/ HOD / Coordinator to prevent any issues. (Some other campuses discuss new online sourced material during the weekly teachers/coordinators meetings.) Direct online links during class lessons may have embedded material that some may find objectionable. Hence first downloading and checking may be helpful.</t>
  </si>
  <si>
    <t xml:space="preserve">Buddy system for new staff can be implemented during induction.
</t>
  </si>
  <si>
    <t>Checklist for quality of food safety, food tasting can be maintained once the school re-opens and starts operation.</t>
  </si>
  <si>
    <t>The process of disposal of expired medicines should be documented and the operations in charge should be made aware of the same.</t>
  </si>
  <si>
    <t>A systematic pest control mechanism can be implemented since the school has a garden and the staff are back to school.</t>
  </si>
  <si>
    <t xml:space="preserve">Please find attached CAR for  your reference.
Going forward records will be stored in appropriate manner. 
There was an Immediate change in position of Academic Coordinator. And there was no handover of data done. Due to that retrieval of document was taking time. </t>
  </si>
  <si>
    <t>Please find attached CAR &amp; Evidence of tracking oral medication. The nurse updates the document with all necessary details</t>
  </si>
  <si>
    <t>Once the things normalize First aid and CPR training  will be planned with the registered training center. Its put on hold due to pandemic.  </t>
  </si>
  <si>
    <t>Induction Completion Record is maintained and also the Induction Checklist is maintained. Attaching filled CAR form, Induction checklist form and in Teamie completion record can be generated.</t>
  </si>
  <si>
    <t>Each classrooms need to display Evacuation plan with routes</t>
  </si>
  <si>
    <t>Signage near ramp needs to be displayed to caution children and prevent any accidents</t>
  </si>
  <si>
    <t>Changes in ACP can be documented since the CBSE board has made changes to the curriculum to meet the challenges of the pandemic. This should be formally documented</t>
  </si>
  <si>
    <t>Post admission follow up process can be put in place. Admissions call up newly admitted parents and enquire if they have settled in the school would increase customer delight and rapport with new parents (this can be done with a google form also with 5-6 questions)</t>
  </si>
  <si>
    <t xml:space="preserve">Lesson plans for Yoga, Art and Sports may also be prepared </t>
  </si>
  <si>
    <t>Planned Monthly/Term-wise class observations can be scheduled in advance</t>
  </si>
  <si>
    <t>Proxy report format can record the work done by proxy teachers</t>
  </si>
  <si>
    <t xml:space="preserve">The school may consider all official communications through official channels only and keep WhatsApp only for reminders. Parents shouldn’t use WhatsApp for submitting his/her child's homework (young children's school assignment). </t>
  </si>
  <si>
    <t>The school may consider restricting the library access to the online app (paid getepic.com) and in case it is general service to neighbourhood/community, this could be separated through guest accounts</t>
  </si>
  <si>
    <t>The school may consider including subjective questions in online assessment for primary children (class 3 to 5), to develop their writing skills and avoid learning gaps</t>
  </si>
  <si>
    <r>
      <t>After conducting training effectiveness; action plan needs to be drawn to address gaps</t>
    </r>
    <r>
      <rPr>
        <sz val="11"/>
        <color theme="1"/>
        <rFont val="Calibri"/>
        <family val="2"/>
        <scheme val="minor"/>
      </rPr>
      <t xml:space="preserve"> </t>
    </r>
  </si>
  <si>
    <t xml:space="preserve">Campus has started maintaining register for complaints and attached is the evidence along with CAR. </t>
  </si>
  <si>
    <t xml:space="preserve">Campus has reviewed HIRA SSPD document which was shared and as per them all possible risks are mentioned in the excel file. Attached is the HIRA and its CAR </t>
  </si>
  <si>
    <t>Campus has started evaluating vendors and attached is the evidence along with CAR</t>
  </si>
  <si>
    <t xml:space="preserve">Lift maintenance is done and attached are the evidences. </t>
  </si>
  <si>
    <t xml:space="preserve">Campus has replaces old medicines. </t>
  </si>
  <si>
    <t>Campus has started using weekly report as per the feedback given and atatched is the evidence along with CAR</t>
  </si>
  <si>
    <t>Campus has stated using Exit Form which is attached along with CAR.  One drive has also created to keep all documents.</t>
  </si>
  <si>
    <t>Campus has created common drive to keep all documents. attached are the evidences along with CAR</t>
  </si>
  <si>
    <t>Campus has documented all relevant stakeholders and their needs and expectations along with the SWOT Analysis.</t>
  </si>
  <si>
    <t>For smooth handover process, campus has created a drive on which people who will be leaving will upload their data to ensure no gaps. Attached are the evidences.</t>
  </si>
  <si>
    <t xml:space="preserve">Operations has planned drills for other hazards e.g. intruder, Biohazard etc., in the month of December 2021. They have shared its CAR for planned action. </t>
  </si>
  <si>
    <t>Campus has renewed fire NOC and attached is the evidence along with CAR. As per he evidence attached this ticket can be closed.</t>
  </si>
  <si>
    <t>Checklist for quality of food safety, food tasting is prepared and will be maintained once school reopens. As per attached evidences this ticket can be closed.</t>
  </si>
  <si>
    <t>Disposal of expired medicines is done by campus nurse and attached are the evidences. As per these evidences this ticket can be closed.</t>
  </si>
  <si>
    <t>Each classrooms has floor evacuation displayed inside and attached is the evidence. As per the attached evidences, this ticket can be closed.</t>
  </si>
  <si>
    <t>Signage near ramp displayed and attached document has evidence. as per the evidence shared, this ticket can be closed.</t>
  </si>
  <si>
    <t>Rubber mat is placed in electrical room and campus has provided evidence.</t>
  </si>
  <si>
    <t>As per the feedback received during audit, campus is documenting follow up actions needs to be taken. https://docs.google.com/spreadsheets/d/1FxQSW8nFFEagryAjuLnb5pnGyMQzZeOizfWI0dxDJA8/edit?usp=sharing</t>
  </si>
  <si>
    <t xml:space="preserve">All learning contents are verified &amp; approved by the Principal/Coordinator as part of monthly academic plan by campus </t>
  </si>
  <si>
    <t>Admissions has started conducting aptitude tests for all grades new enrolments. Attached is the evidence.</t>
  </si>
  <si>
    <t xml:space="preserve">All functions are required to perform and document their own Risks with controls measures as the current practice is not as per standard. This was highlighted at last year’s IA as an Observation and by the External Certifying agency for all functions at all campuses. </t>
  </si>
  <si>
    <t>ISO Process and Standards Awareness was last conducted in January 2020, however 25 new staff joined in April. Quality department at geo can look into repeating the training for the new staff as this was an observation in previous Internal Audit which led to training in Jan 2020. So though rectified at that time to close finding, it could have been taken as an indication of the need to repeat the training in 2021 as well, keeping in mind the turnover.</t>
  </si>
  <si>
    <t>Hadapsar Principal has requested to arrange the awareness sessions and it will be for all GIIS campuses. attached is the evidence. as per it this ticket can be closed.</t>
  </si>
  <si>
    <t>Principal has requested session and it will arranged globally. attached is the email communication along with CAR. as per it this ticket will be closed</t>
  </si>
  <si>
    <t xml:space="preserve">Campus has prepared the required document. </t>
  </si>
  <si>
    <t>Buddy system is implemented in campus, attached are the photos. as per these evidences this ticket can be closed.</t>
  </si>
  <si>
    <t>Pest control has been done and attached are the photos. as per the shared evidences this ticket can be closed.</t>
  </si>
  <si>
    <t>The Fire extinguisher tracker document can be comprehensive with details like expiry, last serviced date</t>
  </si>
  <si>
    <t>The myGIIS app current version is not user friendly for proper uploading and management of data by all teachers.</t>
  </si>
  <si>
    <t>New employees are not aware of their work schedule as old staff left without Knowledge transfer and no standardized policy for tasks is in place .</t>
  </si>
  <si>
    <t>Feedback form for new admissions is not in place.</t>
  </si>
  <si>
    <t>All documents do not have an approval signature so there is no process owner for accountability.</t>
  </si>
  <si>
    <t>There is no disclaimer or indemnity for all new hires as the current practice is an oral declaration only.</t>
  </si>
  <si>
    <t>Training Feedback analysis by HR for training needs and effectiveness is not in place.</t>
  </si>
  <si>
    <t>Lift maintenance tracker was not available.</t>
  </si>
  <si>
    <t>Even though Evacuation plans are displayed in corridors ,classroom do not have the plans on display for student awareness.</t>
  </si>
  <si>
    <t>There are multiple engagement activities done by Academics dept. However, these are not being captured or recorded.</t>
  </si>
  <si>
    <t>While the weekly work completion tracker is in place, individual teacher and section was not evident.</t>
  </si>
  <si>
    <t>Substitution Record is not capturing the actual work done.</t>
  </si>
  <si>
    <t>The Librarian can look into portals/apps for sharing online books and track student progress on reading skills</t>
  </si>
  <si>
    <t>Deleted programs in the lesson plans (either through Accreditation Board instruction or school policy), the reason for deletion is not captured in the document.</t>
  </si>
  <si>
    <t>The annual calendar does not a disclaimer at the bottom (subject to change/tentative) to ensure that the document remains valid despite any changes.</t>
  </si>
  <si>
    <t>Revised document with CBSE as an interested parties has been provided by campus. as per the attached evidence this ticket can be closed.</t>
  </si>
  <si>
    <t xml:space="preserve">Campus has identified process wise risks and updated in attached document. As per the attached evidence this ticket can be closed. </t>
  </si>
  <si>
    <t>Campus will be updating attached letter of undertaking which also includes induction checklist. attached format specifies adherence to GIIS policies and procedures. As per the attached evidences this ticket can be closed.</t>
  </si>
  <si>
    <t xml:space="preserve">School has stopped using Whatsapp. With the help of parents, homework is not getting uploaded on official drive. attached is the evidence. </t>
  </si>
  <si>
    <t>The Campus has decided that this OFI cannot be carried out. 
This is the decision taken in the Review Meeting(Read as under)-
"We are already following monthly wise plan for number of observations as advised by HO. Since observation should not be staged, so we are not making day wise, teacher wise observations. All segment head agreed to this point. As such no further action and school will stay with current observation plan."
Based on this decision, the ticket can be closed</t>
  </si>
  <si>
    <t>Campus has prepared lesson plans and attached are the evidences. as per these evidences ticket can be closed.</t>
  </si>
  <si>
    <t>campus has included subjective questions and attached is the evidence, as per this evidence ticket can be closed</t>
  </si>
  <si>
    <t>The action plans have been created for addressing gaps
The ticket can be closed</t>
  </si>
  <si>
    <t>Please find attached proxy report with work completed columns added. as per these evidences this ticket can be closed</t>
  </si>
  <si>
    <t>Campus has also introduced guest login page to access material. attached the evidence for same.</t>
  </si>
  <si>
    <t>Changes are highlighted in attached documents</t>
  </si>
  <si>
    <t>Standard template/ format should be followed (School name, logo, header footer)</t>
  </si>
  <si>
    <t>Minutes of Meetings not captured for modifications and changes to ACP</t>
  </si>
  <si>
    <t>For official communication, the provided platform- channel (myGIIS or any other as specified by leadership) to be used</t>
  </si>
  <si>
    <t>Action Plans for Weakness, Threat and opportunities arising out of SWOT Analysis not evident.</t>
  </si>
  <si>
    <t>Risk register at department level to ensure specific risks are identified. HIRA document was referred to. For eg: Entry of Visitors</t>
  </si>
  <si>
    <t>A process or mechanism to be put in place to update the parent profile in MyGIIS and changes if any.</t>
  </si>
  <si>
    <t>Mechanism for capturing training effectiveness for evaluation and analysis are not evident</t>
  </si>
  <si>
    <t>Safety Checklist is not maintained.</t>
  </si>
  <si>
    <t>Certificate for staff trained in Firefighting and first aid are not maintained</t>
  </si>
  <si>
    <t>Admissions can look into initiating a feedback system after on boarding of new intakes. Post admission follow-up process can be put in place.</t>
  </si>
  <si>
    <t>Background verification for new recruits for admin done by third party can be extended for new recruits for academics too.</t>
  </si>
  <si>
    <t>Welcome mail sent by a class teacher when a new student joins midyear with all relevant information (eg. link to student handbook etc.) helps a new parent feel welcome.</t>
  </si>
  <si>
    <t>CAR (Corrective Action Report) can be maintained as a tracker to track all complaints received to ensure that actions have been taken for matters where tickets have not been raised on Helpdesk as parents use various means of communication.</t>
  </si>
  <si>
    <t>Internal &amp; External issues affecting the organization could be bifurcated.</t>
  </si>
  <si>
    <t>Database of relief teachers can be maintained</t>
  </si>
  <si>
    <t>Classification of Incidents can be looked into.</t>
  </si>
  <si>
    <t>Students can be included in Committee (like Canteen and Safety)</t>
  </si>
  <si>
    <t>Copies of vendor evaluation to be maintained</t>
  </si>
  <si>
    <t>PG</t>
  </si>
  <si>
    <t>EC</t>
  </si>
  <si>
    <t>AD</t>
  </si>
  <si>
    <t>TK</t>
  </si>
  <si>
    <t>AMD</t>
  </si>
  <si>
    <t>WF</t>
  </si>
  <si>
    <t>Total</t>
  </si>
  <si>
    <t>Master</t>
  </si>
  <si>
    <t>NC</t>
  </si>
  <si>
    <t>OBS</t>
  </si>
  <si>
    <t>Currently there are no other options provided. So will be following the same method for analyzing the data. We have informed the senior management about this OFI and they have agreed to discuss and find alternate solutions. It has been internally decided that the campus might not be able to act immediately on this OFI. They have informed the senior management.
Closing this ticket since this is an OFI and the campus my choose not to act on OFIs</t>
  </si>
  <si>
    <t>Expired medicines which are procured by school are being disposed of in the bin. This could be potentially hazardous and it is better to handover expired medicines to any medical facilities for proper disposal</t>
  </si>
  <si>
    <t>Ensure trained personnel available in emergency situations through First aid training for teachers and staff arranged on an annual / regular basis</t>
  </si>
  <si>
    <t>Campus may look into communicating locations of the first aid kit to all staff and teachers so that in case of emergency staff are aware of first-aid box location</t>
  </si>
  <si>
    <t>Medical information such as allergies could not be available for emergencies to the sickbay/class teachers. Information not collected from parents during admission process itself, no disclaimer either</t>
  </si>
  <si>
    <t>While there is a food committee there is no system of daily food tasting/checking before serving to students. The same can be initiated to ensure consistency in food quality</t>
  </si>
  <si>
    <t>Extending training in the use of fire extinguishers to students of senior classes to ensure availability of more trained people to support in case of emergencies</t>
  </si>
  <si>
    <t>No documentation available with the admission team on the number of students allowed in the class to maintain teacher-student ratio.</t>
  </si>
  <si>
    <t>No process for the nurse to communicate to the respective teacher in case the student has frequent visits to the sick bay to understand the root cause of the visits.</t>
  </si>
  <si>
    <t>SWOT / risk and opportunity not done at departmental level</t>
  </si>
  <si>
    <t>Risk register can also be maintained for transport process</t>
  </si>
  <si>
    <t>Risk Register is maintained by the transport department for its operations. Evidences attached</t>
  </si>
  <si>
    <t>HR Helpdesk will be implemented by this year end. Where staff can raise request and concerns and will be tracked for closure. The tracker which is maintained at present is attached as evidence</t>
  </si>
  <si>
    <t>Internal Communication mail is attached where Nurse has sent mail to share the medical history of students with Academic Coordinators. Medical records tracker attached</t>
  </si>
  <si>
    <t>The evidence attached is the trail mail communicating the agency about conducting first aid training to staff. This is a trail mail arranging for the training. The Geo coordinator shall make sure that this training is conducted. Based on this, the ticket is closed.</t>
  </si>
  <si>
    <t>In the SWOT Analysis document, proper categorization and elaboration for some of points mentioned is required; e.g. for some of the threats mentioned - clarity of HR policies, lengthy recruitment process</t>
  </si>
  <si>
    <t>Alumni (former students) are not included in Needs &amp; Expectations of Interested Parties</t>
  </si>
  <si>
    <t>Welcome Mail for New employees joining KL Campus could be initiated for effective communication, orientation and operation. Current practise is that a new employee is taken on campus round on day of joining</t>
  </si>
  <si>
    <t>System for taking feedback from new joinee after induction procedures are completed could be looked into. E.g. HR could look into taking feedback from new joinees after 30 days of onboarding so that any further doubts / queries that they may have can be addressed and it builds confidence in the staff</t>
  </si>
  <si>
    <t>Undertaking records for low performers at time of admission and follow up post school exams could be maintained. This will ensure that the child is aligned with the school system, practices and cohort.</t>
  </si>
  <si>
    <t>India HQ</t>
  </si>
  <si>
    <t>The SWOT analysis document is made comprehensive with the inclusion of the suggested areas in threats like recruitment process . Please close the ticket based on the evidence attached</t>
  </si>
  <si>
    <t>Alumni (former students) has been included in the Needs and Exceptions of Interested Parties document.</t>
  </si>
  <si>
    <t>Welcome mail has been sent to new joinees from HR Department. The ticket can be closed based on the evidence attached.</t>
  </si>
  <si>
    <t>Feedback has been initiated through google forms for new joinees after onboarding. Evidence attached for the same</t>
  </si>
  <si>
    <t>A GPS tracking system can be put in place for buses to better monitor location of students and enhance the safety aspect for students. Although Singapore is a safe country, this may still be helpful.</t>
  </si>
  <si>
    <t>Campus Team can look into introducing programs specifically for staff emotional wellbeing as the current program centres on students only. Extending this initiative will bring all round benefits.</t>
  </si>
  <si>
    <t>Nurse can look into initiating a regular basic check for nails, sight, hair and teeth. This will help the campus to monitor students proactively and aid in prevention.</t>
  </si>
  <si>
    <t>Admissions dept. can maintain a copy of all relevant reports for EC related to their students (in softcopy), such as any special requests or observations from Admissions team at PG. This will allow for quick turnaround as info will be available at campus level.</t>
  </si>
  <si>
    <t>The Librarian may look into an e- library platform that will make books available to students after school hours too.</t>
  </si>
  <si>
    <t>Academics can look into documenting follow-up observations (if any) done for teachers as evidence. This would allow records to be maintained for future reference and performance management.</t>
  </si>
  <si>
    <t>PROMISE V2 of Hadapsar Campus for September 2021 sighted. The field for Campus name, Geo Name was blank and Employee engagement data was 0. A complete report needs to be maintained.</t>
  </si>
  <si>
    <t>In MRM report, audit findings were not shown in terms of status. As per Clause 9.3.2 a) of ISO 9001:2015, the status of actions from previous management reviews should be included and status recorded. This can be done along with no. of observations/OFIs, how many closed, if any OFI pending or rejected the reason can be shown.</t>
  </si>
  <si>
    <t>Even though ISO awareness training evidence available, campus-wise annual training planner was not evident</t>
  </si>
  <si>
    <t>ACT NOW document can have additional data on action taken and follow up on OFIs by India GCEE team. Date of getting OFI report from external body can also be mentioned in the document.</t>
  </si>
  <si>
    <t>All documents pertaining to India GCEE team could be shared on a drive for ease of access during audit as the current practice of retrieval from mail takes time and may result in loss of data.</t>
  </si>
  <si>
    <t>Campus admissions has taken necessary action to capture feedback and attached is the evidence. Also attached CAR for same. As per the attached evidence this ticket can be closed.</t>
  </si>
  <si>
    <t>GCEE (India)</t>
  </si>
  <si>
    <t>As in Dubai Campus now the students are100% on campus after summer break (Sep). There is no blended or online classes going on.  So Student’s attendance for online class tracker is not created but we do have ​daily log tracker where all the details are maintained. ​</t>
  </si>
  <si>
    <t>No documented evidence of IMS awareness conducted for entire team was found. (The last session as seen in records was in June 2019.) With large number of new joiners after the last awareness session, it would be beneficial to have a session once in a year to ensure that all are aware of the quality management systems, its benefits of improved performance. For existing employees, a refresher could be arranged.</t>
  </si>
  <si>
    <t>No documented information on last management review meeting for Noida campus was shared during the audit and hence not sure whether MRM has happened, and the actions taken to close the previous IMS audit findings and other improvement actions has been carried out or not</t>
  </si>
  <si>
    <t>The process of moderation of answer scripts after exams was not shown. Thus, it was not clear how an unbiased evaluation is being ensured. Also, this is a procedural requirement as per myGIIS school policies. (GIIS-IMS-ACA-PM05-clause 4.2.3(b)</t>
  </si>
  <si>
    <t>Documented information regarding objectives set for academics and other not evident in documents
shared. Hence it is unclear how the organization meets the objectives needed for relevant academic functions</t>
  </si>
  <si>
    <t>Documented information of training records or database of internal training conducted by Noida campus coordinators / principal not evident. A training tracker at campus level could be looked at to get a complete picture of all the training in the school.</t>
  </si>
  <si>
    <t>During the audit the auditee was not able to explain about the risks identified by the department though the document in paper was shared to auditors. Risks and opportunities may be identified and addressed by each department/function and be conscious of the actions taken to prevent undesirable effects.</t>
  </si>
  <si>
    <t>Documented Corrective Action Report/ closure reports of findings of previous internal audit not found during the audit. In the absence of the same it is unclear how the management has addressed the finding and done improvements on the system.</t>
  </si>
  <si>
    <t>Copy of Vendor contracts as well as copies of consolidated insurance policies (various insurances) may be consolidated in a Master document &amp; maintained to track contract expiry dates to avoid risk of expired records.</t>
  </si>
  <si>
    <t>Fixed asset list not maintained by Operation department of the school. Since repairs and maintenance are done on campus, list may help campus to manage associated risk.</t>
  </si>
  <si>
    <t>Report of maintenance of fire extinguishers not evident. Thus, in case of emergency this may pose a OH&amp;S risk with more than 1000 students in campus.</t>
  </si>
  <si>
    <t>Valid school nurse license is not maintained on file. 11 (The one shown was expired. The school should ensure that the resource person is a licensed one.</t>
  </si>
  <si>
    <t>Detailed SOPs for an emergency medical situation may be maintained by school nurse including process to address in case of student medical accidents, immediate hospital list, immediate doctors contact numbers etc. to avoid delay during an emergency.</t>
  </si>
  <si>
    <t>Updated the medical room documents like replenishment and disposal of expired medicines was absent. This may pose a medical health hazard if expired medicines are inadvertently administered.</t>
  </si>
  <si>
    <t>List of students with known allergies was absent. This will create safety risk with such a large number of student school. It could be made available to the Nurse to prevent any untoward incident.</t>
  </si>
  <si>
    <t>Policy/procedure being followed re: non-disclosure of employee details undertaken by school was uncertain. With increasing personal data protection regulation coming into force, it may help if campus can put in place actions to pre-empt data leaks.</t>
  </si>
  <si>
    <t>A structured post admissions follow-up process (call/ mail/ google form) initiated by the admission department was not evident. Having such as process may capture feedback from new students/families to enhance customer relationship from sales perspective &amp; lead to increased student numbers through word-of- mouth recommendations.</t>
  </si>
  <si>
    <t>Lack of structured organization documents saving observed which caused time-delays in audit. Support and practice may bring more awareness and efficient use of audit time for both auditees and auditors.</t>
  </si>
  <si>
    <t>Currently some of the documentation n Operations department is still in hardcopy. As the school presence grows, it may be more efficient to have all forms, documents and records online.</t>
  </si>
  <si>
    <t>The current process of reference checks could be enhanced to include background checks for the employees since we are a school and work with children from a very young age.</t>
  </si>
  <si>
    <t>Training in Risk-based thinking could be arranged for Head Office staff to enable risk assessment for their own functions as well as for all the campuses under their care. Function-wise risk may differ, and once trained, process owners may use these tools to assess and mitigate any potential problems.</t>
  </si>
  <si>
    <t>Although leadership are well aware and up-to-date, awareness of the IMS processes uploaded in myGIIS could be increased for all employees. Staff could be encouraged to refer to their own processes uploaded in myGIIS under Policy tab to be familiar with them and look at relating these to the UN Sustainability goals to use ISO more effectively in our schools.</t>
  </si>
  <si>
    <t xml:space="preserve">Internal </t>
  </si>
  <si>
    <t>TOTAL FINDINGS</t>
  </si>
  <si>
    <t>FINDINGS CLOSED</t>
  </si>
  <si>
    <t>FINDINGS OPEN</t>
  </si>
  <si>
    <t xml:space="preserve">Please find attached MOM of MRM. Also addressed the audit findings in MRM. </t>
  </si>
  <si>
    <t>PFA mail communication where the  SLT is sharing the Sunshine call details with HR. Request you to close the ticket</t>
  </si>
  <si>
    <t>Only manual entry is allowed in ADEK system. Exporting / uploading of data through MyGIIS or any other application is not accepted by ADEK system. Request you to close this OFI.
The campus has discussed this internally and the OFI cannot be implemented at present. The campus will keep this in mind in future if there is an option to implement.</t>
  </si>
  <si>
    <t>This is just a temporary arrangement made for online classes. As many teachers left the country due spouse job loss. Once the students are 100% on campus. The teachers will be appointed and arranged as per the ADEK requirement 25:1 ratio student to teacher &amp; student to section.
This is the reason given by the campus for closure of ticket. The quality co-ordinator shall keep this in mind and pro-actively update GCEE once the campus reopens.</t>
  </si>
  <si>
    <t>This has been disemminated throught the Eas of the campus to all staff. Mail evidence available for the same</t>
  </si>
  <si>
    <t>SOP put in place for handing over medicines to operations manager. The SOP shall be followed henceforth.</t>
  </si>
  <si>
    <t>The Risk Register is available for HR Department</t>
  </si>
  <si>
    <t>Initiating a regular basic check for nails, sight, hair and teeth. CAR has been raised</t>
  </si>
  <si>
    <t xml:space="preserve">Shared the feedback with the management. GPS tracking system is not required in Singapore as per the LTA requirements. </t>
  </si>
  <si>
    <t xml:space="preserve">Have already established communciation with Wheelers Australia for e-library platform. Uploading pdf books till we are able to get an e-library platform working after school hours. </t>
  </si>
  <si>
    <t>All feedback from new joiners is taken via an e-form and goes to the MARCOMM Department, any campus specific feedback is marked to the principal. Since this is centrally managed by the PG SMART campus, East coast campus does not have access to the same</t>
  </si>
  <si>
    <t>As a process enhancement, details of students visiting the sickbay will be available on HSG app and would be visible to nurse/parent. The nurse shall inform class teacher by e-mail as and when such information is available. The development of this app wil take care of the improvement suggested</t>
  </si>
  <si>
    <t>The Admissions team have started working on Risk register. PFA risk register for admissions.                                                                                                                                             The quality coordinator shall ensure that each department is doing a risk assessment of their function as a process owner. This is to ensure that all risks are captured at micro level.
Closing this finding based on the assurance that Shilpa Kotian​ will be checking this proactively at the campus level</t>
  </si>
  <si>
    <t>Undertaking  from a  new parent is usual taken if a student  seeking admission to board classes 9-12 is unable to clear the entrance paper as well as if his /her previous school results are also low. The admission team liaises with the Academic COD /Level COD and then the parent is advised on the same.
Once the student joins the class, CT follows up with a meeting /call with the new parent and to further understand the background of the student . Based on the discussion with parent the CT and subject teachers plan the remedial strategy in discussion with the LVL.COD and  ACA COD.
Extra attention and special classes are given as per student's need and parent is kept in loop through calls as required.
After every term exam , results and strategies for way forward is discussed with parents in PTM.  An individualized  SIP(Student Improvement Plan) has been made for every student in the class right from class1 to 12. PTMs are conducted using this SIP where performance analysis, action plans, strategies for improvement is discussed with both  student and the parent.
Frequent parent calls and meetings further strengthen this process and help the new student to catch up with the gaps in the subjects  and settle well in the school.
Currently there have been no such undertakings for board classes since the past two years.
Evidence for the success of this best practice is 100% pass rate in board results  that we have been maintaining all these years at GIISKL.</t>
  </si>
  <si>
    <t>Campus has Handover process in place wand attached are the evidences where ex employee has given the handover to new resource. As per the attached evidences this ticket can be closed</t>
  </si>
  <si>
    <t>New hires are informed about GIIS rules and policies. Campus HR is now taking letter of undertaking signed by new resource. as per the attached evidences this ticket can be closed.</t>
  </si>
  <si>
    <t>ISO training for all staff at campus is taken and attached are the evidences. as per these evidences this ticket can be closed.</t>
  </si>
  <si>
    <t>Campus has started using standard format and attached are the evidences. As per these evidences this ticket can be closed.</t>
  </si>
  <si>
    <t>All points associated with functions are captured in attached MOM's. as per these evidences this ticket can be closed</t>
  </si>
  <si>
    <t>Official communication is through mygiis and attached is the evidence, as per the shared evidence this ticket can be closed</t>
  </si>
  <si>
    <t>Actions has been taken on Weakness, Threat and opportunities arising out of SWOT and attached are the evidences, as per these evidences this ticket can be closed</t>
  </si>
  <si>
    <t>Function wise specific risks are identified and attached are two documents for sample. as per these shared evidences this ticket can be closed. rest risk registers are available on drive (link mentioned below)
https://drive.google.com/drive/folders/1GeqHr-llYbetdCgjqgpUhrUPp1Ks4Y-q</t>
  </si>
  <si>
    <t>Process or mechanism has been added on how to update the parent profile in MyGIIS and attached is the evidence, as per this evidence ticket can be closed.</t>
  </si>
  <si>
    <t>Mechanism for capturing training effectiveness for evaluation and analysis are done through training effectiveness forms and attached is the evidence. as per the shared evidence this ticket can be closed</t>
  </si>
  <si>
    <t>Safety checklist is now maintained and attached are the evidences, This ticket can be closed</t>
  </si>
  <si>
    <t>Certificate is now maintained and attached. as per this evidence ticket can be closed.</t>
  </si>
  <si>
    <t>Campus has informed that :
Feedback of parents after Onboarding
The designing of standardized feedback system is in progress at the HO Admissions(India) Level
As per the confirmation received from campus on this, ticket can be closed.</t>
  </si>
  <si>
    <t>For academic staff as well background verification happens and attached is the evidence, as per the evidence this ticket can be shared</t>
  </si>
  <si>
    <t>Welcome email sent to parents and attached is the evidence. As per the evidence this ticket can be closed</t>
  </si>
  <si>
    <t>Campus has identified internal and external threats which are captured in attached document. as per this ticket can be closed.</t>
  </si>
  <si>
    <t>Database of relief teachers is now maintained and attached is the evidence, as per the evidence ticket can be closed.</t>
  </si>
  <si>
    <t>Students are now part of different committees and attached are the evidences. as per these evidences this ticket can be closed</t>
  </si>
  <si>
    <t>vendor evaluation records are maintained by campus and attached are the evidence for ticket closure</t>
  </si>
  <si>
    <t xml:space="preserve">All documents now have an approval signature and attached is the evidence for ticket closure. </t>
  </si>
  <si>
    <t>Lift AMC was done and attached are evidences for tracking purpose. as per these evidences this ticket can be closed</t>
  </si>
  <si>
    <t>Evacuation plan is displayed in campus and attached is the evidence for same. as per the shared evidence this ticket can be closed</t>
  </si>
  <si>
    <t>individual teacher and sections are added in weekly tracker. as per the attached ticket can be closed</t>
  </si>
  <si>
    <t>Substitution record has actual work done captured and as per this evidence ticket can be closed</t>
  </si>
  <si>
    <t>Deleted programs in the lesson plans (either through Accreditation Board instruction or school policy), the reason for deletion is now captured in the document. as per the attached evidence this ticket can be closed</t>
  </si>
  <si>
    <t>subject to change has been added as disclaimer in parent handbook which contains annual calendar as well. as per attached evidence this ticket can be closed</t>
  </si>
  <si>
    <t>Librarian is using portal to track student progress on reading skills and attached is the evidence. as per this evidence ticket can be closed</t>
  </si>
  <si>
    <t>As per Country Director (India) we already have multiple surveys which anyways covers post-admission feedback, hence primarily this is not required. attached is the evidence of email and as per that ticket can be closed</t>
  </si>
  <si>
    <t>All complaints are captured in Zendesk. During virtual class parent had complained and same has been captured via Helpdesk. as per the attached evidence this ticket can be closed</t>
  </si>
  <si>
    <t xml:space="preserve">Campus is capturing incident details in report which classifies whether its major or minor.Campus captures minor incidents in register, for major incidents incident report is prepared. </t>
  </si>
  <si>
    <t>Please find the attached image for your reference for daily food quality checking. Randomly select the food and it’s been taste and recorded for the reference.</t>
  </si>
  <si>
    <t xml:space="preserve">The trigger is from GIIS. Once the maximum limit is reached for a particular class; myGIIS doesn't allow any more allotment to that particular class. It raises a trigger and doesn't allow. Hence this system is automised. </t>
  </si>
  <si>
    <t>Feedback/suggestions to be given to teachers (by the observer) for improvement and to overcome the challenges faced in class. To create another sheet in observation report for the log of comments/feedback given and action taken by the teacher. This has been circulated among all the academic staff and this shall be followed in future</t>
  </si>
  <si>
    <t xml:space="preserve">The campus conducts sessios by the consellor and monthly staff engagement activities. The counsellor is informed to look into conduction specific emotional wellness activities for the staff. This shall be implemented. </t>
  </si>
  <si>
    <t>All process owners have identified risks for their respective function and attached is the evidence along with it's CAR</t>
  </si>
  <si>
    <t>Campus has created a drive to capture engagement activities done by academics. as per the evidence shared ticket can be closed
Feedback form link :
https://docs.google.com/forms/d/e/1FAIpQLSfaCsEEhDTXiiD6chwC1-KMXOuQB2gU8HR8f2fDKZd5Ep2amQ/viewform?usp=sf_link​      Campus has started maintaining excel sheets for activities conducted in which they are capturing feedback as well. as per the attached evidence this ticket can be closed.</t>
  </si>
  <si>
    <t>1-30</t>
  </si>
  <si>
    <t>31-60</t>
  </si>
  <si>
    <t>61-90</t>
  </si>
  <si>
    <t>91-120</t>
  </si>
  <si>
    <t>121-150</t>
  </si>
  <si>
    <t>151-180</t>
  </si>
  <si>
    <t>181-210</t>
  </si>
  <si>
    <t>211-240</t>
  </si>
  <si>
    <t>241-270</t>
  </si>
  <si>
    <t>271-300</t>
  </si>
  <si>
    <t>301-330</t>
  </si>
  <si>
    <t>331-360</t>
  </si>
  <si>
    <t>361-390</t>
  </si>
  <si>
    <t>391-420</t>
  </si>
  <si>
    <t>511-540</t>
  </si>
  <si>
    <t>As per Dubai Municipality there are no requirements in place for rabbits in Dubai to be vaccinated. Only if there is a case of relocation of pets to specific countries then the vaccination is required.</t>
  </si>
  <si>
    <t>We have already initiated with a request for training with SCDF. Attached mail for reference. However due to CNY we expect delayed reply.</t>
  </si>
  <si>
    <t xml:space="preserve">Campus is capturing feedbacks in tracker for analysis purpose. After performing analysis campus has arranged a training. as per attached evidence this ticket can be closed. </t>
  </si>
  <si>
    <t>Fire extinguisher tracker document is prepared with expiry and last serviced date. as per attached evidence this ticket can be closed</t>
  </si>
  <si>
    <t>fixed asset list is maintained and attached is the evidence along with CAR. as per this ticket can be closed</t>
  </si>
  <si>
    <t>function wise risk and opportunities identified and captured in document, as per attached register this ticket can be closed,</t>
  </si>
  <si>
    <t>Campus is maintaining the document and attached is the evidence for same. as per the evidence shared this ticket can be closed.</t>
  </si>
  <si>
    <t>campus has prepared a tracker and shared the same with CAR. as per this evidence ticket can be closed</t>
  </si>
  <si>
    <t>campus has mechanism to capture feedback post admission and attached is the evidence for same. as per the attached evidences this ticket can be closed</t>
  </si>
  <si>
    <t>This will be taken care during the new LMS. The nurse, academics and admission team will get looped in during the new LMS. Management has decided that this issue will be sorted after the implementation of LMS</t>
  </si>
  <si>
    <t xml:space="preserve">This has been notified to the admissions department. Work-in-progress for the same and this will be part of the new LMS </t>
  </si>
  <si>
    <t>Campus has process of moderation of answer scripts after exams. As per the attached evidences shared this ticket can be closed</t>
  </si>
  <si>
    <t xml:space="preserve">7s analysis data is used when campus sets the objectives. campus analyses trend and accordingly predictions are captured. as per attached evidence this ticket can be closed. </t>
  </si>
  <si>
    <t>Campus has refilled FE and attached is the report. As per this evidence this ticket can be closed</t>
  </si>
  <si>
    <t>nurse license is procured and maintained on drive as well. as per attached evidence this ticket can be closed</t>
  </si>
  <si>
    <t>SOP is prepared and shared by campus along with its CAR. as per the attached evidence this ticket can be closed</t>
  </si>
  <si>
    <t>Fire extinguisher should be available either inside or nearby the science labs</t>
  </si>
  <si>
    <t>Going forward, for any online interviews, Evaluation forms also have to be filled in by the candidates.
We were doing the same to all Face to face interviews but not online ones. Audit team mandates this as a compliance.
Please instruct your subject leads as well on any interviews being taken up by them.
Scanned copy of evaluation form can be shared on screen during the interview and not prior. Candidates can write answers in a sheet of paper and share as image file.
Remarks column on the same has been added to the interview sheet on google drive.
https://docs.google.com/spreadsheets/d/11YXDI5Ojxpvo4Pj98ghn0GW3czo_3aT1/edit?usp=sharing&amp;ouid=107569512411878573755&amp;rtpof=true&amp;sd=true</t>
  </si>
  <si>
    <t>All potentially hazardous materials should be kept under lock and key with proper access control</t>
  </si>
  <si>
    <t>Operation team should have a copy of lift servicing records and certificates even if the school does not own the premises</t>
  </si>
  <si>
    <t>A record of number of Fire Extinguishers and their locations along with expiry dates should be available with the operations department in addition to the location map currently available</t>
  </si>
  <si>
    <t>All external vendors/ visitors need to be provided with a temporary visitor pass or ID to safeguard children</t>
  </si>
  <si>
    <t>Excel record keeping is comprehensive however, school could consider making the status of action taken clear e.g., Workplace inspection record, fire extinguisher report</t>
  </si>
  <si>
    <t>Nurse should have a proper record of allergy medication, expiry of medication and allergy reaction. Also the sickbay record can include the actions taken by the nurse for any incidents reported</t>
  </si>
  <si>
    <t>The Feedback Helpdesk team can look into maintaining a tracker for the tickets not closed within 2 working days (which is the TAT for the campus) to add to customer delight'</t>
  </si>
  <si>
    <t>Helpdesk</t>
  </si>
  <si>
    <t>Current practice of resolution of Helpdesk tickets does not involve communicating to the Helpdesk in-charge. There seems to be a gap existing in inter-departmental communication which may result in gaps or delays in resolving or communicating resolution to parents.</t>
  </si>
  <si>
    <t>Admission team may look at contacting parents for any ratings below an acceptable limit within a specified time limit (for e.g., 3 where there is a need for improvement)</t>
  </si>
  <si>
    <t>All documents that require a signature must be completed with a signature as part of the Standard to ensure that the approver/in charge is fully aware of the document. e.g., Teacher recruitment and performance monitoring (sample of new teacher orientation form and vendor evaluation sample were missing a COD signature/others)</t>
  </si>
  <si>
    <t>Campus name and employee engagement score fields are updated by campus. as per the attached evidence this ticket can be closed.</t>
  </si>
  <si>
    <t>Training calendar has been created. as per the plan trainings will be conducted for campuses. as per attached evidence this ticket can be closed</t>
  </si>
  <si>
    <t>Action plan column is incorporated in ACT now file. as per attached evidence this ticket can be closed.</t>
  </si>
  <si>
    <t>Drive has been created to store all files. as per attached evidence this ticket can be closed.</t>
  </si>
  <si>
    <t>Reasons for rejection, action plan columns incorporated in MRM and attached is the evidence. as per the attached evidence this ticket can be closed.</t>
  </si>
  <si>
    <t>Comprehensive document is made for Needs &amp; Expectations of Interested Parties, however it can include alumni (former students) also in it.</t>
  </si>
  <si>
    <t>Although the auditee was able to explain the process of Key back-up system, it’s process could be set further &amp; documented for retaining the process knowledge at campus level.</t>
  </si>
  <si>
    <t>CCTV cameras are installed in the campus, however a summary report in spreadsheet of total nos. of cameras available in the campus could be made that will help to know how many are available now with us</t>
  </si>
  <si>
    <t>Needs &amp; Expectations of Interested Parties document now includes Alumni (former students). All staff will be trained on standards as well as documentation requirements so that nothing is missed out during implementation</t>
  </si>
  <si>
    <t>SOP has been made. All documents / SOP’s will be available on common google drive so that it is centrally locatable, available &amp; accessible when needed</t>
  </si>
  <si>
    <t xml:space="preserve">Summary List is made. Periodic Checks / Review / Audits will be conducted to ensure that this is being followed </t>
  </si>
  <si>
    <t xml:space="preserve">This issue has been resolved. The Principal has sent evidence for the same. Request you to kindly check attached evidence shared by Balewadi Team and close ticket number 49634 in Helpdesk. </t>
  </si>
  <si>
    <t>Campus team can look into sharing evidence on a common drive so that in case of any glitches another team member can share during audits, especially external audits.</t>
  </si>
  <si>
    <t>There is a common drive created and this has been shared.</t>
  </si>
  <si>
    <t>The needs and expectations document has been updated to addthe same</t>
  </si>
  <si>
    <t>Internal and external issues have been bifurcated</t>
  </si>
  <si>
    <t>Country director of India has sent an email in which he emphasized on how IMS processes is important not only from a compliance standpoint but also to increase the efficiency &amp; productivity, reduce risk of failure. as per attached evidence this ticket can be closed.</t>
  </si>
  <si>
    <t>As per India country director most of the documentation is already online for e.g. Library book records are  maintained in the Library module in MYGIIS, transport details inn Transport module in MYGIIS, asset details (furniture, equipment etc) are maintained in Accpac, details of Medicine in sick bay/Fire/Sanitation/CBSE affiliation records etc are maintained in compliance tracker. CD has sent a mail to all campuses to maintain documentation in online mode. as per the attached evidence this ticket can be closed.</t>
  </si>
  <si>
    <t>All documents are saved on drive and access has been restricted. as per attached evidence this ticket can be closed</t>
  </si>
  <si>
    <t>Documents are uploaded on drive and access is limited to people. as per attached evidence this ticket can be closed</t>
  </si>
  <si>
    <t>Medical allergies records for current students are also documented in attached excel. as per attached evidence this ticket can be closed</t>
  </si>
  <si>
    <t>Risk based thinking training has been conducted and attached is the evidence for same. as per this evidence ticket can be closed.</t>
  </si>
  <si>
    <t>Campus is maintaining the tracker and as per the attached evidence this ticket can be closed</t>
  </si>
  <si>
    <t>Corrective action reports are shared by campuses and attached with audit findings in helpdesk. as per attached evidence this ticket can be closed.</t>
  </si>
  <si>
    <t>ISO standards awareness sessions are planned and calendar is shared with Singapore HQ for 2022. as pre the attached evidence this ticket can be closed</t>
  </si>
  <si>
    <t>MRM has happened and action plan discussed during the meeting is captured in attached evidence along with reasons for rejection as well. as per attached evidence this ticket can be closed.</t>
  </si>
  <si>
    <t>As per communication received from India Country Director, reference checks are thoroughly done for academic staff. HR verifies the information shared by new joiner. as per attached evidence this ticket can be closed</t>
  </si>
  <si>
    <t>Completed the installation of three locations at the Nishi-Kasai Science Lab, which was pointed out during the disaster prevention inspection
Evidence shared in the link 
https://drive.google.com/drive/folders/19ttTau6XXRx8cssgwcT4u6u9K9Un4cjW</t>
  </si>
  <si>
    <t>The following items of "potential hazardous materials" under the control of the Administration Department are decided to be stored as follows: 
1. Hazardous compounds mainly used for cleaning 
On a tall shelf in a lockable storage room for support staff. 
2. DIY tools for repairs etc. 
Inside a lockable cabinet 
Evidence in the drive below
https://drive.google.com/drive/folders/19ttTau6XXRx8cssgwcT4u6u9K9Un4cjW</t>
  </si>
  <si>
    <t xml:space="preserve">The action has been put in place. The elevator maintenance records have been procured from the maintenance vendors and we have started filing it. 
Evidence in below drive
https://drive.google.com/drive/folders/19ttTau6XXRx8cssgwcT4u6u9K9Un4cjW
 </t>
  </si>
  <si>
    <t>A location map of each campus for fire extinguishers has been uploaded to the link below. The number of fire extinguishers and their expiration dates are also available.
 https://drive.google.com/drive/folders/19ttTau6XXRx8cssgwcT4u6u9K9Un4cjW</t>
  </si>
  <si>
    <t xml:space="preserve">We asked visitors to write the number on their visitor ID card on the visitor list and 
to wear their visitor card around their necks so that they could enter the school. 
https://drive.google.com/drive/folders/1IvFi1raY5MH1tExEuZ_1CEsst2_SCBYb?usp=sharing
 </t>
  </si>
  <si>
    <t xml:space="preserve">A list of items noted in the Fire Equipment Inspection Results Report regarding improvements for three campus. Records as of February 2022.
https://docs.google.com/spreadsheets/d/17XNJ--qCNxVBfMUyfD9MZxpzqPm3pzxp/edit?usp=sharing&amp;ouid=103566917851859086866&amp;rtpof=true&amp;sd=true
 </t>
  </si>
  <si>
    <t xml:space="preserve">A meeting was held with nurses from all three campuses on 21 February and it was understood and agreed that the following improvements would be made; 1. To have a list of students with allergies as well as the expiry dates of EpiPens etc. 2. To add a corresponding "action" to the daily report of the sickbay
https://drive.google.com/drive/folders/1fRCm76jTvt6WT6RPyidaHAjJt5AeWQgn?usp=sharing
 </t>
  </si>
  <si>
    <t xml:space="preserve">Any data that cannot be tracked within two working days is managed and alerted to in Weekly as linked below. However, an internal action will be taken to report tickets that cannot be resolved within two working days in the Daily Update to the Principal.
 https://drive.google.com/file/d/1ZhRsI_WAnXkkQHVpXiEFxxKhgeB4CO3m/view?usp=sharing
 </t>
  </si>
  <si>
    <t>Process  improvement introduced. 
Mr Suman, the finance staff member with the highest number of tickets, became a full agent in February 2022, reducing the communication gap and allowing him to close tickets directly. This has led to a significant reduction in closing times.</t>
  </si>
  <si>
    <t xml:space="preserve">Vendor Evaluation records have been approved and signed by CD. Status - Implemented.
 https://drive.google.com/file/d/1i9SsxpiZnqE4ih5TxdO3-etOdV-N-wQi/view?usp=sharing 
Orientation form signed by Coordinators and same is uploaded in the below link https://drive.google.com/file/d/1_8j5EXwT8o0YFNUVANpXWY3TI1RReg4u/view?usp=sharing
 </t>
  </si>
  <si>
    <t>The Team has had an internal discussion with the Head of school - Principal as well as the Director of operations to discuss and decide the way forward. The said discussion and follow up process has been minuted and the same is shared here to: Evidence added as received from Admissions. Kindly  follow the trail mails till the end.
https://drive.google.com/file/d/1eRKqvqtZ8q6vvdL9OJ0NbzEGnF1EOYgA/view?usp=sharing
https://docs.google.com/document/d/1i3nwq9BQAXKY_smyyKW3thSNK13vFkCt/edit?usp=sharing&amp;ouid=112970382926801044265&amp;rtpof=true&amp;sd=true
 https://drive.google.com/file/d/1mQ6pQIcUGLi2Ltcclrr1B-MZ6KUDboRp/view?usp=sharing</t>
  </si>
  <si>
    <t>Mail communication was earlier sent  by HR to all the employees to complete OH&amp;S training on Teamie. Few new employees are yet to complete the training.</t>
  </si>
  <si>
    <t>A feedback system could be initiated post campus tour / inquiry that will further help increasing their parent satisfaction and ultimately engagement</t>
  </si>
  <si>
    <t>Rubber Mat to be placed near electric panel so as to minimize health &amp; safety risks</t>
  </si>
  <si>
    <t>Although a training tracker is maintained &amp; is very well maintained, analysis of the trainings could be done so as to gain actionable insights into areas of improvement</t>
  </si>
  <si>
    <t>Feedback System is initiated for Admissions Function Post Campus Tour. It was being maintained but in a different format. Now it’s formalised. It will be taken for each &amp; every admissions registration. All counsellors have been instructed to follow the feedback system. This will now be part of admissions function &amp; informed during induction itself. Hence everyone will be aware from the beginning only to ensure that this procedure is followed.</t>
  </si>
  <si>
    <t xml:space="preserve">A safety rubber mat has been placed near the electric panel. Auditee has now been trained and has understood the health &amp; safety requirements and will ensure compliance by regularly reviewing the same. Periodic Checks / Review / Audits will be conducted to ensure that all necessary health &amp; safety compliances are being followed </t>
  </si>
  <si>
    <t xml:space="preserve">Analysis of the Trainings is now prepared. This will be done every month &amp; a report will be submitted to the Principal and Global Training In-charge . Periodic Reviews to be conducted to ensure that this is being followed </t>
  </si>
  <si>
    <t>Daily Work Performa Sheet is not maintained for Secondary Segment staff although it’s available for Primary Segment</t>
  </si>
  <si>
    <t>Alumni could be added as an interested party in needs &amp; expectations</t>
  </si>
  <si>
    <t>Although Training function maintains a comprehensive training tracker year-wise that captures attendance, feedback, effectiveness, etc…a 1 page, summary, at a glance report could be made that will provide an overview of all the training that have taken place at Whitefield Campus for the Academic year</t>
  </si>
  <si>
    <t>Daily Work Performa sheet is now maintained for secondary segment too. Auditee has now understood the requirement as per PM and has instructed all the teachers in her segment to follow the requirements of maintaining the daily work performa sheet . This will now be part of academics function induction for new joinees. Hence everyone will be aware from the beginning only to maintain the daily work performa sheet.</t>
  </si>
  <si>
    <t xml:space="preserve">Alumni have been added as an interested party in the document. Some of the needs identified are Alumni Database, Invitation for Career Guidance Talks, etc…Auditee has now understood the requirements and will ensure compliance by regularly reviewing &amp; updating the needs &amp; expectations of interested parties document, as found necessary.Periodic Checks / Review / Audits will be conducted to ensure that this is being followed </t>
  </si>
  <si>
    <t xml:space="preserve">Summary List of Trainings is now prepared. This was inadvertently missed out by the auditee due to lack of understanding of the requirements. Periodic Checks / Review / Audits will be conducted to ensure that this is being followed </t>
  </si>
  <si>
    <t>Current practice for Risk Assessment is done by Leadership however departments may be aware of additional risks specific to their function but might be overlooked during a centralized assessment. Each department can
do their own RA and document the same</t>
  </si>
  <si>
    <t>Campus team can look into sharing evidence in a common drive so that in case of any
glitches another team member can share during audits, especially external audits.</t>
  </si>
  <si>
    <t>All process owners has documented risks identified in their function. This document will be reviewed periodically and changes will be made accordingly. This document will be reviewed periodically and changes will be made accordingly.</t>
  </si>
  <si>
    <t>Campus team has drive created and all required documents are uploaded. Henceforth this drive will be used in internal/external audits.</t>
  </si>
  <si>
    <t>Safety risk related to Teaching aids and toys provided to children (e.g. GMP) may be identified. This may include REACH certification.</t>
  </si>
  <si>
    <t>Inventory Management Software is under development, as reported by auditee. However, no other site mentioned about it.</t>
  </si>
  <si>
    <t>PASS (Person Aptitude to Study &amp; School) may be analyzed for potential bullies</t>
  </si>
  <si>
    <t>Understanding the needs and expectations of interested parties</t>
  </si>
  <si>
    <t xml:space="preserve"> Scope of EOMS</t>
  </si>
  <si>
    <t>EOMS</t>
  </si>
  <si>
    <t>Focus on learners and other beneficiaries</t>
  </si>
  <si>
    <t>5.1.3</t>
  </si>
  <si>
    <t>Additional requirements for special needs education</t>
  </si>
  <si>
    <t>Developing the policy</t>
  </si>
  <si>
    <t xml:space="preserve"> Communicating the  policy</t>
  </si>
  <si>
    <t xml:space="preserve"> Actions to address risks &amp; opportunities</t>
  </si>
  <si>
    <t>Educational organization objectives &amp; planning to achieve them</t>
  </si>
  <si>
    <t>Human Resources</t>
  </si>
  <si>
    <t>Facilities</t>
  </si>
  <si>
    <t xml:space="preserve"> Environment for the Operation of Educational Processes</t>
  </si>
  <si>
    <t>7.2.1</t>
  </si>
  <si>
    <t>7.2.2</t>
  </si>
  <si>
    <t>General (Competence)</t>
  </si>
  <si>
    <t>Additional requirements for special needs education (Competence)</t>
  </si>
  <si>
    <t>7.4.1</t>
  </si>
  <si>
    <t>General (Communication)</t>
  </si>
  <si>
    <t>Communication purposes</t>
  </si>
  <si>
    <t>Communication arrangements</t>
  </si>
  <si>
    <t xml:space="preserve"> Requirements for educational products and services</t>
  </si>
  <si>
    <t xml:space="preserve"> Determining requirements for educational products &amp; services</t>
  </si>
  <si>
    <t>Communicating requirements for educational products &amp; services</t>
  </si>
  <si>
    <t xml:space="preserve"> Changes to requirements for educational products &amp; services</t>
  </si>
  <si>
    <t xml:space="preserve"> Design &amp; development of educational products &amp; services</t>
  </si>
  <si>
    <t>Delivery of educational products and services</t>
  </si>
  <si>
    <t xml:space="preserve"> Control of delivery of educational products and services </t>
  </si>
  <si>
    <t xml:space="preserve"> Property belonging to interested parties</t>
  </si>
  <si>
    <t>Protection and transperancy of leaners' data</t>
  </si>
  <si>
    <t xml:space="preserve"> Control of changes in educational products and services</t>
  </si>
  <si>
    <t xml:space="preserve"> Release of educational products and services</t>
  </si>
  <si>
    <t xml:space="preserve"> Control of educational nonconforming outputs</t>
  </si>
  <si>
    <t>Satisfaction of learners, other beneficiaries and staff</t>
  </si>
  <si>
    <t>Other monitoring and measurement needs</t>
  </si>
  <si>
    <t>9.1.4</t>
  </si>
  <si>
    <t>9.1.5</t>
  </si>
  <si>
    <t>Methods for monitoring, measurement, analysis and evaluation</t>
  </si>
  <si>
    <t>Analysis and evaluation</t>
  </si>
  <si>
    <t>Improvement</t>
  </si>
  <si>
    <t>Continual Improvement</t>
  </si>
  <si>
    <t>Opportunities for Improvement</t>
  </si>
  <si>
    <t>In purchase department during 3 quote comparison, A life cycle cost may be considered instead of quoted price (especially for Capital Expenditure items)</t>
  </si>
  <si>
    <t>The Vendor satisfaction survey may be carried out with set targets.</t>
  </si>
  <si>
    <t>CPD (Continuous Proficiency Development) may be considered for Staff Nurse for up-dation / refreshing of knowledge.</t>
  </si>
  <si>
    <t>A whistle blower system may be considered for identification of bullying in school, rather than depending on observation by the class teachers.</t>
  </si>
  <si>
    <t>Minimum inventory levels may be defined for stocks especially medicines and accessories.</t>
  </si>
  <si>
    <t>Staircases on emergency exits may have nets on the railings (similar to normal staircases)</t>
  </si>
  <si>
    <t>Fire Extinguishers placement may be based on Fire load e.g., FE is not near the store where flammable material is stored (books, notebooks, uniforms).</t>
  </si>
  <si>
    <t>The school has different types of FE – DCP, CO2 etc. The placement should be planned depending on type of fire e.g., CO2 near Electrical room / IT room / Chemical lab.</t>
  </si>
  <si>
    <t>Pressure test for Firefighting systems and its Log may be maintained</t>
  </si>
  <si>
    <t>Risk in conducting Mock drill and other testing of emergencies may also be considered</t>
  </si>
  <si>
    <t>A workflow kind of arrangement may be considered for admin processes</t>
  </si>
  <si>
    <t>Ergonomics and Emotional intelligence trainings may be considered for the staff</t>
  </si>
  <si>
    <t>CCTV with emotional intelligence may be considered in some locations</t>
  </si>
  <si>
    <t>Part Automation of process for Admission may be considered</t>
  </si>
  <si>
    <t>Statistical tools may be used to identify the standard deviation in processes and consider this data for process improvements</t>
  </si>
  <si>
    <t>NA</t>
  </si>
  <si>
    <t>More Training to be imparted to the New Recruits, E.g., Library Executive awareness of E-Books.</t>
  </si>
  <si>
    <t>E-Books Access to Students.</t>
  </si>
  <si>
    <t>Earth Resistance Insulating Mat found torn below Electrical Panel</t>
  </si>
  <si>
    <t>Medicines to Students without the advice of doctor may be refrained.</t>
  </si>
  <si>
    <t>Apart from Fire Drills, Medical Emergency, Electrical Shock, Natural Calamities (Earth quake, Floods) also to be conducted Periodically.</t>
  </si>
  <si>
    <t>Employee Attrition rate during 2020 was 16% and 2021 was 17%, to identify the Risks of Trained Employees Leaving the School &amp; Mitigation Plans.</t>
  </si>
  <si>
    <t>Admissions dept. could look into how to monitor the student database for any change of residency or visa status post admission in cases of changes in student/parents details and/or status.</t>
  </si>
  <si>
    <t>ISO standards awareness training can be conducted to increase awareness as it was last conducted in 2017</t>
  </si>
  <si>
    <t>Although Mock Drills are happening regularly &amp; Improvement Actions being identified, it was observed while checking the Mock Drill Report that the evacuation time is increasing as compared to the previous report</t>
  </si>
  <si>
    <t>Actions  has been put in place in relation to vendor survey.
Data for vendor satisfaction attached for reference. https://drive.google.com/drive/folders/0AJDTMTEmtvc3Uk9PVA​</t>
  </si>
  <si>
    <t>For Capital expediture item purchase like computers, furniture  etc, a life cycle discussion is in place not in a very structured manner. Going forward we shall document  the same as part of the comparison process.</t>
  </si>
  <si>
    <t>It has been decided by School Management  Team  to include Special Trainings for School Nurse as a part of Upgradation and skill development for nurse. The same will be considered in next years Annual Training Planning .
(attach evidence email)</t>
  </si>
  <si>
    <t>Students / Parents can raise ticket on help desk for all concerns and complaints related to bullying. The information has been been mailed to parents via handbook uploaded in myGIIS. Awareness to teachers &amp; staff have been made during the orientation session for teachers before the school year began.
https://drive.google.com/file/d/1fiiHrgYLZ7dV-NsDQul3ml6-sVQHf7dE/view?usp=sharing</t>
  </si>
  <si>
    <t>The  action as per the opportunity for Improvement ,  is put in place. The process  of maintaining minimum stocks of medicine has been started to follow in school. The evidence of stock list is attached for reference. 
Evidence- 2022 medicine stock list saved in the PDF</t>
  </si>
  <si>
    <t>Discussions  regarding the Opportunity for improvement  has been done with the Management  and necessity and feasilbility of this   will be further looked  into during the budgeting session for next year as they are capital expenditures . Decision shall be taken based on the importance as  the referred  staircase, is not at all used by any parties and only used in case  of  emergency purpose.
Add MRM minutes as evidence.</t>
  </si>
  <si>
    <t>Currently all the fire extinguishers have been installed as per Government Safety guidelines of Japan .As a part of the same a mandatory  a fire safety inspetion is done by the fire department in every room of school twice a year .Evidence of the report is attached herewith for reference . Apart from this further study and research of types of various  extinguishers will be planned among admin members during annual Planning session in December. Implementation and plan will be shared will be shared once it is complete.
Evidence of fire inspection and certificate of fire checking report  attached.</t>
  </si>
  <si>
    <t>An additional extinguisher was installed at the stock room. Evidence attached .</t>
  </si>
  <si>
    <t>Regular trainings and support to the librarian for maintaining the e-books/digital library. The librarian was connected to the librarians from the other Campuses for knowledge sharing and training was imparted to her.</t>
  </si>
  <si>
    <t>E-corner has been set up in the library and students are given access to the e-books available in the digital library maintained by the school. The access is also given to students through Google classrooms(links of various sites with e-books are made available to the students). Regular updation of the digital library and continuous access of the same to the students.</t>
  </si>
  <si>
    <t>Regular maintenance of the mats have been put in place. Regular checks/verification to identify damages, if any</t>
  </si>
  <si>
    <t>The school has tied up with a reputed doctor locally for such advice.  Register will be maintained for  recording such consultations with the doctor.</t>
  </si>
  <si>
    <t>Regular conduction of Fire Drill, Medical Emergency Drill, Electric Shock Prevention Drill,  Natural Disaster Management Drill (Earthquake, floods) as per schedule in the school calendar, along with the evidence/records.</t>
  </si>
  <si>
    <t xml:space="preserve">Staff Awards/Recognition at Global Level: The deserving staff members from the Campus are nominated under suitable categories for the prestigious Global School Awards(GSA) organized annually. We are proud that maximum awardees are selected from our Campus every year.
The latest ‘List of Awardees’ is in  the link mentioned below.
https://drive.google.com/drive/folders/15mgrC0KJs9cf6OJ9eaTZwOtjqDhq8PB6  2. Recognition at Campus Level-  Two best performing employees are recognized every month as the ‘Employees  of the Month’ which has been appreciated by the staff members. Certificates are awarded for the same to the employees during the special events.
3. Staff Welfare Events - Events like Women’s day, Teacher’s Day, Foundation Day and major festivals are occasions for celebration at school. Staff outings, breakfast,lunch and other  bonding activities are organised.
6. Apple I -Pads and Mac books- Apple I -Pads and Mac books  given to teachers and they are imparted training and encouraged to become Apple Certified Teachers.
7. Reimbursement - The Internet and transport expenses of the staff during covid time were reimbursed.
8. Day Care facility- Day care facility has been started for the staff children.
9. Additional Staff- Three recruitment drives were organized and additional staff has been recruited at the Campus which has lessened the workload/ work pressure of the staff, thus improving their work-life balance. </t>
  </si>
  <si>
    <t>Risk associated to fire drill has been updated in HIRA SSPD.  Periodically the mitigation plans will be reviewed and HIRA SSPD will be modified</t>
  </si>
  <si>
    <t>Please find attached Risk register created and maintained by Admission department. Most of the risk are covered under the main file of Risk register.</t>
  </si>
  <si>
    <t>We are planning to conduct ISO Awareness training in Aug 2022. PFA my mail communication for your reference.</t>
  </si>
  <si>
    <t>Awareness Training on ISO was last conducted in 2020 (for selected staff) and in 2019 for all staff. Risk Assessment can form part of the training for deployment within all departments</t>
  </si>
  <si>
    <t>Document with details of fire extinguishers with expiry date and location can be maintained</t>
  </si>
  <si>
    <t>The departments can look into maintaining a risk register for their own processes. Each department can discuss the risk in their own processes and action plans during departmental meetings and can record the same.</t>
  </si>
  <si>
    <t>The Operations team can look into adding all documents to the drive for the Internal Audit (scanned copies of physical documents)</t>
  </si>
  <si>
    <t>The Risk Register was reviewed last year. Team shall look at reviewing the document periodically. The dates can be changed according to the review date since the document shows old dates</t>
  </si>
  <si>
    <t>The Proxy Management system can be looked into for enhancement and clear communication and data retrieval</t>
  </si>
  <si>
    <t>The PV2 document held within the Quality department can be the latest one with final scores</t>
  </si>
  <si>
    <t>The HR department can look into having a tracker for recording referral calls with the feedback received for monitoring and documentation</t>
  </si>
  <si>
    <t>The HR can look into having evidences for the current year (old evidences of 2018 can be updated with the new ones) for the audit</t>
  </si>
  <si>
    <t>The HR can look into having updated copies of all Employee related documents (academic/non-academic) with them (E.g. Teacher handbook)</t>
  </si>
  <si>
    <t>The teacher hand book which is shared to all the academic staff through the coordinator has the grievance policy. The campus can look into sharing these general policies and details to all non-academic staff too.</t>
  </si>
  <si>
    <t>The Operations can have a tracker for all the maintenance contracts specifying the periodicity, dates, completion status will help the team for better monitoring the activities</t>
  </si>
  <si>
    <t>Trainings on statistical tools have been imparted through Six sigma training to selected staff. More of such trainings are in pipeliene for process improvement</t>
  </si>
  <si>
    <t>By getting trained on Six Sigma Green Belt teacher co-ordinator has successfully completed academic project. We will encourage staff to attend such trainings. Trainings on statistical tools have been imparted through Six sigma training to selected staff. More of such trainings are in pipeliene for process improvement</t>
  </si>
  <si>
    <t>This shall be part of the new Learning Management System which is in pipeline</t>
  </si>
  <si>
    <t xml:space="preserve"> Admission process is automated. Hub spot software is used extensively. To perform analysis the data will be used from Hub spot. This shall be part of the new Learning Management System which is in pipeline</t>
  </si>
  <si>
    <t>CCTV with emotional intelligence has not been considered due to the complexity of monitoring and the budget grant for the same. The management has decided that it will not be able to take this OFI at present</t>
  </si>
  <si>
    <t>As per the confirmation received from campus AMC is in under process and they have planned to do it with fire mock drill. As per the attached corrective action report this ticket can be closed.</t>
  </si>
  <si>
    <t>Campus has updated risks associated with mock drill and attached is the revised HIRA SSPD. As per the shared evidence this ticket can be closed.</t>
  </si>
  <si>
    <t>Such Trainings are part of the Global Training schedule and will be conducted as and when suitable.. Ergonomics and Emotional intelligence training was conducted on 30th April for India campuses and attached the training feedback. As per the attached evidence this ticket can be closed.</t>
  </si>
  <si>
    <t>As per confirmation received from Admin they are in process to do AMC also they will take help from developer to close on priority. As per the shared inputs this ticket can be closed</t>
  </si>
  <si>
    <t xml:space="preserve">Please find attached Internal and External Issues. It is bifurcated in to external and Internal issues which consist of Technology, Market, performance of organization, Quality, Wellness etc.
 </t>
  </si>
  <si>
    <t xml:space="preserve">Our Admissions Manager had received approval from principal and requested backend team to provide access to parents for limited period on limited fields to update their personal information.  This practice will be followed in planned intervals.
 </t>
  </si>
  <si>
    <t xml:space="preserve">Sharing the latest the latest two Mock drill report for comparison. . The Evacuation  time is within 3 mins and not exceeding that and there is a difference of seconds.
 </t>
  </si>
  <si>
    <t>As per confirmation received AMC is in process and campus will soon conduct pressure test and will maintain its records. as per the confirmation received this ticket can be closed.</t>
  </si>
  <si>
    <t>Campus has listed down all possible risks associated to fire mock drill. as per attached HIRA SSPD this ticket can be closed</t>
  </si>
  <si>
    <t>Next audit onwards we will convert all the physical document in to scanned copies and upload on drive.</t>
  </si>
  <si>
    <t>The review date has been added to the risk register</t>
  </si>
  <si>
    <t>The latest PV2 document isavailable and shall be maintained henceforth</t>
  </si>
  <si>
    <t>Henceforth the latest evidences shall be shown and added to the drive</t>
  </si>
  <si>
    <t xml:space="preserve">Team is working on uploading handbook on MyGIIS. So that it is accessible to all.
Currently they have uploaded Parent handbook.
 </t>
  </si>
  <si>
    <t>This tracker has been put in place as per the attached evidence</t>
  </si>
  <si>
    <t>As per the confirmation received from Admin pressure test will be conducted as part of fire mock drill. as per the attached evidence this ticket can be closed.</t>
  </si>
  <si>
    <t>Campus has updated HIRA SSPD with risks associated with fire mock drill. as per the attached evidence this ticket can be closed.</t>
  </si>
  <si>
    <t>The risk register is being reviewed at the department level and also review date has been added</t>
  </si>
  <si>
    <t>This would be a smart system to put in place for effective stop-gap management. Presently, we do not have a budget for the same, however, we can surely keep this in mind while preparing the next budget.</t>
  </si>
  <si>
    <t>We collect trade license from all the vendors which is issued by the regulatory authority with the approved activities mentioned on TL. Trade license is given by the regulatory body basis on their background check and quality and safety of the product which vendor intent to supply.</t>
  </si>
  <si>
    <t>This is under discussion with the management as going forward we are adding new campuses this will be soon implement.</t>
  </si>
  <si>
    <t>Based on the management decision , this tracker shall be looked into once they get additional resource for Middle East.
​
This finding is being closed based on this decision</t>
  </si>
  <si>
    <t xml:space="preserve">HR maintains all documentation related to employees. In audit drive the latest document was not available otherwise HR has all updates documents available. Teachers handbook was missing during audit, now HR has started maintaining the same. 
Please find attached Teachers handbook </t>
  </si>
  <si>
    <t xml:space="preserve">Next ISO awareness session is planned in Oct 2022
Since when Risk assessment introduced or implemented it was conducted by each department and collated and formed one extensive Risk register. As mentioned earlier in one of the OFI/ observation now the departments maintain the sheet separately. </t>
  </si>
  <si>
    <t>Kindly find the attached scanned copy of the fire extinguisher details.
Also they are working on maintaining an online list which will be shared with you soon. I will also forward the mail communication received from Operations Team.</t>
  </si>
  <si>
    <t>Kindy find the attachment shared by the Principal in regards to PASS.
Currently we have Zero cases of bullying in Dubai Campus. And PASS report does not analyse the potential bullies and we cannot modify the report as it comes from a registered external vendor.
Request you to close the ticket.</t>
  </si>
  <si>
    <t>Signing off / Approval signature of relevant approver in student’s Long Leave Applications form is missing. However, since approval comes from HQ via email, the relevant correspondence between HQ finance &amp; EC staff needs to be documented to close the loop.</t>
  </si>
  <si>
    <t>Regular CPR awareness training should be conducted by Campus. After 2019, there has
been no safety awareness training conducted. This is a requirement of the ISO standard</t>
  </si>
  <si>
    <t>Review of HIRA document needs to be planned by the campus to assess risk rating for all the campus activities.</t>
  </si>
  <si>
    <t>Parent communication with teachers and/or staff should have closed loop either in
myGIIS and/or email. This may ensure closure of all issues leading to improved satisfaction of stakeholders.</t>
  </si>
  <si>
    <t>Broken climbing rope and loosen screws of the equipment observed at Primary
playground area. Regular checks of playground area could be conducted for safety and to minimize potential risk of injury.Broken climbing rope and loosen screws of the equipment observed at Primary playground area. Regular checks of playground area could be conducted for
safety and to minimize potential risk of injury</t>
  </si>
  <si>
    <t>Monitoring and checking of school canteen of food hygiene in handling as well as storing
foods such as frozen food. EC Operation incharge to have keys to all rooms including to canteen kitchen</t>
  </si>
  <si>
    <t>Fixed Asset Register should indicate whether CCTV camera is operational or under
maintenance. One CCTV was not working during the audit and no record of servicing available</t>
  </si>
  <si>
    <t>Risk and Opportunity document can capture various other risks arising from
neighborhood. This may help the campus to identify risks from/ to the community. Additionally, colour coding could be used to classify different types of risks as (high, medium, low) on the basis of their impact on the campus</t>
  </si>
  <si>
    <t>Impact of risks arising from children with special needs can be added to risk register of academics’ department.</t>
  </si>
  <si>
    <t>School can look into adding additional language books as reference (perhaps in the Library) for second language students who have opted for Mandarin or Tamil language</t>
  </si>
  <si>
    <t>To track inventory more effectively Inventory register can include columns like date of issue, date of receipts and remarks for various assets in the campus</t>
  </si>
  <si>
    <t>Though the school reports ASAS average score for the campus, IBPYP segment is not considered while computing ASAS. This may impact the accuracy of the score</t>
  </si>
  <si>
    <t>Librarian to work with the management of the campus to take steps in solving how to
disposal of unused books. Currently unused books were kept in boxes at the library which may impact space usage and be a potential hazard</t>
  </si>
  <si>
    <t>Additional Apps for Hindi and Mandarin in IBPYP curriculum could be considered. Access to additional Apps may enable students to practice relevant aspects (such as listening and pronunciation) wherever they may be, thus enhancing learning outcomes</t>
  </si>
  <si>
    <t>Notebook moderation should not only indicate the signature, but also indicate
name of HOD/COD near his/her signature. This may assist to track the moderation and identify person in-charge if required for future review</t>
  </si>
  <si>
    <t>Induction Process for new teachers includes slides on Safety and legal compliance. However, considering PDPA requirements in Singapore staff needs to be made aware about Data protection</t>
  </si>
  <si>
    <t>Regular CPR and first aid awareness training should be conducted by Campus. After 2019, there has been no safety awareness training conducted</t>
  </si>
  <si>
    <t>Awareness Training in Risk-based thinking could be arranged for staff to enable risk assessment for their own functions and a consolidated risk register including various risks (like natural calamities) capturing risks of all departments and the actions taken to address the risk may be maintained. This will help not only each department, but also for management to review and see the levels of risks across departments</t>
  </si>
  <si>
    <t>Timely communication to be ensured to all departments about Fire drill video training and First Aid locations</t>
  </si>
  <si>
    <t>An awareness training programme can be conducted for Admission counsellors to recognize and understand the behavioural patterns of students at the time of admission</t>
  </si>
  <si>
    <t>Communication from nurse to parents should be documented. Documented communication will assist other nurse/staff during the emergency if the nurse in-charge is out of duty</t>
  </si>
  <si>
    <t>Expired medication was shown in the evidence. However, no communication was recorded in the sample document.</t>
  </si>
  <si>
    <t>No access to view TNI data after data entry. Evidence has shown a requestor emailed to HR for a training, but no available report could be generated once data entry has been successfully submitted. This may impact in data capture and accuracy</t>
  </si>
  <si>
    <t>School bus safety assessment form should have transport coordinator signature after checking has been done. Evidence hard copies shown from January to mid-August 2022 were without signature. This may make it difficult to know what was checked or not</t>
  </si>
  <si>
    <t>Open</t>
  </si>
  <si>
    <t>Open Total</t>
  </si>
  <si>
    <t>Although there is a railing on the right side of the staircase, a similar railing on the left side is required to minimize the risk of injury or falling down for students. During assembly /dispersal emergency evacuations, the absence of railing on both sides may pose a risk</t>
  </si>
  <si>
    <t>Fire Extinguisher placement location should be such that in case of an emergency (e.g. In the basement store room, with the presence of flammable material (books, etc.) staff may not have time to exit the room to get the fire extinguisher located outside</t>
  </si>
  <si>
    <t>An Emergency Preparedness Plan is required in the Canteen for easy reference of students and staff present there, in case of an emergency</t>
  </si>
  <si>
    <t>CCTV to be installed for Store Room in Basement for safety &amp; security purposes</t>
  </si>
  <si>
    <t>Flammable Sanitizers in Store Room to be placed separately under lock and key to minimize OH&amp;S risks</t>
  </si>
  <si>
    <t>A single Master Plan showing where all the Fire Extinguishers are installed on campus may help Operations with identification and traceability</t>
  </si>
  <si>
    <t>Although Emergency Evacuation Plans (EEP) are displayed throughout the campus with the exit route marked clearly, the Assembly Point could also be marked to make it easy even for newcomers to know where to assemble in case of an emergency</t>
  </si>
  <si>
    <t>In a few places, discarded/broken furniture has been kept (e.g. gymnasium/skating basement). This could pose a hazard once school starts</t>
  </si>
  <si>
    <t>Fire Extinguishers in Reception to be wall-mounted for easy access and reduce risk of injury for personnel.</t>
  </si>
  <si>
    <t>Occupational Health, Safety &amp; Security Policy Printout required in A3 Form to increase visibility</t>
  </si>
  <si>
    <t>Risk &amp; Opportunities Document is not evident for the Admissions function. Maintaining this will help the function to be aware of the risks associated with their function and preventive actions to be taken</t>
  </si>
  <si>
    <t>Updated student medical records annual/bi-annually) to be maintained with access control. This may help prevent incidents of incorrect help during medical emergencies due to a lack of information. E.g. specific assistance that a student may require</t>
  </si>
  <si>
    <t>Although a procedure for induction completion timeline could be seen for Noida Campus for newly joined employees which are a maximum of 7 days from DOJ, a report is required to be maintained for AY 22-23 that shows adherence to the procedure. Monitoring this will help in measuring its effectiveness</t>
  </si>
  <si>
    <t>Actions taken should be updated for all of the feedback points that will ensure greater parent &amp; student satisfaction for GIIS Noida Campus. For example, the PTM Feedback Responses Spreadsheet Document for the period 9th May’22 to 14th May’22 for Grade 5. Out of 13 actionable feedback points, actions taken were updated only for 4 of them (Anve Pathak, Adwait, Deanna, and Tvisha)</t>
  </si>
  <si>
    <t>The book reading history (book issue record) could be maintained with previous years’ details too which will show whether there is an increase in the number of students opting to read books and make optimum utilization of the library’s facilities. Currently, the record show details for April 2022 as 171 students issued, May 2022 – 234 students issued</t>
  </si>
  <si>
    <t>Auditee has updated actions taken on the actionable feedback points. Wherever it's appreciation and no action needs to be taken, it's mentioned specifically. Hence the audit finding can be closed.</t>
  </si>
  <si>
    <t>As per the reply received from the auditee, since the campus was closed for two years, hence previous years' reading history comparison history was not available. Auditee has given book reading history report from April'22 onwards till date that shows total 1880 books were issued to the students. Since July 2022 school started physically so the reading history has increased. During the next audit, they will show a report with the previous year's comparison too.
Hence on the basis of this clarification provided by the auditee, the audit finding can be closed.</t>
  </si>
  <si>
    <t>Leadership</t>
  </si>
  <si>
    <t>Medical Request Form could have the date mentioned for ease in tracking</t>
  </si>
  <si>
    <t>Infirmary has started noting down date on the forms. It has been updated for all records with them. Evidence is attached. It will be followed henceforth too. Hence based on this response, this ticket can be closed.</t>
  </si>
  <si>
    <t>Fire Extinguisher at the Reception has been Wall Mounted. Refer to the picture attached as evidence. Hence the ticket can be closed.</t>
  </si>
  <si>
    <t>Campus HR Team has started maintaining this report from Aug'22. 4 employees who joined, their induction has been completed within 7 days of joining. See attached evidence as reference. Hence this audit finding/ticket can be closed.</t>
  </si>
  <si>
    <t>Risks &amp; Opportunities Analysis Document has been made by the Admissions Team. Hence based on the evidence, this ticket can be closed</t>
  </si>
  <si>
    <t>The operations department has arranged for training with service provider on 19th September 2022 basis availability of teachers and staff. Attached are the evidences with photos and the attendance sheet.</t>
  </si>
  <si>
    <t>Got the forms authenticated by the transport coordinators and drivers with the assistance of vendor’s coordinators. Forms to be filed only after thorough checks and only after all the fields are completed and signed.</t>
  </si>
  <si>
    <t>This has been communicated to parent (mother) via e-mail and got response from the parent on the same. Going further, all such communication shall be documented for evidence.</t>
  </si>
  <si>
    <t>The expired medication has been removed after getting approval from the parent. This shall be recorded and held for evidence</t>
  </si>
  <si>
    <t>Several infrastructure issues, unsafe acts &amp; unsafe conditions were observed, noted and have been highlighted in a separate Safety Audit Report. If not addressed and remedied urgently, this may impact multiple areas of stakeholder satisfaction and pose a safety hazard ultimately leading to brand erosion</t>
  </si>
  <si>
    <t>It was observed that current responsibility is unclear for some functions (Uniform, Bookshop, &amp; Admissions). There seems to be a plan for transfer of roles, responsibilities and authority. Operations stated that responsibility for Uniform and Bookshop was with Finance (however, not yet formally transferred). A stocktake audit arranged for this function may help that handover to take place</t>
  </si>
  <si>
    <t>In Admissions dept., the final sign-off for cases where the parent is asking for a higher grade, the academic team (subject matter experts) could be the final authority. This may ensure future disputes and dissatisfaction during higher grades/ critical years (Year 9 onwards) are avoided</t>
  </si>
  <si>
    <t>The myGIIS portal did not have the Student Handbook uploaded. The following message was found at the link “No Data Found”. This may impact satisfaction due to disputes on behaviour and other issues</t>
  </si>
  <si>
    <t>Documented plan for several functions &amp; overall plan for future of school, not in evidence. The methods for monitoring, measurement, analysis and evaluation of academic plans need to be systematically planned and executed according to plan to ensure sustained growth</t>
  </si>
  <si>
    <t>Information gathered on immunisation, allergies &amp; students’ other medical records to be updated in myGIIS, where the Nurse can access them when dealing with students' health issues when they visit Sick Bay</t>
  </si>
  <si>
    <t>Formalised SWOT or other tools is required to be able to capture issues affecting school, plan to mitigate and overcome the identified issues. This may help set the Context, identify Needs and Expectations of Interested parties and lead to improvement in student-strength. The Internal and External Issues document shown did not map to the SWOT. The document also did not capture the severity and action plans for identified issues</t>
  </si>
  <si>
    <t>The preventive, corrective and support measures include counselling for which no supportive documentation/records were available</t>
  </si>
  <si>
    <t>Safety committee in place. However, communication and information to members within the team was missing</t>
  </si>
  <si>
    <t>Principal’s observation – Documented information not available. A formal PDCA cycle to be followed and captured into the performance monitoring system</t>
  </si>
  <si>
    <t>Manual data entry of marks done for SIP &amp; used for discussion in PTM. This may lead to errors in data. 7S is currently not being used for this aspect</t>
  </si>
  <si>
    <t>The Helpdesk system not used effectively. The staff needs to be trained to manage stakeholder satisfaction and timely response. Some ambiguity observed regarding the use of the Helpdesk system</t>
  </si>
  <si>
    <t>Documentation for admissions department to be followed as per the process manual</t>
  </si>
  <si>
    <t>The school assets (all assets) need to be physically verified and the records need to be updated at least once a year. IT Asset register has not been updated from 2020 and it doesn't have details of assets issued to staff/teachers</t>
  </si>
  <si>
    <t>Student details bus-wise to be held with Operations Department as well as vendor. Emergency numbers (Police / Fire) need to be updated and displayed in all buses</t>
  </si>
  <si>
    <t>APA certificate (Fire Extinguisher) has expired (dated September 2020)</t>
  </si>
  <si>
    <t>AKINA TPM Trading certificate of BOMBA Registration has expired (June 2022)</t>
  </si>
  <si>
    <t>Water Tank Cleaning and water quality checking not in place for the campus. Over time, dirt, dust, debris, mould and harmful bacteria may build up leading to health issues</t>
  </si>
  <si>
    <t>Water cooler filter maintenance and cleaning records not in evidence. This combined with absence of water tank testing may pose a serious health hazard</t>
  </si>
  <si>
    <t>The Elevator licence displayed in the elevator has expired. Elevator needs to be checked by authorised vendor and current certificate displayed</t>
  </si>
  <si>
    <t>No rubber mats in the electrical room. Additionally flammable material such as mattress, wooden door found dumped in the electrical room</t>
  </si>
  <si>
    <t>No fire extinguisher in the uniform shop. With flammable material, this could mean increased risk to all concerned, in case of fire</t>
  </si>
  <si>
    <t>Old floor plans are being used in the Emergency Evacuation Plan displayed. This may lead to confusion in an emergency evacuation situation</t>
  </si>
  <si>
    <t>Large bricks observed being used as door stoppers in several toilets. This could pose a risk for students in case of mischief since students cannot be supervised 100% of the time</t>
  </si>
  <si>
    <t>The toilets are not clean and in poor condition overall. This may lead to adverse impact on student health and hygiene as well as overall satisfaction</t>
  </si>
  <si>
    <t>Student strength in GMP segment has shrunk which may also be pandemic related. Current student strength is 64 (K1 &amp; K2 together). A focused local effort may help to contribute towards the sustainability and long-term survival of the school</t>
  </si>
  <si>
    <t>Since student strength is stagnant, Principal could attend all exit interview, track &amp; record them to capture reasons. There were conflicting statements given on this matter. Also no evidence (dates / times) for all exit interviews was available</t>
  </si>
  <si>
    <t>A child safety and protection policy can be drawn based on the GSF group level policy. This may mitigate risks to stakeholders and reassure parents</t>
  </si>
  <si>
    <t>All processes to have a closed loop. E.g., when showing process flow of teacher observations, it is necessary to close the loop by informing teacher of findings, monitoring again &amp; documenting closure once matter is resolved. Alternately, steps can be shown in PDCA loop</t>
  </si>
  <si>
    <t>It is advisable to get home country documents (collected during admissions) translated to English to allow checking of validity and other details</t>
  </si>
  <si>
    <t>Reminder can be sent to parents for updating of students profile to make sure all information is current</t>
  </si>
  <si>
    <t>List of exiting students may be shared weekly by the admissions department, with to the librarian and other relevant staff. This will enable collection of library books and other school property. It was observed that books had gone missing in the past which couldn't be recovered due to this gap</t>
  </si>
  <si>
    <t>Consolidated tracker could be maintained for all new recruits when HR calls to check references</t>
  </si>
  <si>
    <t>Eyesight check of drivers could be done by transport vendor to ensure safety of children in the school bus. Additionally uniform for drivers could be considered to ensure only approved drivers operate the buses</t>
  </si>
  <si>
    <t>Bus vendors and housekeeping staff can be trained for ISO Awareness, Fire Drills and First Aid</t>
  </si>
  <si>
    <t>The Incident Report could be enhanced to capture action plans. This would help in preventing recurrence</t>
  </si>
  <si>
    <t>The Fire hose reels were checked by the vendor and some replacements suggested in June 2022. However, these were still not carried out</t>
  </si>
  <si>
    <t>Fire Extinguishers that are placed now are accessible</t>
  </si>
  <si>
    <t>The assembly point is now marked in the evacuation plan and is clearly visible.</t>
  </si>
  <si>
    <t>The policy has been printed in A3 form and is displayed in prominent visible places like just near the entrance door of the principal's cabin &amp; in reception</t>
  </si>
  <si>
    <t>The plan has now been displayed in the campus canteen</t>
  </si>
  <si>
    <t xml:space="preserve">The flammable sanitizers are stored separately in a cupboard with a lock &amp; key. </t>
  </si>
  <si>
    <t>Gymnasium / basement skating has already been cleaned, skating classes are going on daily basis</t>
  </si>
  <si>
    <t>For School safety and in Block A need to have CCTV installed as Admin Office is located. Additional CCTV install at along Block A classroom as previously no CCTV is there. With the 2 newly installation of CCTV, Block A is well guarded and covered from one end to another.</t>
  </si>
  <si>
    <t>Pictures of updated stickers on Fire Extinguishers placed by the vendor and has been shared</t>
  </si>
  <si>
    <t>The HR has created a tracker and this will be maintained in future</t>
  </si>
  <si>
    <t>Water cooler serviced and record attached as evidence</t>
  </si>
  <si>
    <t>New plans made and displayed .Shared as evidence</t>
  </si>
  <si>
    <t>List to shared with librarian and sent mail shared as evidence</t>
  </si>
  <si>
    <t xml:space="preserve"> Existing policy to be reviewed and communicated to all: Review completed and circulated. Enclosed as evidence.</t>
  </si>
  <si>
    <t>The marks for SIP not to reflect on Report Cards.These marks are for discussion purpose only. This has been clearly notified to all academic co-ordinators by the Principal</t>
  </si>
  <si>
    <t>Bus wise lists to be maintained.List shared as evidence. Vendor informed to display emergency niumbers in each bus.</t>
  </si>
  <si>
    <t>Admissions head has drawn up a step by step guideline for all admissions and this has been shared with all admission staff and Principal. Email attached as evidence</t>
  </si>
  <si>
    <t>A training was conducted by the Behavioural Counsellor to train Counsellors on Identifying Students with Learning Needs and Support during Admissions process. The session was recorded for the counsellors review as well as to incorporate this into the Training Plan for any new hire in Admissions dept. This training has been included in the training plan.
​
​https://drive.google.com/drive/folders/1Hi4lyNg2dBTMMKxPsPxqICHQ1qhV7guo
​</t>
  </si>
  <si>
    <t>The fire drill awareness video and the first aid locations were shared to all academic and non-academic staff. The attached evidence shall show up the same.</t>
  </si>
  <si>
    <t>The tracker has been updated and all data captured for Principal's observation.</t>
  </si>
  <si>
    <t>All roles has been communicated and session taken to furthur explain roles and responsibilites .MOM shared as evidence</t>
  </si>
  <si>
    <t>Principal is tracking all exit interviews and records the same as per the evidence attached</t>
  </si>
  <si>
    <t>This has been requested from the Finance Team and filed as evidence at the EC campus.Since the application is processed centrally at PG Campus, this communication for closing the long leave applications was not received by EC campus. The finance department has been informed to share necessary approvals and actions taken for long leave applications and this will be maintained by the EC campus. The necessary approvals and actions taken will be maintained at the campus</t>
  </si>
  <si>
    <t xml:space="preserve">Mail communication has been sent to the parent. The parents were communicated through phone or other modes instead of myGIIS in certain cases since those need some personal assistance over call. Even if the communication happens through phone, there will be a mail communication through myGIIS for closing the concern/feedback. This has been informed to all teachers and co-ordinators to ensure that the concerns/queries are closed through myGIIS </t>
  </si>
  <si>
    <t>Posted a warning sign of “Do not Use”. Under Maintenance. Will call vendor to repair. Attach with photo for two playground. One of the chain break and rusty that cause the see saw faulty. See saw is faulty. Need to be repair. Behind BLK A playground see saw is a faulty. Need to call vendor to repair. But have cordoned the area for now to prevent any injury. Have cordoned the area and warning sign being place.</t>
  </si>
  <si>
    <t>Surprise audit been done on 31.10.22 and found no major finding except rooftop ceiling has hole. Need to cover up as to prevent any rodent that can cause food poison to the food. Probability of raining and also been years the ceiling roof-top haven’t change the leaking issue. To engage school rooftop vendor to rectify and close/patch-up the hole. Every 3 months to conduct check at the cafeteria and the evidences will be recorded</t>
  </si>
  <si>
    <t>This has been captured in the risks and opportunity document under the Leadership. Colour coding of risks have also been added to the document. This was combined into other risks. Hence not considered separately. This will be looked into and revised annually if necessary. This document will be kept for evidence and reviewed periodically for future reference</t>
  </si>
  <si>
    <t>This has been captured in the risks and opportunity document under Academics.  This was combined into other risks. Hence not considered separately. This will be looked into and revised annually if necessary. This document will be kept for evidence and reviewed periodically for future reference</t>
  </si>
  <si>
    <t>These columns have been included in the stationery inventory register. These were not included in the asset register since there was not much movement . The stationery register will have these included . The book shop inventory already has these tracking mechanism.  The stationery register will be maintained and updated frequently with these details</t>
  </si>
  <si>
    <t>The review date has been planned. The Leadership along with operations and quality co-ordinator to discuss on the HIRA document and make necessary plans annually. A plan shall be made for review and necessary actions taken shall be recorded. This document will be kept for evidence and reviewed periodically for future reference</t>
  </si>
  <si>
    <t>The nurse is certified for CPR and First Aid. The campus has planned a training from the nurse in the month of January 2023. The schedule has been created and shared with the staff. All staff will be trained for basic awareness . Have schedule of CPR training for school.Annual CPR course will be a mandatory for East Coast campus</t>
  </si>
  <si>
    <t>Procurement of reference books for Languages is in progress. The librarian collected the needs from all language teachers, and has placed order for books of all subjects. While placing the orders for the library every year, necessary requirements will be extracted from all language departments and the orders will include their requirements. This shall be part of the procurement process going further every year</t>
  </si>
  <si>
    <t xml:space="preserve">As per IBPYP assessment policy neither grading nor percentage is used in evaluation and hence can’t be  considered for ASAS. This has been discussed with the management and will not be possible considering the difference in the curriculum. This will be considered in the future if there are any changes in circumstances. This will be evaluated in the future </t>
  </si>
  <si>
    <t xml:space="preserve">Coordinating with school management for the disposal of the same. This has been discussed with the management and the librarian has made temporary arrangements till the time some solution has been decided upon. The central operations team have been informed and necessary actions have been planned. Some books have been donated and some of them have to be disposed. This has been bifurcated. Henceforth the same actions will be taken for disposal and donation </t>
  </si>
  <si>
    <t>To discuss the suggestion in AEB for a final call. This will involve decisions at management level and hence will be discussed in the respective forums. This has been highlighted to the management. The new LMS and other new platforms can cover up this improvement initiative. This shall be discussed with AEB and necessary actions will be taken</t>
  </si>
  <si>
    <t>The names of the HODs/CODs are being added along with Signature. Since the form had only the option of signature, the names were not written in the notebook moderation. The co-ordinators have been informed to write their names along with the signatures going further to help in future review. This will be reviewed periodically and also options are being looked into for including the same in the form itself</t>
  </si>
  <si>
    <t>Both documents have been reviewed and points  merged to reflect action plans</t>
  </si>
  <si>
    <t>CIP to be  formulated for all functions for last year and current year.</t>
  </si>
  <si>
    <t>Sharing the new AKINA licence for closure. The Licence has been renewed and updated</t>
  </si>
  <si>
    <t>Admission has created a drive and shared all medical record collected .The nurse has been given view access.</t>
  </si>
  <si>
    <t>Principal has had a meeting with GMP COD and Admissions team to strategize on increasing the numbers</t>
  </si>
  <si>
    <t>Campus has communicated with Helpdesk support related to Staff using the helpdesk as there was a miscommunication regarding its usage by staff. Now that clarity has been received all staff are aware to use the Helpdesk as and when needed for Student related matters. Sharing Mail communication on the same.</t>
  </si>
  <si>
    <t>The admission team is now following the admissions process as required.
Sharing the sample student files with you as evidence.</t>
  </si>
  <si>
    <t>Ops team has got the Corporate template. This has been shared with all.Mail evidence attached.</t>
  </si>
  <si>
    <t>To check with central training team if the access to view TNI data after data entry is feasible. After each TNI data entry local HR will be requesting central team to share the backend details of all the TNI shared for the region. To regularly request central training team to share TNI backend data post entry.</t>
  </si>
  <si>
    <t>Academics has closed the loop in the process flow.</t>
  </si>
  <si>
    <t>Admission has sent out mail to team to henceforth get docs translated in English from Home country. PFA mail for evidence.</t>
  </si>
  <si>
    <t>Admission team has sent out mail to parents to update their profile on myGIIS. Evidence attached.</t>
  </si>
  <si>
    <t>CCTV's have been installed in Store Room &amp; in Basement for safety &amp; security purposes. Hence on the basis of the evidences submitted &amp; CAR, the audit finding can be closed</t>
  </si>
  <si>
    <t>The campus has made the Plan showing where all the Fire Extinguishers are installed for easy identification and traceability. And has displayed the same. Hence on the basis of the evidence submitted &amp; CAR, the audit finding can be closed.</t>
  </si>
  <si>
    <t>The order placed was received and FE installed. PFA the photo evidence for closure.</t>
  </si>
  <si>
    <t>Driver eyesight checked and confirmed by school nurse as well as vendor has ordered uniforms  which will be enforced in January when term starts.</t>
  </si>
  <si>
    <t>IT assets have been checked and recorded.</t>
  </si>
  <si>
    <t>Bus Drivers and Housekeeping staff have been given training</t>
  </si>
  <si>
    <t xml:space="preserve">The Fire Hose has been repaired and sharing the before and after pics.
 </t>
  </si>
  <si>
    <t>Electric rooms cleared evidence shared .</t>
  </si>
  <si>
    <t>The Bricks have been removed Sharing pics as evidence.</t>
  </si>
  <si>
    <t>In Noida campus, there is a wall on one side of the staircase and railing on the other side. It helps students while doing up and down from the stair case and protects them as well</t>
  </si>
  <si>
    <t>It has been decided to appoint a counsellor for the new session and this has been recorded in the review meeting.
Sharing MOM with highlighted point as evidence.</t>
  </si>
  <si>
    <t>A cleaning schedule has been initiated for all toilets.</t>
  </si>
  <si>
    <t>Water Tanks has been cleaned and report is attached for closure.</t>
  </si>
  <si>
    <t>The elevator has been inspected and licence has been issued.</t>
  </si>
  <si>
    <t>The job roles and reporting manager  have been defined and the employee has been intimated of the same with a JD given</t>
  </si>
  <si>
    <t>At the review meeting this was discussed and since its a budgetary requirement work will commence upon budget approval. The repairs will commence on Corporate approval of Budget</t>
  </si>
  <si>
    <t>Job Description &amp; Key Result Area for Business Development function was not available</t>
  </si>
  <si>
    <t>Sighted the joining records of Admission Counsellor and the French Teacher. They have access to myGIIS. However, could not verify details of their Induction Modules / PPT’s completion on Teamie &amp; also of OHSAS standards Induction PPT</t>
  </si>
  <si>
    <t>Action plans for low-rated parameters for improvements needs to be made for PSAT 2 Report for the Campus that was shared on 11th Jan’23</t>
  </si>
  <si>
    <t>Random breath tests are conducted on bus drivers to assess alcohol consumption, but no records or documentation is being maintained.</t>
  </si>
  <si>
    <t>During Campus Inspection Round on 03-Feb, found secondary grade children playing in the swing in the playground meant for pre-primary kids. No teachers were seen with the students. This could pose a risk in case the students have an injury or accident (major/minor). There was no signage indicating that the playground is meant for use for pre-primary children only</t>
  </si>
  <si>
    <t>Out of total 168 cameras installed on campus, 15 are not working</t>
  </si>
  <si>
    <t>First Aid Box was not labelled</t>
  </si>
  <si>
    <t>List of Trained First Aiders for the Campus to be made &amp; displayed in the Infirmary and in other prominent places on the campus so that in case of an emergency they can be reached out for assistance.</t>
  </si>
  <si>
    <t>Internal Campus staff members’ contact details / Internal Rescue Team Details e.g. Principal, VP, Admin Manager, etc. not mentioned in the Emergency Contact Details List</t>
  </si>
  <si>
    <t>Bus Attendants were found to be not trained on Emergency Evacuation Preparedness, for example, how to open the bus emergency exit door.</t>
  </si>
  <si>
    <t>A list of trained firefighters could be made &amp; displayed prominently in the campus.</t>
  </si>
  <si>
    <t>First Aid Box for Bus Route No. IP3 &amp; Fire Extinguisher for GR2 were kept in inaccessible locations. This could pose a risk in looking for them in times of emergency</t>
  </si>
  <si>
    <t>The agreement between GIIS and Cafe Coffee Day was not available with the operations Team.</t>
  </si>
  <si>
    <t>Post Course Effectiveness / Evaluation Results could be done for First Aid Training &amp; for CPR Trainings that will help in gauging the implementation by the participants of the knowledge gained by attending the training programme</t>
  </si>
  <si>
    <t>Staff Utilization Data Record is not updated</t>
  </si>
  <si>
    <t>Quiz has been conducted for all the participants via Google Forms &amp; participants’ responses have been recorded. All trainings will have a quiz (evaluation) after completion of the program so as to gauge it’s effectiveness/understanding on the participants. Requirement of doing evaluation or training effectiveness will be emphasized during ISO standards awareness training programme</t>
  </si>
  <si>
    <t>First Aid Boxes &amp; Fire Extinguishers are all placed at visible &amp; accessible locations in all of the buses. Keeping first aid box &amp; fire extinguishers in easy to access place is now part of daily checklist. This will ensure their compliance. Whenever training is given to the bus staff, they will be briefed for placement of both the items in proper location</t>
  </si>
  <si>
    <t>A list of all fire fighters trained at the campus is now displayed at all major locations. In the event of new training taking place and new personnel being trained for fire fighting, the list will be immediately updated. When safety audits are conducted annually, this list will be checked to see if it is current</t>
  </si>
  <si>
    <t>Transportation Incharge Raju Bharati has trained bus attendants on emergency door opening, fire extinguisher operation, etc.. The trainings are now included in the annual training plan and will be followed as planned from now on. Bus attendants should be trained on emergency preparedness and fire safety by their transport supervisor before starting work</t>
  </si>
  <si>
    <t xml:space="preserve">Members of the Internal Rescue Team (IRT) are now displayed at all prominent spots on campus. A six-month review and update of the list will be conducted so that only campus staff members are listed on the list. The annual safety audits will also cover this point. This requirement will also be covered during standard awareness training to avoid it being overlooked as part of the implementation process. </t>
  </si>
  <si>
    <t>Throughout the campus, including the infirmary, there is now a list of trained first aiders. Approximately once every six months, the list will be reviewed and updated to ensure only campus staff members are included in the list. Standards awareness training will cover this requirement so that it is not missed during implementation. In addition, safety audits will audit this list each year</t>
  </si>
  <si>
    <t>A label has been attached to the First Aid box. A label is on every First Aid Box on campus so that they are readily identifiable. We will ensure that any new first aid box is clearly identifiable whenever it is purchased</t>
  </si>
  <si>
    <t>In the campus, all cameras are now operational. An annual inspection and report will be provided by the CCTV vendor to ensure that all cameras are working and any that aren't can be repaired immediately.. A total of 6 extra CCTV cameras are now on standby at the campus, so that in case of a failure, a new one is ready to take its place, ensuring that continuous CCTV coverage is maintained</t>
  </si>
  <si>
    <t>Signage is displayed appropriately on the wall. In order to protect the pre-primary playground, the principal has requested academic coordinators to inform the sports teachers that the children should not be allowed to play in the area. It will also be monitored by CCTV cameras by the supervisor in the CCTV room, who will notify the school principal immediately if lapses are detected.</t>
  </si>
  <si>
    <t>There is a checklist that the security guards have instructed to check the bus drivers upon arrival on campus in the morning to ensure they are not drunk and are able to drive. Admin Manager receives daily updates on compliance and the Principal's office reviews them every 15 days. Random medical checks by the school nurse, as well as annual medical checks</t>
  </si>
  <si>
    <t>Evidence of knowledge and awareness training of ISO requirements and PDCA aspects was not demonstrated during the audit of IBPYP coordinator. In the absence of the same it may be unclear if all aspects of PYP curriculum are delivered and deployed in the desired manner across all the classes</t>
  </si>
  <si>
    <t>Documentary evidence of processes in place as per myGIIS IMS policies 1-7 not seen in an organised manner. In the absence of the same it cannot be ascertained if the processes are well deployed across the curriculum</t>
  </si>
  <si>
    <t>Evidence of Substitute teacher records not found-. In the absence of the same, it is not sure to ascertain if all classes have been substituted in the case of teacher becomes absent on any particular day</t>
  </si>
  <si>
    <t>Evidence of First aid training as well as response to accidents and incidents given to all teachers not seen for 2022. In the absence of the same teachers will not be able to respond and react to first aid situations outside school premises or inside the classroom</t>
  </si>
  <si>
    <t>The process of collecting and sharing health records of newly admitted students including allergy records was not evident during the audit. In the absence of the same it cannot be ensured if all the information are shared to relevant campus nurses as well as class teachers. This may be a safety risk to students especially when they share food during lunch</t>
  </si>
  <si>
    <t>No documents seen or no evidence seen for process or practice related to emergency response process in case of situations happening during ECA/ CCA / park time outside the school. In the absence of the same the teachers, support staff, external contract teachers will not have clue of the process and can create a chaos and can compromise safety and accountability in the eventuality of an emergency</t>
  </si>
  <si>
    <t>Evidence of emergency training for substitute teachers not seen. In the absence of the same, the
substitute teachers will not have an idea of how to respond to emergency situations</t>
  </si>
  <si>
    <t>No evidence of cleaning reports of washroom cleaning with time stamps seen. In the absence of the same it cannot be ensured that timely cleaning is conducted</t>
  </si>
  <si>
    <t>Evidence of records of asset stock maintenance not seen for 2022. In the absence of the same it is not sure to ascertain if all assets are managed, safeguarded and maintained by the school</t>
  </si>
  <si>
    <t>Documented evidence of Occupational Health and Safety Induction conducted not seen for
new employee induction. In the absence of the evidence, it cannot be concluded that the mandatory safety induction for employees have been completed</t>
  </si>
  <si>
    <t>Documented evidence of the employee induction records done by curriculum coordinator
may be maintained by HR. This will help HR in charge to see the completeness of induction and track if all necessary induction is complete or not or not especially when there are 3 different campuses, and the management is done centrally</t>
  </si>
  <si>
    <t xml:space="preserve"> Process of documenting substitute records of GMP classes in place.Follow the process of documenting substitute records for absent teachers so that a tracking system will be readily available. </t>
  </si>
  <si>
    <t xml:space="preserve">All documentary evidence is managed by PYP coordinator and are accessible to all PYP teachers. PYP coordinator is the manager along with principal to manage the documentary evidence. Coordinator to have complete understanding and control of all documentary evidences. </t>
  </si>
  <si>
    <t>"Training session regarding the PDCA aspects, my GIIS policies, addressing risks and opportunities and ISO standards given to PYP coordinator.
Evidence of files attached in related files. Advance training of requirements as per ISO requirements as well as my GIIS policies need to be given during the induction program of the role.</t>
  </si>
  <si>
    <t>The risks and opportunities document can be updated with the inclusion of new curriculum (IBDP) at the campus</t>
  </si>
  <si>
    <t>The risks and opportunities related to the launch of Yarrow Park as a community connect initiative can be added to the risks and opportunities document</t>
  </si>
  <si>
    <t>Relief Teachers should be made aware of the GIIS Health and Safety Policy</t>
  </si>
  <si>
    <t>The Approved Vendor List with the Operations Executive is that of 2020-21 which needs updation</t>
  </si>
  <si>
    <t>The CCTV and the Fire Extinguisher details with description, specifications and locations has not been updated</t>
  </si>
  <si>
    <t>The Operations can look into maintaining a tracker for all the annual maintenance and servicing contracts/activities for monitoring and follow-up</t>
  </si>
  <si>
    <t>The Water Tank cleaning report was not available at the campus though the actual cleaning has been carried out as per the available information</t>
  </si>
  <si>
    <t>The certificate of Food Handling from Singapore Food Agency (SFA) which is displayed at the canteen has expired on July 2022</t>
  </si>
  <si>
    <t>All service reports from vendors for the campus need to be maintained by the Operations Executive at EC campus for ease in reference and retrieval. E.g., the grease trap service reports</t>
  </si>
  <si>
    <t>The School Bus Safety Assessment can be looked into for repeated follow-up in case of non-compliance to certain parameters mentioned in the checklist</t>
  </si>
  <si>
    <t xml:space="preserve">It was observed that Bus E16 had Fire Extinguisher which had expired on 4th March 2023 </t>
  </si>
  <si>
    <t>It was observed that Bus E14 had Fire Extinguisher which had expired in Feb 2020 and the medicines in the First Aid Kit had expired in June 2019</t>
  </si>
  <si>
    <t>The Proxy Register can be shared with all academic staff through the official communication channel (Google drive/myGIIS)</t>
  </si>
  <si>
    <t>The Daily Work Performa is not being maintained by all classes on regular basis as mentioned in the process manual (GIIS-ACA-04-Class Lesson Conduct Audit)</t>
  </si>
  <si>
    <t xml:space="preserve">A Teacher Observation planner can be prepared for the Principal and all the co-ordinators for easy tracking and monitoring </t>
  </si>
  <si>
    <t>The HOD Moderation Report has some samples of checking of HOD notebook correction by the HOD himself. The maker checker has to be two different people and to be clearly defined</t>
  </si>
  <si>
    <t>Management decisions to complete the asset stock taking by the end of the year during school holidays as it is time consuming. Management decisions to schedule asset stock taking during school holiday time. Plan and schedule asset stock taking well ahead.</t>
  </si>
  <si>
    <t>Training needs identified and training of emergency response conducted for all substitute teachers. To make annual plan for training of emergency response conducted for all substitute teachers. Make a list of substitute teachers and share to operations department so that they include to train substitute teachers as well for emergency response.</t>
  </si>
  <si>
    <t>Training needs are identified, and training conducted for all ECA/ CCA teachers. To include annual training / re-fresher training for ECA/ CCA teachers along with regular teachers for emergency response. ECA CCA external teachers to be identified as student facilitators and to include them for all necessary trainings.</t>
  </si>
  <si>
    <t>First Aid Training given to teachers by school nurses. Proper plan to conduct scheduled annual first aid training to all teachers. Nurses and Operations department to plan all training in advance so that all can avoid missing the same.</t>
  </si>
  <si>
    <t>The frequency of cross checking of written work mentioned in the process is not standardised across segments/levels (Reference: GIIS-ACA-04 4.2.2 Cross Checking of Written Work)</t>
  </si>
  <si>
    <t>The admission counsellors can be trained on the PDPA requirements in Singapore</t>
  </si>
  <si>
    <t>The key aspects of EduTrust, ISO and PDPA can be included in the HR Induction Deck for both academic and nonacademic staff</t>
  </si>
  <si>
    <t>Though there are adhoc checks happening at the canteen for packed food items; these are not recorded/documented</t>
  </si>
  <si>
    <t>There is no evident process of sharing the medical information/allergies and other medical issues of students to the school nurse from the admissions team</t>
  </si>
  <si>
    <t>Food Tasting could be done as part of the routine checks for canteen</t>
  </si>
  <si>
    <t>The Emergency Response plan should include all emergencies and disasters e.g. lockdown, lightning, terrorist attack etc.,</t>
  </si>
  <si>
    <t>Although there is a systematic check of buses through the School Bus Safety Assessment, records can be kept for follow-up in case of non-compliance to certain parameters mentioned in the checklist</t>
  </si>
  <si>
    <t>The academic induction can include additional awareness on some aspects of safety at the campus and introduction to the “Fire and Safety manual”</t>
  </si>
  <si>
    <t>The list of trained fire fighters, fire wardens and trained first aiders to be displayed/circulated with all the staff and the students to be made aware of the same in case of emergencies to ensure safety at the campus</t>
  </si>
  <si>
    <t>The safety and emergency related awareness are not created among all the staff in the campus</t>
  </si>
  <si>
    <t>The Proxy Register can be shared with all academic staff through the official
communication channel (Google drive/myGIIS)</t>
  </si>
  <si>
    <t>The Daily Work Performa and the Notebook checking record sheet is not being maintained by all segments/levels on regular basis as mentioned in the process manual (Reference: GIIS-ACA-04 Class Lesson Conduct Audit)</t>
  </si>
  <si>
    <t>Few of the academic processes have changes and has been updated. These need to be reflected in the IMS Process Manual</t>
  </si>
  <si>
    <t>There are few changes in the process of Teacher Recruitment and Performance Monitoring. These need to be updated in the IMS Process Manual</t>
  </si>
  <si>
    <t>The finance approval limit for petty cash reimbursements not very clear. A coherent policy on the different limits and the necessary approvals required for the same need to be defined</t>
  </si>
  <si>
    <t>The Stock Register is not being updated and there is no process of reconciliation of physical inventory and the stock register inventory at present</t>
  </si>
  <si>
    <t>The action plans on the outcomes of staff survey and the progress on the same are not evident/recorded</t>
  </si>
  <si>
    <t>Policy regarding collecting the medical information was put in place and new parents have been requested to do upload the medical form through google form. All new parents have started the process. The records are received by school nurses .The policies has been communicated to all relevant parties of all campuses. All nurses have been trained to update the medical records through sending google form to parents regularly.</t>
  </si>
  <si>
    <t>The needs and expectations document could include staff as a stakeholder.</t>
  </si>
  <si>
    <t>Although the auditees appeared to have knowledge of the risks associated with their respective functions, it may be beneficial for the team to conduct their own risk assessment and document controls.</t>
  </si>
  <si>
    <t>Organizational Health and Safety training records were not evident</t>
  </si>
  <si>
    <t>Though first aid training is conducted for all staff, records are not evident.</t>
  </si>
  <si>
    <t>Although auditees have confirmed that fire mock drill was conducted last year however records are not evident.</t>
  </si>
  <si>
    <t>Vendor evaluation records are not available for last year</t>
  </si>
  <si>
    <t>There was no documented evidence of medicines expiry date available at infirmary, also it was observed that Prickly heat powder available in infirmary was expired in Jan’23 and not disposed.</t>
  </si>
  <si>
    <t>Fire extinguisher is not available in Store room (on the ground floor under staircase) where cleaning and other flammable material is stored.</t>
  </si>
  <si>
    <t>The presence of broken furniture in certain areas such as corridors and at the ground may pose a risk to students.</t>
  </si>
  <si>
    <t>Annual medical check-up including an eye examination for drivers was not evident</t>
  </si>
  <si>
    <t>It would be beneficial to mark an assembly point to provide clear guidance for individuals in case of an emergency.</t>
  </si>
  <si>
    <t>Admissions Team was unaware about IMS manuals available on MyGIIS.</t>
  </si>
  <si>
    <t>SWOT analysis can include strengths like new labs, theatre club at campus, parental involvement in kaizen and sustainability activities carried out by team.</t>
  </si>
  <si>
    <t>Though there are regular cleaning and sanitization activities are conducted at infirmary, campus nurse can look into record the activities.</t>
  </si>
  <si>
    <t>Smoke detector test is conducted manually however documented evidence was unavailable.</t>
  </si>
  <si>
    <t>Few chemicals which are currently available at the Biology and Chemistry lab does not have any validity or expiry date mentioned (E.g. Ammonia solution, Barium Chloride)</t>
  </si>
  <si>
    <t>It was observed that one chemical solution (Ammonia Solution) which was stored in the chemistry lab had already expired in 2020</t>
  </si>
  <si>
    <t>The IT equipment allotment form had some fields which were incomplete (e.g. joining date and employee ID)</t>
  </si>
  <si>
    <t>During school hours one student had boarded the bus without prior intimation. Incident report of this was not evident</t>
  </si>
  <si>
    <t>The process of recording the washroom cleaning was put in place. All cleaners of all campuses were given orientation for starting the process.</t>
  </si>
  <si>
    <t>The process of documenting the induction conducted by coordinators was completed by HR.  HR has started documenting l induction details in the employee file of all campuses.</t>
  </si>
  <si>
    <t>A job description and key result area for the Business Development function have now been drafted by HR and made available to Tanushree, Fayaz Khan's reporting manager. As a result, HR has checked that JD's &amp; KRA's are available for all positions listed on the organization chart. Every time a new position is added to the organisation chart, the JD's &amp; KRA's will be prepared simultaneously and given to the new hire when he or she joins.</t>
  </si>
  <si>
    <t>PSAT Report for Oct’22 to March’23 has been analysed and actionable points have been identified for improvement. PSAT 2 Report going forward will be checked and updated in Tracking Spreadsheet as and when it’s received. All Survey Reports received once in 6 months will be reviewed, analysed, actionable points identified &amp; monitored monthly to track progess</t>
  </si>
  <si>
    <t>All old resigned &amp; staff who left the organisation, their records have been removed from the spreadsheet report. Staff utilization data report will be reviewed monthly and updated with newly joined staff and those who resigned or have left. This requirement is now added to HR SOP and will be followed for compliance as per the SOP</t>
  </si>
  <si>
    <t>The Risks and Opportunities register has been updated to include the opportunity of IBDP curriculum. Any changes to the risks and opportunities of East Coast campus will be documented in the risks and opportunities document. Henceforth, such curriculum inclusion and other similar opportunities shall be added to the risks and opportunities document under Leadership</t>
  </si>
  <si>
    <t xml:space="preserve">The Risks and Opportunities register has been updated to include the risk of launching the Yarrow Park as a community connect initiative. Any changes to the risks and opportunities of East Coast campus will be documented in the risks and opportunities document. Henceforth, such risks and other similar risks shall be added to the risks and opportunities document under Leadership </t>
  </si>
  <si>
    <t>Post the audit findings, this has been corrected and included as part of the contract. All relief teachers will be requested to read through and sign on the Occupational health and safety policy of GIIS. This will be mandated across for all relief teachers. This shall be included as part of the induction process of relief teachers</t>
  </si>
  <si>
    <t>The Approved Vendor List of 2022 has been updated . The current vendor list shall be maintained by the Operations Executive at East Coast campus. The Operations Executive shall update and maintain the new version of documents once received from HQ</t>
  </si>
  <si>
    <t>The CCTV and the Fire Extinguisher details with description, specifications and locations has now been updated. This file shall be reviewed on a quarterly basis and updated regularly when there is a change. All the documents and trackers maintained by the Operations Executive shall be reviewed on a half yearly basis by the team and necessary changes shall be made</t>
  </si>
  <si>
    <t>The Water Tank cleaning report has been documented. The Water Tank Cleaning activity is a yearly activity at the campus. Post the cleaning, there is a certification from PUB. Both the servicing and the certification has been received for the year 2022. This shall be documented and filed for future reference. Henceforth any servicing report or certification report shall be filed and maintained at the campus</t>
  </si>
  <si>
    <t>The Updated Certificate has been displayed at the canteen. The Current certification from Singapore Food Agency has been displayed at the canteen. There is QR code also available for checking the same. The certificate is now valid till 10th July 2023. Henceforth the operations department shall have the QR Code and certification documented.
https://www.sfa.gov.sg/tools-and-resources/track-records?licRefNo=SE06309L000&amp;module=EHFE. When there is an updation on any certification, the same shall be changed on immediate basis to show the current validity</t>
  </si>
  <si>
    <t xml:space="preserve">All the service reports of East Coast campus is now documented and filed. Available with the operations executive. The Operations Executive will start filing and documenting all the service reports of the campus on regular basis. The campus will start documenting and maintaining different files for all the vendors who are doing AMCs for easy reference and retrieval </t>
  </si>
  <si>
    <t>The Proxy department shared the drive link with all the academic staff at East Coast Campus. There was a mail sent to all academic staff by the Proxy Team with the drive details. The drive will be used for all Proxy related updates for the whole academic year</t>
  </si>
  <si>
    <t>All the class teachers were immediately informed by the co-ordinators in the weekly meeting to maintain the daily work performa on regular basis . There was a mail sent to all the teachers with the co-ordinators in loop that this will be a mandatory document to be maintained by all classes. The co-ordinators and the Principal will emphasise on the importance of documentation on regular basis during staff meetings</t>
  </si>
  <si>
    <t>OH and S induction for new joiner once completed was documented in the  HR induction checklist format . The standardized format was put in action for all HR induction from April 2023.The same format will be followed for all campus new joiner, HR induction.</t>
  </si>
  <si>
    <t>Previous Handbook was reviewed by Academic Team and finalized.This was shared with CD for approval. The Handbook to be uploaded with IT team's help onto mygiis by Campus Head.Once uploaded mail to be sent all parents that they can view the same. Handbook to be made available to all staff and students</t>
  </si>
  <si>
    <t xml:space="preserve">All new joiners, in addition to completion of the standard HR induction have also completed their induction modules on Teamie &amp; general health and safety awareness module in the LMS. This requirement has now been added to the HR SOP and hence will be followed as per the SOP. GIIS Noida HR will make sure that all new joinees will complete all the necessary induction trainings within a weeks’ time from the date of joining </t>
  </si>
  <si>
    <t>The agreement of CCD with GIIS Noida Campus is now made &amp; a copy is available with the campus. Campus Admin has informed Noida HO central contracting team to ensure that all vendor agreements are in place before they come to campus for operations. Henceforth whenever a new vendor is to setup their services inside the campus, all the documentation compliance related work to be done well in advance before commencement of operations</t>
  </si>
  <si>
    <t>The Operations is maintaining a tracker for all the annual maintenance and servicing contracts/activities. This tracker includes all contracts and service activities related to East Coast Campus. This tracker will be updated for any changes in the activities or contracts</t>
  </si>
  <si>
    <t>The follow-ups required for any issues will be noted in the School Bus Safety Assessment . The record of follow-up marked in the safety assessment checklist.Regular safety assessments will be followed in future for 100% compliance</t>
  </si>
  <si>
    <t>The Fire Extinguisher in Bus E16 has been replaced . The vendor has been notified on this lapse and advised to be proactive to check and replace the fire extinguishers in all buses. The bus drivers have been trained by the vendor to proactively replace the fire extinguishers before the expiry date</t>
  </si>
  <si>
    <t>Both the fire extinguisher and first aid kit have been replaced. The vendors have been informed to check the buses proactively and change the fire extinguisher and first aid kits. The vendor has informed all the drivers to proactively change the fire extinguishers and first aid kits on expiry</t>
  </si>
  <si>
    <t>A Teacher Observation planner has been prepared for the Principal and all the co-ordinators . All the observations planned for the current academic year will be updated on a monthly basis to this planner. The tracker will be maintained to monitor all classroom observations of all the co-ordinators and Principal</t>
  </si>
  <si>
    <t>The HOD Moderation Report has been rectified and the process has been redefined. The HOD Moderation Report for the HOD checking and correcting notebooks will be done by the coordinator. Henceforth, it will be made sure that the maker and checker are two different people and there is no overlap of responsibilities</t>
  </si>
  <si>
    <t xml:space="preserve">The Proxy department shared the drive link with all the academic staff at East Coast Campus. There was a mail sent to all academic staff by the Proxy Team with the drive details. The drive will be used for all Proxy related updates for the whole academic </t>
  </si>
  <si>
    <t>Mail has been circulated and document on ERP uploaded on myGIIS. A briefing was conducted on 30th Mar to all stake holders.All staff (Academic &amp; Non Academic) briefed on 30th Mar.Scheduled mails to be sent before the planned Fire Drills. MARCOM department has been advised to create a DSS on safety during emergency</t>
  </si>
  <si>
    <t xml:space="preserve">The list of trained fire fighters, fire wardens and trained first aiders has been circulated with all the staff . MARCOM department has been directly to push these details through DSS. Scheduled mails are planned to be sent before the planned fire drills and also on a regular basis to all the staff. </t>
  </si>
  <si>
    <t xml:space="preserve">This is not mandatory in Singapore as checks are carried out time to time by NEA. The range of food items is considerable and taste is very personal opinion. However, feedback is taken from staff/students especially in the Canteen Committee Meeting. The feedback is taken on a regular basis and the vendor is being informed on the feedback. There are food hygiene checks conducted on regular basis for assessing the quality </t>
  </si>
  <si>
    <t>Post the audit findings, this has been corrected and included as part of the contract. All relief teachers will be requested to read through and sign on the Occupational health and safety policy of GIIS. This will be mandated across for all relief teacher. This shall be included as part of the induction process of relief teachers</t>
  </si>
  <si>
    <t>Count of Campus</t>
  </si>
  <si>
    <t>The expiry dates of raw materials and packed food like sandwiches are checked and documented in our monthly reports. These checks are being conducted on regular basis and recorded for evidence. The checks for packed foods will be part of the checking process</t>
  </si>
  <si>
    <t>Leadership mentioned that during management meetings the action plans are discussed however this was not evident e.g. PSAT OFI</t>
  </si>
  <si>
    <t>The academic induction module includes aspects of safety at the campus and introduction to the “Fire and Safety manual”. Fire and safety induction is now added as part of the initial induction process of all teachers. The details of the fire evacuation and safety manual is being shared during the teacher induction</t>
  </si>
  <si>
    <t>The stock register is updated in the bookshop for books and uniforms. However, for all other items, this is capitalised on our Financial System, ACCPAC. As a process for tagging asset capture, this is being implemented in the new LMS. There are regular checks and reconciliation of all the stock at the bookshop. The other inventory are also managed through ACCPAC for accounting purposes. The asset capture and tagging is embedded into the new LMS and will be monitored through the LMS</t>
  </si>
  <si>
    <t>The division panel with blinds/partition for patient care is not evident as mentioned in the Risks &amp; Opportunities tracker (point no. 14).</t>
  </si>
  <si>
    <t>The campus can inspect the blind spots and look into having sufficient CCTV cameras in these areas (eg., Library, Admin Room, Conference Room etc.,)</t>
  </si>
  <si>
    <t>It was noticed during the audit that the Dettol antiseptic bottle kept at the infirmary medical box had expired (Expiry date - Nov 2022)</t>
  </si>
  <si>
    <t xml:space="preserve">There were seats in torn state with broken handles and few nails protruding noticed during the inspection of school buses ending 9457 and 9453 </t>
  </si>
  <si>
    <t>The campus can look into having a wheelchair and a stretcher at the campus</t>
  </si>
  <si>
    <t>The campus can look into having more fire extinguishers at the Library considering the area and the risk severity</t>
  </si>
  <si>
    <t xml:space="preserve">A Training on audit awareness could be conducted for the campus team. Team members were not comfortable sharing additional information other than what was uploaded on the Drive (this doesn't give the auditor confidence that the audit objective has been met).  The documents needed for HR, Transport, and Admin audits were not readily available on the drive, causing delays. While audit evidences can be shown in physical or soft copy, the team insisted on uploading before showing it to the auditors and also keeping the audit confined to the conference room.  As part of ISO 19011:2018, the guidelines specify how auditors should use sampling methodologies. </t>
  </si>
  <si>
    <t>The recurrence of First Aid training to teachers and nannies can be looked into for revision</t>
  </si>
  <si>
    <t>The basic health records of new staff are recorded and maintained at the clinic. The campus can look into maintaining the records for all the staff at the campus.</t>
  </si>
  <si>
    <t>The first aid boxes could be placed at visible locations</t>
  </si>
  <si>
    <t>The list of Grievance Committee members could be documented and signed by the SDO</t>
  </si>
  <si>
    <t>The Stock management at the campus including requisitions could be improved to avoid delays</t>
  </si>
  <si>
    <t>The records of feedback from parents who visited the campus were not evident. Records of the same could be maintained for analysis and continuous improvement</t>
  </si>
  <si>
    <t>The campus can look into adding the date of joining in the withdrawal data which is extracted from myGIIS for analysis</t>
  </si>
  <si>
    <t>The Principal / Supervisor's signature was missing in the Induction Form</t>
  </si>
  <si>
    <t>Few gaps were observed in the stock in and out records maintained by the procurement team. The campus can look into adding the previous months brought forward count in the stock register</t>
  </si>
  <si>
    <t>Counsellors will arrange for both Coordinators and Nurse to be present for discussions with parents regarding the medical conditions of the student. A follow up email will also be sent to both the academic team and school nurse to document the medical condition for their future reference. Admissions Checklist has a field for medical reports to be updated. This will serve as a reminder to Counsellors for medical condition information to be updated to school nurses upon granting admission to student</t>
  </si>
  <si>
    <t>The action plans on the outcomes of staff survey has been recorded and discussed with HR head. Based on the action plans, discussions, trainings and activities have been planned and executed as per plan. There will be more engagement activities planned with the employees on a regular basis</t>
  </si>
  <si>
    <t>ISO Standard</t>
  </si>
  <si>
    <t>Certificate Number</t>
  </si>
  <si>
    <t>Current Expiry Date</t>
  </si>
  <si>
    <t>ISO 9001:2015</t>
  </si>
  <si>
    <t>17826-Q15-001</t>
  </si>
  <si>
    <t>ISO 45001:2018</t>
  </si>
  <si>
    <t>17826-OHS-001</t>
  </si>
  <si>
    <t>ISO 21001:2018</t>
  </si>
  <si>
    <t>17826-EOMS-001</t>
  </si>
  <si>
    <t>Extra fire extinguisher is placed in library. A review will be conducted quarterly to see if any blind spots exist and accordingly action will be taken to mitigate the risk</t>
  </si>
  <si>
    <t>Wheelchair was ordered however it was not received. GIIS Balewadi has tie up with Jupitar hospital. In case of emergency, ambulance with stretcher is also provided by hospital on call. Wheelchair was procured</t>
  </si>
  <si>
    <t>The repair work is done and handles are repaired. Regular maintenance as per SOP/schedule must be done without any excuse or delays for all buses</t>
  </si>
  <si>
    <t xml:space="preserve">Old Dettol bottle is replaced. Dettol bottle was disposed as per policy. Campus nurse was strictly instructed to dispose all expired medicines including Dettol bottle using the hospital which we have tie-up. Fortnight checks will be performed to ensure expired medicines are disposed of in time. </t>
  </si>
  <si>
    <t>All staff health records are updated. All Staff Health records will be updated at regular intervals.</t>
  </si>
  <si>
    <t>SO Awareness  session for campus is conducted on 22nd june'23. Each quarter the session will be conducted for all staff. Regular interactions and awareness session with entire team will result in understanding &amp; teamwork</t>
  </si>
  <si>
    <t>ISI 15652 Electrical Rubber Mat Below all Electrical Panels may be Ensured.</t>
  </si>
  <si>
    <t>CCD Catering Agreement &amp; FSSAI License may be ensured.</t>
  </si>
  <si>
    <t>Class Rooms Space for AC External Unit to be closed or maintained: is full of bird droppings &amp; eggs</t>
  </si>
  <si>
    <t>Emergency Exit Signages to be put up e.g., MPH at 4th Floor.</t>
  </si>
  <si>
    <t>Update Organizational Chart including Lab. Assistant, IT Etc.</t>
  </si>
  <si>
    <t>Transport Vehicle driver medical report &amp; colour blindness reports may be retained.</t>
  </si>
  <si>
    <t>Requests for specific teacher (from students / parents) may be investigated.</t>
  </si>
  <si>
    <t>Conflict of interest is determined by experience / familiarity for Q paper setting, invigilation, and paper checking. It may be formally recorded. The conflict is restricted to having their own children in the class, which may be expanded.</t>
  </si>
  <si>
    <t>Emergency preparedness checks is presently restricted to fire drills conducted by SCDF. It may also include other emergencies like medical emergency (which does not require evacuation or disturbing children)</t>
  </si>
  <si>
    <t>A formal risk assessment may be carried out for events which may include crowd management, traffic management, security, safety, waste generation etc.</t>
  </si>
  <si>
    <t>The QT9 software includes only auditor notes. Auditor is required to first develop Audit checklist which may be approved by GCEE. Auditor notes should include all checklist items to ensure that audit has been adequately completed</t>
  </si>
  <si>
    <t>HIRA and Legal register may be customized for each campus</t>
  </si>
  <si>
    <t>Maintenance of facility is mainly under AMC with respective vendors. A visit register detailing plan and actuals as well as spares replaced may be developed</t>
  </si>
  <si>
    <t>IBDP includes projects to be taken by students. This can be considered as a service offering to commercial businesses and actual project experience be given to students</t>
  </si>
  <si>
    <t>FAQ may be developed based on helpdesk issues. What went right may also be analysed for “GOOD” feedback.</t>
  </si>
  <si>
    <t>Tokyo - HK</t>
  </si>
  <si>
    <t>The doors to library from Aomori University may be locked from school side to ensure no possible entry from Aomori school (intruder control)</t>
  </si>
  <si>
    <t>Formal training may be provided to admissions team to identify cases of special needs. A counsellor is approached only if admission teams have some doubt about the potential student.</t>
  </si>
  <si>
    <t>The campus is at higher price point for GMP, compared to other international schools. USP may be identified and highlighted in operational procedures.</t>
  </si>
  <si>
    <t>Purchase department may consider % PRF where the delivery is later than expected date on PRF.</t>
  </si>
  <si>
    <t>Expected delivery date and technical specifications are not stated on P.O. and the same is considered based on quotation given by vendor. The P.O. may refer to supplier quote.</t>
  </si>
  <si>
    <t>School has considerable assets across various campuses. ISO 55001 Asset Management may be considered for system implementation and certification</t>
  </si>
  <si>
    <t>Tokyo - SSD</t>
  </si>
  <si>
    <t xml:space="preserve">Grievance Management SOP was available with all the details including committee member's name. Missed to showcase during the Audit.  </t>
  </si>
  <si>
    <t>The upcoming training session is on July 4 2023. Trainings are planned to be conducted twice in a year. Training will be conducted twice in a year and also whenever requested by leadership team.</t>
  </si>
  <si>
    <t xml:space="preserve">Feedback is taken from the prospective parents visiting the campus. But the record was not saved in the audit records, so could not show during the audit. And missed to showcase the record. Feedback is taken from the prospective parents visiting the campus. But the record was not saved in the audit records, so could not show during the audit. And missed to showcase the record. Records will be maintained in the audit folder in advance. </t>
  </si>
  <si>
    <t xml:space="preserve">Date of Joining data was added in other reports. Henceforth will add it in the withdrawal report for better analysis. Date of joining tab is added in the withdrawal report. In future data will be added in withdrawal report for better analysis. </t>
  </si>
  <si>
    <t>Signature taken from the seniors. In future the signatures will be maintained and recorded. In future the signatures will be taken immediately after the induction on the induction form.</t>
  </si>
  <si>
    <t>Location of first aid was changed to increase the increase the visibility. Hence forth the first aid box will be placed in open area. First aid box will be placed at suitable location</t>
  </si>
  <si>
    <t>We shall explore the possibility of commercial &amp; actual business project in CAS for the upcoming academic year. Discuss with companies in the industry and DP Coordinators for having a long-term commercial project possibility for IB Students projects. Make plan of commercializing the IBDP projects in the beginning of the academic year itself.</t>
  </si>
  <si>
    <t xml:space="preserve">For intruder entry we have trained all our staff how to respond and have kept equipment near the gate to control the situation. Operations team have planned meetings with Aomori university for optimizing the shared school facility and property. Japan being one of the safest countries we have taken measures for intruder control in our school. </t>
  </si>
  <si>
    <t>The school leadership has discussed the same and have decided to consider the project for future years. However, the process of assent management for each campus is carried out on a regular basis and will continue to follow the same. Will be discussed with central team of ISO certification and will be undertaken as per the guidance of central ISO Implementation team when decide to get the same implemented in all campuses.</t>
  </si>
  <si>
    <t>The USPs are identified and the same is highlighted by  admission and marketing  - during marketing and promotional activities of school as well as broadcasted through various channels.
USP-  
*Only school in Tokyo offering 2 curricula 
*  Best value school in Tokyo
* Top Ranked CBSE school overseas
* 9 gems holistic approach for student development. The USPs are highlighted in school's website.
https://tokyo.globalindianschool.org/ Training to marketing and admission personnel to highlight USP of GMP to potential customers.</t>
  </si>
  <si>
    <t>Documentation process of HIRA records for each campus and consolidation of the same. Maintain a consolidated campus wise HIRA document for all campuses of GIIS TOKYO with periodical updation. Training of operation department personnel to recording and maintaining the documets.</t>
  </si>
  <si>
    <t>Brand</t>
  </si>
  <si>
    <t>GIIS</t>
  </si>
  <si>
    <t>Though there are several locations for where Evacuation routes are displayed, this was not evident in all classrooms. Since students would spend majority of time in classrooms, a visual reminder would be helpful</t>
  </si>
  <si>
    <t>OWIS</t>
  </si>
  <si>
    <t>There are evacuation routes place inside the classrooms too (all classrooms)</t>
  </si>
  <si>
    <t>A comprehensive document on details of Fire extinguishers with their types, expiry dates and other relevant information can be maintained for overall monitoring</t>
  </si>
  <si>
    <t>The Operations departement has prepared a consolidated document mentioning the locations of fire extinguishers with expiry date. The document is attached as evidence</t>
  </si>
  <si>
    <t xml:space="preserve">The stationery stock register can include the minimum and maximum order quantity for better tracking and monitoring
</t>
  </si>
  <si>
    <t>The operations department has included the minimum and maximum quantities for stationery items . Attached is the evidence document for the same</t>
  </si>
  <si>
    <t>The house keeping/ cleaning staff may be given  a ID card either from OWIS or the vendor can provide an ID card for identification and  enhanced security (though they wear the uniforms provided by the vendor)</t>
  </si>
  <si>
    <t xml:space="preserve">All new vendors who work on campus will be issued a pass with a picture
- Vendors will be required to sign in/ sign out their pass with operations by the first week of commencing work and last day of resignation.
 </t>
  </si>
  <si>
    <t>Additional Needs Process Flowchart was implemented. However, learning support flow chart needs to be modified to address a few redundancies in the flowchart and need to add the steps after review to include “further assessment” as well as parental consent to proceed with intervention.</t>
  </si>
  <si>
    <t>The Admissions team have updated the flowchart and have captured these into the current flowchart</t>
  </si>
  <si>
    <t>Proxy report format can record the work done by proxy teachers.</t>
  </si>
  <si>
    <t>This has been implemented in OWIS and there is a detailed proxy report maintained</t>
  </si>
  <si>
    <t>Although the OWIS graduate number (IBDP) is very low, they could still be asked to do a quick survey to capture their learning journey with OWIS and their experiences during their time at the school (for example, preparing them for university applications, preparing them for life after school). Exit survey could also be conducted for IGCSE Year 10 along with the IBDP graduates since students may leave after Year 10 also</t>
  </si>
  <si>
    <t>Evidence as attached and two sample of survey question in this link https://docs.google.com/forms/d/1ezuodfGYvGGVHWMPzgsWddIvy60wVg6pTzZHUshJHOM/edit?usp=sharing
https://docs.google.com/forms/d/1eMfAaHIMh1-kwCXMTy8mi5slNMHpo81U3VU9uUyVyh4/edit?usp=sharing</t>
  </si>
  <si>
    <t xml:space="preserve">Post-training effectiveness survey could be conducted to capture whether the training has
 been useful and action plan may then be drawn up to address any gaps that may be found
 </t>
  </si>
  <si>
    <t xml:space="preserve">The HR has the post training feedback which is being sent to the trainees </t>
  </si>
  <si>
    <t xml:space="preserve">The Leadership can look into documenting the Risks and Opportunities for all departments </t>
  </si>
  <si>
    <t xml:space="preserve">OWIS will be using department development plans to address the issue. Departmental plans have not been used in the past. Annual development of departmental plans informed by the whole school SDP. </t>
  </si>
  <si>
    <t>During the physical site visit, it was noticed that the disinfectant spray was kept unattended in the canteen area. Though there was a symbol indicating that it was not drinking water, the container looked exactly like a water dispenser refill bottle. This may pose a hazard for young children and EAL students who may not be able to read the Warning label</t>
  </si>
  <si>
    <t>To remove container containing disinfectant liquid. The container looked like a water refill dispenser. To remove the container and placed in the nurses room under supervision. Container to be kept an under supervision of school nurse.</t>
  </si>
  <si>
    <t>HR may look into including Health and safety as well as PDPA aspects in their training</t>
  </si>
  <si>
    <t>Added in the orientation slides the following information:
1.	 Personal Data Protection Policy/Data Protection Policy
2.	Health and Safety procedures – to include procedure on how to handle minor and major injury. Immediate addition of the recommended information in the orientation slides.  Frequent review and update of the procedures (if any)</t>
  </si>
  <si>
    <t>HR may look into documenting internal and external trainings of both academic and non-academic staff</t>
  </si>
  <si>
    <t>Review and revised the current training tracker.. Training tracker is enhanced reflecting internal and external trainings attended by members of staff. Frequent review and update of the procedures (if any)</t>
  </si>
  <si>
    <t>The overall training plan for non-academic staff was not evident during the audit</t>
  </si>
  <si>
    <t xml:space="preserve">Pending 2022-2023 Training Plan – training plan will be finalised in the month of November 2022. Pending 2022-2023 Training Plan – training plan will be finalised in the month of November 2022  </t>
  </si>
  <si>
    <t xml:space="preserve">No evidence on IT Asset inventory shown during audit </t>
  </si>
  <si>
    <t>Asset inventory was shared in folder. Changeover of IT staff. Have included in shared drive. Asset list to be shared with line manager</t>
  </si>
  <si>
    <t>The academic team can look into framing rules/policies for textbooks and reference books and communicating the same to students and parents</t>
  </si>
  <si>
    <t xml:space="preserve">We will develop this policy during our process review sessions in 2023. </t>
  </si>
  <si>
    <t>The Leadership can look into revising the processes based on the current update for e.g., academic policies</t>
  </si>
  <si>
    <t xml:space="preserve">Annual updating of the processes of the school. Changes in leadership and strategic vision of OWIS. The review and update  of processes will begin in January 2022 and will be completed by March 2022. Inset days will be used to complete this process. Annual program for updating processes. </t>
  </si>
  <si>
    <t>Emergency Response plan can include lightning and this to be included in the current plan</t>
  </si>
  <si>
    <t>To include lightning warning system as part of the safety. Was never part of the Emergency Response Plan. Have updated the to include. All related safety equipment to be included in ERP</t>
  </si>
  <si>
    <t>Certificate of fitness for electrical installation has expired and needs to be replaced</t>
  </si>
  <si>
    <t xml:space="preserve">License has been procured from the department and attached as evidence. To include Tracker for certification that requires re-applying. Follow up from government agencies was not received. To include into tracker and shared with dept. </t>
  </si>
  <si>
    <t>Fire drill had not been conducted post easing of Covid restrictions. No plan evident. The next Fire Drill to be planned at the earliest</t>
  </si>
  <si>
    <t>Fire drilled already conducted and attached evidence for the same.
To conduct fire drill at month end of August. End of academic year and post covid. To be conducted by month end of August after the briefing for teachers and staff. Fire Drills are conducted twice in an academic year.</t>
  </si>
  <si>
    <t>Operations department can look into having an awareness on First Aid to all academic and non-academic staff</t>
  </si>
  <si>
    <t>To conduct first-aid awareness for all staff. School Nurses to conduct first -aid awareness to all staff in OWIS. Awareness program to be included in induction program</t>
  </si>
  <si>
    <t>The clause 8.3 may be more elaborated in the documentation for development. The Course design &amp; content development may be rewritten in lines of the ISO clause.</t>
  </si>
  <si>
    <t xml:space="preserve">Annual updating of the processes of the school.  Has not been updated to be in line with ISO . The review and update  of processes will begin in January 2022 and will be completed by March 2022. Inset days will be used to complete this process. Annual program for updating processes. </t>
  </si>
  <si>
    <t>Chinese mathematics, use of abacus etc. may be considered as additional training in bilingual program. Vedic mathematics may also be considered as alternate.</t>
  </si>
  <si>
    <t>No corrective action will be taken as we are bound by the curricular requirements of the IB Primary Years Program. The school has discussed the same and since its will not be possible to implement this OFI, this finding has been closed based on the decision taken by the Management</t>
  </si>
  <si>
    <t>Complaints / feedback process may also address issues raised by internal stakeholders (where HR &amp; academic coordinators are responsible for response &amp; resolution).</t>
  </si>
  <si>
    <t xml:space="preserve">We currently have two yearly surveys for staff to provide feedback. We also have a clearly articulated process for internal feedback. This process is shared with staff at induction.  Continue to maintain the process that is in place. </t>
  </si>
  <si>
    <t>Nanyang campus may not accept children with physical disabilities, due to its infrastructure. However, Suntec campus may consider developing systems for such children.</t>
  </si>
  <si>
    <t>No action will be taken regarding this OFI as we are unable to modify the space used at Suntec. As per our contract with Suntec, no changes can be made to any of the environments that we used. Based on the decision taken by management, the fining has been closed</t>
  </si>
  <si>
    <t>Approved Vendor list may be developed item wise to ensure a minimum of 3 vendors for each material.</t>
  </si>
  <si>
    <t>Edited vendor list against criteria of scope of work. Vendor list not arranged to service provided. Vendor list to be maintained again service provided with at lest 3 vendor per scope. To be updated by operations and procurement.</t>
  </si>
  <si>
    <t>Maintenance checklist may include building stability checks, lightening arrestor, earthing pits etc. (though not a legal requirement)</t>
  </si>
  <si>
    <t>Building stability  check done by Land owner every 5 years. But was not included in evidence. Building checks done, will engage contractors for check on lightning arrestor and earth pits. To be included as part of facilities yearly checks</t>
  </si>
  <si>
    <t>Electric sockets in the class room may be plugged or covered.</t>
  </si>
  <si>
    <t>Purchased plug covers and cover low and exposed wall socket. To plug and cover open wall socket. To be part of facilities checklist  and class teachers to ensure covers are in place</t>
  </si>
  <si>
    <t>Canteen hygiene checklist may be developed in line with FSSC standard (instead of generic checklist)</t>
  </si>
  <si>
    <t>To work with GIIS to standardize checklist with FSSC standard. To standardize checklist with FSSC standard. To work with GIIS closely</t>
  </si>
  <si>
    <t>Fire load analysis may be carried out for placement of fire extinguishers (number &amp; type).</t>
  </si>
  <si>
    <t xml:space="preserve">The requirement is based on the building and load of the existing structure and not based on occupancy, hence the existing approval from
SCDF is sufficient </t>
  </si>
  <si>
    <t>(All)</t>
  </si>
  <si>
    <t>Nanyang</t>
  </si>
  <si>
    <t>Audit Type (Internal/ External)</t>
  </si>
  <si>
    <t>Audit Finding Categorisation (Observations/NC/OFI)</t>
  </si>
  <si>
    <t>ISO Clause No.</t>
  </si>
  <si>
    <t>ISO Clause Name</t>
  </si>
  <si>
    <t>Department</t>
  </si>
  <si>
    <t>Area</t>
  </si>
  <si>
    <t>Ageing (from Report Date)</t>
  </si>
  <si>
    <t>Deviation (against target closure date)</t>
  </si>
  <si>
    <t xml:space="preserve">CAR No. </t>
  </si>
  <si>
    <t>All policies of Harrods are scheduled to be reviewed in the current academic year. This may also be shared with staff at Head Office for better communication and understanding</t>
  </si>
  <si>
    <t>Cambodia</t>
  </si>
  <si>
    <t>The schedule of reviewing the policies have been prepared. The team will review as per plan. This will be shared to the HQ staff periodically after review</t>
  </si>
  <si>
    <t xml:space="preserve">A grievance policy for staff could be formulated and shared with all staff. This will help staff correctly identify the issues faced and seek appropriate response and assistance </t>
  </si>
  <si>
    <t>The grievance policy has been formulated</t>
  </si>
  <si>
    <t>A Training needs analysis based on the response from the employee / staff survey can be created for continuous improvement</t>
  </si>
  <si>
    <t xml:space="preserve">HR Department created the TN Survey for all employees in order to understand and analysed their training needs in order to provide with the right skill competency in performing their jobs. HR has created and issued Training Needs survey last January 6 to all employees in order to understand their needs for continuous improvement. Management will conduct a yearly Training Needs Survey and analyse data to ensure continuous improvement  </t>
  </si>
  <si>
    <t>Fixed asset Inventory list needs to be updated by Operations department of the school. Since repairs and maintenance are done on campus, such a list may help individual campuses manage assets at their location.</t>
  </si>
  <si>
    <t>Physical stock taking of all fixed assets has been done and the register has been updated</t>
  </si>
  <si>
    <t>A comprehensive document showing details of Fire extinguishers, their types, expiry dates and other relevant information can be maintained for overall monitoring at both Head Office and campus level</t>
  </si>
  <si>
    <t>Document has been maintained on the list of fire extinguisher for each campus</t>
  </si>
  <si>
    <t>A vendor evaluation analysis could be put in place for better understanding of the needs and requirements of vendors as well as their performance for information and future reference</t>
  </si>
  <si>
    <t>Vendor evaluation is being prepared for all existing and new vendors (once they have a new vendor)</t>
  </si>
  <si>
    <t>The Electric Room can be enhanced for safety by placing rubber mats</t>
  </si>
  <si>
    <t>A monitoring system of parent profile updating can be introduced to ensure all details are up to date to enable speedy contact during emergencies. Periodic reminders could be sent to seek updated information from current parents</t>
  </si>
  <si>
    <t>School Principal has updated the PTC form adding this point on profile updation and will circulate to parents during PTC (held twice in a year)</t>
  </si>
  <si>
    <t>The Fire drill process document needs to be updated for the current process</t>
  </si>
  <si>
    <t>School Principal and the Fire &amp; Safety Committee have the updated process and this has been communicated to all staff</t>
  </si>
  <si>
    <t>The team can look into having an Emergency Response Plan which includes multiple emergencies. As of now, only emergency due to fire is being tracked and monitored</t>
  </si>
  <si>
    <t>A structured post admissions follow-up process (call/ mail/ google form) could be initiated by the admission department to capture feedback from new students/families and enhance the process towards improved parent satisfaction</t>
  </si>
  <si>
    <t>Post-training effectiveness survey could be conducted to capture whether the training has been useful and action plan may then be drawn up to address any gaps that may be found</t>
  </si>
  <si>
    <t>HR Department sent out the Training Feedback after a training is conducted by any department to understand and address the training gaps and to see how we can improve. HR Department ensure that Training Feedback is sent to respective Department if a training is conducted. Will assign a dedicated person to send out the training feedback immediately after a training is conducted to prevent recurrence.</t>
  </si>
  <si>
    <t>The feedback manager can look into having a follow-up system on complaints for which actions cannot be taken on immediate basis and which may require time, capital and/or further escalation to management</t>
  </si>
  <si>
    <t>Meetings with the feedback Manager has been set up on a fortnightly basis with the School Director to ensure the feedback analysis</t>
  </si>
  <si>
    <t>HIA</t>
  </si>
  <si>
    <t>The clause 8.3 may be more elaborated in the documentation. The SIPOC for course development may be rewritten in lines of the ISO clause</t>
  </si>
  <si>
    <t>Infrastructure risk w.r.t. safety may be considered</t>
  </si>
  <si>
    <t>Complaints / feedback process may address issues which have been closed without resolution</t>
  </si>
  <si>
    <t>Purchase invoice / RFQ may detail the exact specification of material required</t>
  </si>
  <si>
    <t>Approved Vendor list may be developed item wise to ensure a minimum of 3 vendors for each material</t>
  </si>
  <si>
    <t>A central store may be developed instead of campus wise. This shall reduce the total inventory</t>
  </si>
  <si>
    <t>Re-order level for each item may be developed considering the consumption pattern and delivery period</t>
  </si>
  <si>
    <t>Petty cash purchases may be analysed for trend</t>
  </si>
  <si>
    <t>The petty cash has been analysed for trends</t>
  </si>
  <si>
    <t>Preventive maintenance schedule &amp; checklist may be developed</t>
  </si>
  <si>
    <t>Business risk analysis may include competition and recruitment of child offenders</t>
  </si>
  <si>
    <t>Business risk analysis has been updated to include competition and recruitment of child offenders. These are now part of the recruitment policy of Harrods. This will be ensured in the future</t>
  </si>
  <si>
    <t>Recruitment plan for the year may also specify target date</t>
  </si>
  <si>
    <t xml:space="preserve">HR department set up the recruitment timeline for the yearly recruitment plan. HR department provide a recruitment timeline for yearly recruitment plan to measure recruitment efficiency. HR to ensure that a timeline is given for every yearly recruitment planning </t>
  </si>
  <si>
    <t>Harrods can look into removing the blood group field from the Admission Application Form as
parents are reluctant to share the same</t>
  </si>
  <si>
    <t>A template for admission rejection letters could be developed. This will help the campus to track the improvement for reapplication</t>
  </si>
  <si>
    <t>School collects certain documents during admission. However, this checklist can have a stringent quality check to ensure all important documents are collected</t>
  </si>
  <si>
    <t>The school can look into procuring a designated printer for the Examination room. The HR and Admissions department should look into maintaining confidentiality while printing sensitive documents</t>
  </si>
  <si>
    <t>Policy on data protection and disposal of obsolete confidential documents was not evident</t>
  </si>
  <si>
    <t>The Exam rooms with assessment papers were not locked. This might lead to noncompliance with the curriculum board and may cause the school to lose credibility in their assessment process</t>
  </si>
  <si>
    <t>Cleaning Supplies were not stored in a controlled access room. This could lead to a potential hazard for stakeholders</t>
  </si>
  <si>
    <t>First Aid Boxes does not mention the expiry dates. Regular checks on the first aid boxes by the Operations/nurse was not evident. Nurse could have a master list of all First Aid boxes with designated locations</t>
  </si>
  <si>
    <t>The Occupational Health and Safety Policy could be displayed at the campus. HR can look into adding an OHS module during induction</t>
  </si>
  <si>
    <t>Harrods can look into controlled disposal of chemicals in use</t>
  </si>
  <si>
    <t>Material Safety Data Sheet could be made available in labs and with cleaners</t>
  </si>
  <si>
    <t>Snacks delivered for students at 11 AM and consumed later was kept in non-refrigerated shelves. This could be a potential cause of food contamination</t>
  </si>
  <si>
    <t>The shower area in the washroom attached to the classroom was used for storing food containers. This could be a potential hazard for pest infestation</t>
  </si>
  <si>
    <t>The campus can look into tracking the pest control process which in place for better monitoring and documentation</t>
  </si>
  <si>
    <t>Overloading of electric power point can lead to potential hazards. Harrods can look into ensuring safety protocol and mitigation of potential risk.</t>
  </si>
  <si>
    <t>The visitor log with the security could capture the Identity details and phone numbers of visitors</t>
  </si>
  <si>
    <t>HR can look into ensuring all staff movement is recorded for in and out as this can lead to confusion during an emergency</t>
  </si>
  <si>
    <t>The Operations team could look into documenting the list of Fire Extinguishers with locations and types. The placement of Fire Extinguishes could also be looked into as it was found that many areas had multiple Fire Extinguishers close to each other</t>
  </si>
  <si>
    <t>Harrods can look into adding evacuation protocols for other disasters also apart from the Fire Evacuation drills conducted on regular basis. Also these evacuation protocols could be posted in the campus</t>
  </si>
  <si>
    <t>Fire alarms and power sockets were evident in strategic locations. However, all fire alarms and power sockets need to be encased with a casing to avoid any misuse by the students and also to avoid trip hazards</t>
  </si>
  <si>
    <t>The Operations Team can look into having an Incident report for operational mishaps</t>
  </si>
  <si>
    <t>The school can look into segregation of offer letters and to change sign-off roles for each segregated admission. This will avoid the delay in signing off the offer letters</t>
  </si>
  <si>
    <t>The approval signature and dates were found missing in some staff records (Ofentse Mokhane). Harrods could check these before filing away to avoid any disputes in the future</t>
  </si>
  <si>
    <t>An awareness session could be conducted for all vendors, suppliers and partners</t>
  </si>
  <si>
    <t>The Operations can look into having a Vendor satisfaction survey and evaluation on regular basis. Details and reasons for Inactive vendors could be added to the tracker</t>
  </si>
  <si>
    <t>Management Review Meeting to be scheduled to discuss and close any pending points of last External Audit</t>
  </si>
  <si>
    <t>Even though all the functions are conducting a risk analysis, it would be advisable to consolidate all into one document (Risk Register - HIRA)</t>
  </si>
  <si>
    <t>Closure Status Brand-wise</t>
  </si>
  <si>
    <t>Ticket No.</t>
  </si>
  <si>
    <t>Overall Status</t>
  </si>
  <si>
    <t>Overall Clause-wise analysis</t>
  </si>
  <si>
    <t>Campus wise open findings</t>
  </si>
  <si>
    <t>C1</t>
  </si>
  <si>
    <t>C4</t>
  </si>
  <si>
    <t>C2</t>
  </si>
  <si>
    <t>C3</t>
  </si>
  <si>
    <t>The school can look into fixing finger guards for classroom and washrooms at areas where the students have access</t>
  </si>
  <si>
    <t>Saudi Arabia</t>
  </si>
  <si>
    <t>Riyadh</t>
  </si>
  <si>
    <t>Detailed Fire Evacuation Plan to be placed at prominent locations in the campus</t>
  </si>
  <si>
    <t>The school can consider increasing the First Aid boxes placed in each wing / floor.</t>
  </si>
  <si>
    <t>The admissions team can look into maintaining Withdrawal Exit Forms which will help in evaluation and analysis</t>
  </si>
  <si>
    <t xml:space="preserve">The admissions can look into collecting feedback from the parents post their visit to school </t>
  </si>
  <si>
    <t>The HR Department can look into maintaining a detailed training tracker for monitoring the various trainings undergone by the staff.</t>
  </si>
  <si>
    <t>The HR team should ensure that the Interview sheet has been signed by the respective interviewer.</t>
  </si>
  <si>
    <t>The Operations team can check the New Vendor Evaluation Form for completeness and signatures from the Head of Department.</t>
  </si>
  <si>
    <t>Fire drills can be planned for the campus</t>
  </si>
  <si>
    <t>GLEN</t>
  </si>
  <si>
    <t>GIP</t>
  </si>
  <si>
    <t>Fire evacuation plans to be displayed in more prominent locations</t>
  </si>
  <si>
    <t>Access control can be put in place for critical areas including signages</t>
  </si>
  <si>
    <t>The Evacuation plans does not have markings for “You are here”. This marking will be useful during an emergency evacuation</t>
  </si>
  <si>
    <t>Fire alarm switch can be connected directly instead of connecting them with a switch. It was found that many of these points were either switched off or removed</t>
  </si>
  <si>
    <t>MRM to take place though already planned and minutes of MRM to be recorded</t>
  </si>
  <si>
    <t>GA</t>
  </si>
  <si>
    <t>The operations can look into having separate footwear or footwear covers for the staff at the cooking area</t>
  </si>
  <si>
    <t>The Organisation Health and safety policy to be displayed in visible locations</t>
  </si>
  <si>
    <t>A risk register can be maintained for capturing all possible risks and to develop action plans for mitigating the risks</t>
  </si>
  <si>
    <t>The Disposal process for expired chemicals and medicines can be looked into and a comprehensive SOP can be made for safe disposal</t>
  </si>
  <si>
    <t>The physics, biology and ICT can look into having a common fire extinguisher which is accessible for all</t>
  </si>
  <si>
    <t>The fire extinguisher in the Kitchen can be enhanced by addition or by increasing the capacity since the kitchen is being used for cooking food for 3000+ members</t>
  </si>
  <si>
    <t>Operations can look into drills for other hazards too beyond the regular fire drills e.g., Intruder, Biohazard etc.,</t>
  </si>
  <si>
    <t>Lift certificate and emergency contact numbers to be displayed inside the lift</t>
  </si>
  <si>
    <t>PV2 can be implemented for enhancing monitoring and measurement</t>
  </si>
  <si>
    <t>The admission can ensure all the documents collected from the parents are complete and the forms are duly signed by the parents</t>
  </si>
  <si>
    <t>The packaged food items stored along with the chemicals – can think of moving one of those</t>
  </si>
  <si>
    <t>GIC</t>
  </si>
  <si>
    <t>The fire alarm panel at the campus is not working – can replace or repair</t>
  </si>
  <si>
    <t>Cambridge Curriculum and lesson plan is in place. However, there was unapproved deviation in lesson plan due to unplanned events. Team can look into proper approvals before any changes are made as this will ensure proper process is followed.</t>
  </si>
  <si>
    <t>Cambridge team needs further training to understand the proper documentation required for each
process( lesson observation, Notebook correction , proxy etc.),this will help campus to be uniform in all academic formats and also avoid potential loss of teaching content as well as monitoring of lesson delivery</t>
  </si>
  <si>
    <t>It was observed that the safety findings from the last audit are still open and these findings were not discussed in the MRM. By promptly addressing open safety findings and discussing them in the MRM, the organization can demonstrate its commitment to safety and continuous improvement.</t>
  </si>
  <si>
    <t>Lab log was not sighted in labs .This could be put into place to monitor not only lab usage also scheduled delivery of practical lessons.</t>
  </si>
  <si>
    <t>Leadership can revisit the defined Roles Responsibilities and Authority with different team leads as lack of understanding could be a potential mismatch roles as well as competency</t>
  </si>
  <si>
    <t>Documented evidence for assessing the impact and effectiveness of GMP training was unavailable. The GMP Cod can ensure competency checks are in place to validate the trainings given.</t>
  </si>
  <si>
    <t>The auditee stated that there are no fast learners in the school but this was just hearsay and no scientific testing or empirical evidence was done warranting a need for a more evidence-based approach to such categorizations. School may look into getting a school counselor in place to address this</t>
  </si>
  <si>
    <t>Collection of Health information of students at the point of admission as per CBSE requirements was not evident. Only Immunization schedule was evident. Any requirement by CBSE need to be shared by Academics to admissions for awareness.</t>
  </si>
  <si>
    <t>KG parents are only provided with the KG calendar and orientation information at the beginning of AY. As a result, they lack a complete understanding of their children's learning journey, which hinders their ability to meaningfully participate in their children's education. Team can look into providing a lesson planner before the weekly report is sent after completion</t>
  </si>
  <si>
    <t>Clear delineated action plans to support underperforming students was not evident , necessitating the utilization of ad hoc interventions on an asneeded basis based on the results of the ongoing assessment</t>
  </si>
  <si>
    <t>Although all Inventory, Books, Uniforms, Stationary, IT and furniture are tracked, no formal Inventory management process is in place. A systematic Inventory Management process to track all items from purchase to use, may help the school to identify which and how much stock to order at what time. The practice may help to ensure there is sufficient stock to fulfil orders and give early indicationof a shortage</t>
  </si>
  <si>
    <t>Vendor Evaluation not sighted for 2022.This will help school to gauge if Vendors can meet their
organizational standards and comply with the rules of the contract. The intent is to secure a low-risk and best possible vendor-supplier portfolio</t>
  </si>
  <si>
    <t>Online attendance for KG indicated that the attendance was recorded at 12:30 pm after dispersal. This can lead to error in tracking if any students exit early which in turn can be a cause for confusion during an emergency evacuation</t>
  </si>
  <si>
    <t>At point of admissions, disclaimer for use of student data for promotional purposes was not evident. Putting this in place at the point of admission would help school to ensure that all use of student content is legally compliant</t>
  </si>
  <si>
    <t>As explained by auditee Cambridge student work is marked by peers. How the learning gaps are addressed was not evident. Putting this in place will enhance the teaching and learning process</t>
  </si>
  <si>
    <t>Lesson Observation and Notebook correction was not evident in KG. Leadership can put in a monitoring process in place to ensure that mandatory tasks by COD are scheduled for KG, as this will help to mitigate any potential classroom delivery risks .</t>
  </si>
  <si>
    <t>For Cambridge Documented Internal Exam process was not evident. This could be potential for inaccurate process and lead to customer dissatisfaction.</t>
  </si>
  <si>
    <t>The absence of a structured evaluation process for substitute teachers raises concerns about
their classroom effectiveness and the potential for future reengagement, necessitating the implementation of a comprehensive assessment framework to ensure informed decisions and quality teaching during teacher absences.</t>
  </si>
  <si>
    <t>A tracker can be maintained to track Academic complaints however it would be even better if academic members can raise tickets on helpdesk for better monitoring</t>
  </si>
  <si>
    <t>There was no shower station situated within the Chemistry laboratory and Science HOD was not aware of any such requirement. Team can look into the CBSE as well as Local requirements and put this in place if it is mandatory</t>
  </si>
  <si>
    <t>Academics uses WhatsApp that for communicating important information however this needs to be monitored in order to address PDPA breach. As stated by Auditee the sudden demise of teacher Ms Valerie was not taken into account and many messages were being communicated with the staff and parents while the teacher was still in the group at the time of Audit.</t>
  </si>
  <si>
    <t>Safety committee members list not updated, Checklists for safety , daily, fortnightly and
monthly checklists discontinued since 2021 Aug. Auditee's uncertainty regarding the members of the safety committee highlights the need to establish a clear and accessible roster, conduct regular meetings, and establish effective communication channels to enhance the committee's effectiveness</t>
  </si>
  <si>
    <t>Disaster management training tracked into HR training needs was not evidenced. Academics to share any training conducted for staff related to disaster</t>
  </si>
  <si>
    <t>Student Health - First aid training for students and teachers was not evident. This can be looked into</t>
  </si>
  <si>
    <t>HR Policy states that PDPA slides to be included in Induction slide-deck (as mentioned in the process document also). This was not evident. Also, inclusion of specific information related to workplace/ campus, new employees may be better informed about their workplace environment</t>
  </si>
  <si>
    <t>School has an OHS policy in place. However evidence of communication of OH&amp;S Policy was not available. Addressing this gap may increase awareness of and adherence to the stated Policy</t>
  </si>
  <si>
    <t>Gap observed in the ability of HR department to track and manage organisational knowledge among
staff, coordinators and other members of management. HR could track sharing of knowledge by Leaders and store in a central repository for future reference</t>
  </si>
  <si>
    <t>Renewal of all staff contract is done but evidence of renewal and/or record for extending contract was not available. Putting this in place may help HR to keep track of current as well any future re-hires</t>
  </si>
  <si>
    <t>Feedback for engagement activities is taken from stakeholders on hardcopy however team can look inti
tracking and analyzing these feedbacks ,like using a google form and save paper at the same time</t>
  </si>
  <si>
    <t>The student document file (Hard copy or soft copy )for Aleena class 6C was not available with the admission department. They can have the tracker or checklist to ensure that essential information is readily accessible when needed</t>
  </si>
  <si>
    <t>Khushi Tod KG Report sighted however Comments and next step areas were blank. School can put in an approval process in place as this will mitigate any errors when publishing an incomplete Report to parents. Digital documents shown as record however signature was left blank. Clarity on this can be included in order to make the document fool proof.</t>
  </si>
  <si>
    <t>Helpdesk Agent can put in place measures whereby all duplicates and unclosed tickets that have been resolved can be closed and not be left open fo long time</t>
  </si>
  <si>
    <t>OH &amp; S policy not prominently displayed at visible locations.</t>
  </si>
  <si>
    <t>Sarjapur</t>
  </si>
  <si>
    <t>OH&amp;S Policy</t>
  </si>
  <si>
    <t>Updated Risk Register/ HIRA Document not available</t>
  </si>
  <si>
    <t>Hazard identification &amp; assessment of risks and opportunities</t>
  </si>
  <si>
    <t>Insufficient beds in the infirmary basis the total student headcount</t>
  </si>
  <si>
    <t>Eliminating Hazards and reducing OH&amp;S risks</t>
  </si>
  <si>
    <t>Fire Drill records not available</t>
  </si>
  <si>
    <t>Emergency preparedness and response</t>
  </si>
  <si>
    <t>Evacuation plans are not displayed at visible locations in the campus</t>
  </si>
  <si>
    <t>Number of fire extinguishers look insufficient basis the fire load at the campus</t>
  </si>
  <si>
    <t>Implementation and monitoring of PV2 not evident</t>
  </si>
  <si>
    <t>Quality objectives and planning to achieve them</t>
  </si>
  <si>
    <t>New Hire training plan is not updated</t>
  </si>
  <si>
    <t>Competence</t>
  </si>
  <si>
    <t>Fee receipts not updated with the new school name and logo</t>
  </si>
  <si>
    <t>Control of documented information</t>
  </si>
  <si>
    <t>Tracking, Monitoring and Analysis of customer complaints is not evident</t>
  </si>
  <si>
    <t>Customer satisfaction</t>
  </si>
  <si>
    <t>OH &amp; S policy not prominently displayed at visible locations</t>
  </si>
  <si>
    <t>Whitefield</t>
  </si>
  <si>
    <t>Customer complaints are tracked but no further analysis not evident</t>
  </si>
  <si>
    <t xml:space="preserve">Job Application form not complete </t>
  </si>
  <si>
    <t xml:space="preserve">Stock Register, Inward Outward Register not labelled </t>
  </si>
  <si>
    <t xml:space="preserve"> Identification and traceability</t>
  </si>
  <si>
    <t>Documented evidence of stock balance maintained is not seen during the audit. In the absence of the same, it is not sure if proper stock of items is maintained for use of school needs and may be difficult to manage replenishment.</t>
  </si>
  <si>
    <t>Osaka</t>
  </si>
  <si>
    <t>Documented evidence of list of electronic items for school functioning including classroom digital devices, teachers’ digital devices, other electronic devices not seen during the audit. In the absence of the same it will be difficult to have a track and manage expensive items including safe custody, repair, maintenance etc.</t>
  </si>
  <si>
    <t>Documented evidence of list of fixed assets in school including classroom furniture, nonclassroom furniture, assets not seen. In the absence of the same it may be difficult to manage and conduct maintenance of the same in a timely manner.</t>
  </si>
  <si>
    <t>Transport vendor management may include digital copy of bus driver’s valid license. Even though transport is outsourced to a vendor, the accountability of transport of students remains to school and hence it is essential to ensure that drivers have the adequate license to drive.</t>
  </si>
  <si>
    <t>The HR Induction deck has been updated to include few slides on Data Protection. Teamie and Percipio now includes modules on Data Protection Laws and best practices for creating awareness amongst employees. The admission counsellors who will have access to all data of the students are being trained regularly on the PDPA laws in Singapore</t>
  </si>
  <si>
    <t>The Training modules on Risk-based thinking and Risk assessment have been uploaded to Percipio. The employees are constantly encouraged to take up the trainings available in Percipio for Knowledge enhancement. A comprehensive risk register is available with the OPS team which is reviewed on an yearly basis since this a mandate for BIZSAFE Certification in Singapore. This risk register is reviewed, action plans made on an yearly basis</t>
  </si>
  <si>
    <t>Rubber mats have been placed in all electrical rooms on all campuses.</t>
  </si>
  <si>
    <t>Harrods has a Disaster and Emergency Management Plan (DEMP) that includes protocols for various disasters such as floods, tropical storms, lockdowns, kidnappings, terrorist threats, and electricity and water disruptions.</t>
  </si>
  <si>
    <t>A structured post-admissions follow-up process has been initiated by the admission department. The process includes calling, mailing, or sending a Google form to new students/families to capture feedback and enhance the process towards improved parent satisfaction.</t>
  </si>
  <si>
    <t>The SIPOC for course development rewritten in lines of the ISO clause.</t>
  </si>
  <si>
    <t>The operations and procurement department has started using the reorder level formula for each item to ensure that stocks are not depleted before the next delivery arrives. The formula is:  Reorder level (ROL) = Consumption pattern x Delivery period + Buffer stock</t>
  </si>
  <si>
    <t xml:space="preserve">Training was given to all new joinees on the frequency of notebook moderation and assessment moderation and the importance of following the academic processes. The Academic induction module will be shared to all the new joinees and it will be a mandatory induction which needs to be completed. There will be regular trainings (both formal and informal) which will cover all these aspects of academic processes </t>
  </si>
  <si>
    <t>The admission counsellors have been trained on the PDPA requirements in Singapore. This training module has been added to the Training drive of admission counsellors. This training module will be a mandatory module for all new joinees and a refresher training is planned every year for current admission counsellors.</t>
  </si>
  <si>
    <t>The HR Deck for both academic and non-academic staff includes the key aspects of EduTrust, ISO and PDPA. These aspects have been added to the Induction module with the HR. The Induction process will include pointers on all the above and staff will be inducted in all these aspects.</t>
  </si>
  <si>
    <t>The school safety manual includes external threats, internal threats and accidents &amp; disasters. The school safety manual shall include all emergencies and disasters. The school safety committee will be responsible for handling all emergencies. The school safety manual is available in myGIIS for ease of reference and awareness to all staff</t>
  </si>
  <si>
    <t>The Daily Work Performa and the Notebook checking record sheet has been maintained by all segments/levels. There are regular checks carried out by the respective segment coordinators for ensuring that the daily work performa and notebook checking records are in place. The importance of maintaining these records have been emphasised during staff meetings and other departmental meetings</t>
  </si>
  <si>
    <t xml:space="preserve">The Document change request form will be shared to the Academic Department for suggesting request on the changes in academic processes. Once the change request forms are collected, the same shall be sent to the Corporate MR for approval. Once approved, this shall be incorporated to the IMS Manual. This exercise will be taken up by GCEE before the start of next academic year. All the process owners across GEOs will be made aware about the Document Change request procedure and encouraged to share the changes to the Geo Coordinators if they feel the need for a change in the process manual. Since the IMS Manual is a combined manual for all GIIS campuses, the processes captured are common for all the campus. Any changes suggested by the process owners will be vetted by the Corporate MR and then approved. Post which GCEE will make necessary changes to the manual. </t>
  </si>
  <si>
    <t>. The changes have been added to the HR Training modules and have been added to Department drive where all the staff within the department can refer and update themselves. This has been communicated during trainings and during adhoc departmental meetings to all HR staff. All the Heads of Department and Functional Heads are regularly updated on such changes proposed by the Ministry. This will be discussed during Campus Board Meetings. Mygiis has a policy section for HR related policies, where the Performance Management System guide elaborates the process.</t>
  </si>
  <si>
    <t>The Finance department has a comprehensive policy for cash management. The approval matrix and the various time limits have been specified clearly in the policy. The approval limits differ for each operation staff based on their designation and level. This policy has been communicated to all the operations staff for understanding the petty cash process. The operations staff shall be trained during induction on the limits and the procedure for petty cash claim. The operations have added the Finance policy on Cash management to the department drive for ease of reference. The petty cash will be handled only by experienced senior operation team members since it involves cash and detailed process to be followed</t>
  </si>
  <si>
    <t>A Mock Fire Drill has been conducted on 26th April, 2023 &amp; it’s Records have been maintained. Training has been provided to Admin Team in the month of June'23 on the importance of documentation and proper procedures. Admin Manager has been assigned responsibility for overseeing and enforcing documentation protocols. Periodic checks &amp; audits will ensure compliance with documentation requirements</t>
  </si>
  <si>
    <t xml:space="preserve">Vendor Evaluation Records are now available. Verified for Mahavir Sys Power Pvt Ltd, evaluated by Rafiq Mansuri. Training has been provided to Admin Team on the importance of documentation and proper procedures. GIIS Ahmedabad New Admin Team Under Urvesh has implemented a systematic process for recording and storing vendor evaluation records to ensure their availability for future audits. </t>
  </si>
  <si>
    <t>Immediately removed and disposed of the expired prickly heat powder from the infirmary. Nurse initiated a comprehensive review of all medicine supplies to rectify the absence of documented expiry date evidence.. Periodic checks to ensure timely disposal of expired items. Also infirmary staff will be trained &amp; emphasized the importance of monitoring expiry dates and timely disposal to prevent recurrence of expired medicine items.</t>
  </si>
  <si>
    <t>A fire extinguisher in the ground floor store room under the staircase has been made available. The campus admin team has conducted an immediate assessment of fire safety equipment placement throughout the campus and relocated as well as installed fire extinguishers in necessary areas as required. Annual Safety Audits / Fire safety inspection to ensure proper placement of fire extinguishers as per requirements</t>
  </si>
  <si>
    <t>Assembly point has been marked, signage made available and informed to all in Campus as where to assemble during emergencies. The signage designating assembly point is clearly visible and has thus enhanced emergency response clarity. Regularly review and maintain assembly point markings ensuring ongoing effectiveness for future emergencies.</t>
  </si>
  <si>
    <t>Lab Assistant has removed the expired chemicals i.e. Ammonia, Barium Chloride or those that do not have validity. The Biology and Chemistry labs have conducted an immediate review of all the available chemicals with them ensuring that proper validity or expiry dates are labelled on each of them and documented accurately. Periodic self-audits to confirm that all chemicals are properly labelled with validity / expiry dates before being placed in the labs.</t>
  </si>
  <si>
    <t>The expired Ammonia Solution has been removed from the chemistry lab and properly disposed.. A review of all chemical materials in the lab was conducted to identify and remove any other expired or nearing expiration chemical materials. A regular inventory check system will be implemented to prevent future instances of expired chemicals being stored.</t>
  </si>
  <si>
    <t>The IT department has revised the equipment allotment form immediately to ensure that all required fields, including joining date and employee ID, are properly included and marked as mandatory.. The IT department has identified other incomplete forms and has contacted the respective employees to gather the missing information (joining date and employee ID) and updated the records accordingly.. The IT department will implement a comprehensive review process for all equipment allotment forms, ensuring that necessary fields are complete before acceptance, and will conduct regular self audits to verify adherence to the complete and accurate form submission process.</t>
  </si>
  <si>
    <t>PSAT OFI’s are discussed in monthly ABM’s e.g. of 26th May . Principal / School Leadership has ensured regular reviews of PSAT reports in management meetings by way of schedules. In order to track and monitor the progress of action items resulting from the PSAT Reports, the principal / school leadership has established a system of tracking and tracking progress. The responsibility for each of the actionable points has been assigned to a specific member of the team. The status of these actions is regularly reviewed during subsequent management meetings. Hence reviews of these reports will not be missed out in management meetings</t>
  </si>
  <si>
    <t xml:space="preserve">To contact vendors and other local vendors to supply the product with correct specification at the earliest. To have tie up with other local vendors. To fulfill adhoc requirements. In case the product is not available with or regular vendor. Maintain records of adhoc requirements. And procure those items and maintain in stock to meet future requirements. </t>
  </si>
  <si>
    <t xml:space="preserve">Records are corrected and reviewed. Storekeeper (new joinee) to be trained well to avoid any further error. Frequent review to be conducted by the Operations Manager. </t>
  </si>
  <si>
    <t>The process of creating records and documenting the date and time of the annual facility inspections conducted by AMC as per the plan , along with the tasks performed is initiated. The necessary training is given to the operation in charge for facility maintenance to document the plans and the actuals.Training for operations in charge to maintain the documents.</t>
  </si>
  <si>
    <t>Analyse Help Desk queries and make a FAQ of queries of repetitive nature. Engage CRM- Customer Relationship Managers to follow up regularly to get the feedback and understand if any issues are existing or not.  Upload the FAQs in myGIIS for all parents to see in advance the possible queries.</t>
  </si>
  <si>
    <t xml:space="preserve">Self-training session completed   for admissions team to sensitize them in this area.
https://www.ourkids.net/school/special-needs-signs. A formal training session is planned by corporate training team as requested by HR Tokyo for school student counsellors and for admission team for identifying the cases of students with special needs in they may arise during the admission process. Plan and schedule re-training and sensitizing sessions to admissions staff on the topic on a regular basis.
</t>
  </si>
  <si>
    <t>1.The decision for process enhancement to add the expected date and actual date of delivery was made by department head and CD.
2.The changes in process was put in action from July 2023. 
3. The old and new PRF added in related files for comparison. All process owners who are dealing with PRF were trained to enhance the process and follow all steps.Annual re-training plan made to all new members of procurement department to know all process steps completely..</t>
  </si>
  <si>
    <t>The action has been put in place. P.O has been updated with relevant details like date of delivery, approvals, and other aspects. Training to the process owner has been done by the department head so that this process will be taken care in the future. All members of procurement department have been trained for following the same. In the absence of one person, the other person who is acting will also follow the full procedure.</t>
  </si>
  <si>
    <t>Installed the Finger guards. Maintain the condition of finger guard or replace it. Finger Guards are installed on all the doors where kids access</t>
  </si>
  <si>
    <t>Got the clear and deatailed document of Evacuation Plan. Evacuation Plan is installed in the campus. To maintain a proper detailed evacuation plan</t>
  </si>
  <si>
    <t>Ordered First aid boxes and installed it. First Aid boxes will be installed based on area and coverage (At least at two ends of the wing/ floor. First Aid boxes to be installed and placed at a proper/ required distance</t>
  </si>
  <si>
    <t>Exit form was created, documented and maintained for withdrawal.  Exit Form will be maintained for further analysis and evaluation.  Exit Form Implemented. Records to be maintained</t>
  </si>
  <si>
    <t>Implemented Post Campus Visit Survey. Post Campus Visit Survey will be maintained for further analysis.Post Campus Visit Survey data to be analyzed and linked to Admission teams performance.</t>
  </si>
  <si>
    <t xml:space="preserve">Maintaining standard format with detailed training information. To capture all trainings external / internal / online. Carry out two way communication for receiving better information on training. </t>
  </si>
  <si>
    <t xml:space="preserve">Inform the interviewer to sign the interview feedback sheet . Inform the interviewer to sign the interview sheet after completion of interview. HR executive to review the feedback sheet before filing it. And get the missing columns filled by the interviewer. </t>
  </si>
  <si>
    <t>Got it signed by the Head of Department. Will get it signed immediately by the Head of department.Not to file the evaluation report until and unless it is signed by the HOD</t>
  </si>
  <si>
    <t xml:space="preserve"> Integrating PDPA content into the Induction program to ensure that essential information is not overlooked. Establishing clear ownership and responsibilities for creating the presentation, implementing a standardized content review process. Providing training on PDPA and compliance</t>
  </si>
  <si>
    <t>Assigned Agents to ensure to close tickets after resolution. Main Agent to check weekly for any open tickets. Trainings to be schedule every year for all agents</t>
  </si>
  <si>
    <t>Established  clear and standardized documentation procedures for the admission process. Mail sent to team to ensure that all necessary information is consistently collected and stored in student files. Provide comprehensive training to staff members responsible for handling and maintaining student files. This should include proper filing techniques, data entry, and document handling best practices. Conduct regular audits of student files to identify missing or incomplete documents. Implement quality control checks to prevent misfiling and ensure that files are complete.</t>
  </si>
  <si>
    <t>Google Forms created with QR for GMP.CBSE and Cambridge. Access given to Principal and COD's. Designate a team or individual responsible for collecting, analyzing, and acting on feedback. Ensure they have the required skills and training. Integrate feedback into the planning and decision-making processes for future engagement activities. Use insights gained from previous feedback to inform new initiatives.</t>
  </si>
  <si>
    <t>A tracker has been put in place and mail shared with access given so all SLT can input their knowledge sharing. Set up monthly meetings, conferences, town halls, presentations, scrums, and other one-on-one interviews with key people. 
Establish a culture that incentivizes knowledge-sharing behavior. Positively reinforce people who share quality knowledge with others. Reduce attrition rates and retain older employees to preserve the tacit knowledge of the company.</t>
  </si>
  <si>
    <t>Schedule a first aid training for all students grade 8 and above as well as all staff. Calendarize annual trainings for all at the beginning of the term.  Track the available staff and students who have training</t>
  </si>
  <si>
    <t>Communicate the need to consolidate risk analyses to relevant functions and stakeholders. 1. Combine all risk management efforts into a single, central risk register or hazard identification and risk assessment (HIRA). 
2. Keep this register up-to-date by regularly adding new risks and updating existing ones. 1. Establish clear guidelines and a standardized process for consolidating risk analyses.
2. Promote a culture of risk awareness and communication through regular policy and process reviews and staff training.</t>
  </si>
  <si>
    <t>1. Immediately schedule a management review meeting to address pending points from the last External Audit. 1. Develop and implement clear procedures for initiating and scheduling management review meetings.
2. Establish standardized processes for post-audit action planning, including assignment of responsibilities and setting deadlines. 1. Regularly review and update the management review meeting process to ensure it remains effective and relevant.
2. Implement a standardized procedure for post-audit action planning, including clear responsibilities and timelines.
2. Assign individuals to take responsibility for each pending point relevant to their roles and responsibilities to ensure follow-up.</t>
  </si>
  <si>
    <t>Awareness session had been conducted. Schedule and conduct an initial awareness session as soon as possible for all vendors, suppliers, and partners to provide them with essential information and align them with immediate requirements and expectations. 1. Schedule and conduct an initial awareness session as soon as possible for all vendors, suppliers, and partners to provide them with essential information and align them with immediate requirements and expectations.
2. Integrate vendor, supplier, and partner alignment with the school's vision, mission, values, policies, and ISO standards into the school's engagement strategy. Ensure that these alignment efforts are documented and tracked as part of ongoing relationship management. 1. Implement a periodic review process to ensure that awareness sessions continue to be conducted regularly and effectively with vendors, suppliers, and partners. This should include monitoring attendance, gathering feedback, and making improvements as needed.
2. Include awareness session requirements in vendor, supplier, and partner contracts or agreements, making attendance and participation mandatory.
3. Foster a culture within the organization that emphasizes the importance of aligning external stakeholders with the school's values and standards. This can be achieved through ongoing communication, training, and reinforcement of these expectations.</t>
  </si>
  <si>
    <t>HR to immediately implement a temporary process where all staff records are thoroughly reviewed and verified for missing approval signatures and dates before they are filed. This should involve cross-checking with relevant departments or individuals to ensure completeness. 1. Create detailed procedures for record-keeping, specifying required information in staff records.
2. Train HR staff on new procedures and designate a responsible person or team to oversee verification.
3. Set up a tracking system or checklist to monitor record status and conduct regular audits for improvement. 1. Before filing any staff record, assign one HR staff member to double-check it for completeness, including signatures and dates.
2. Train HR staff on the importance of thorough record-keeping and how to use the checklist effectively.
3. Conduct periodic audits of staff records to catch any missing information. Use the findings to make improvements.</t>
  </si>
  <si>
    <t>Immediately assess and improve the offer letter approval process to prevent further delays. 1. Revamp the offer letter process to separate regular offer letters from conditional ones.
2. Define distinct roles and responsibilities for approving each type of admission (regular and conditional).
3. Implement a tracking system  to streamline offer letter approvals and provide visibility into their status. 1. Periodically review and adapt the offer letter process to changing admission criteria.
2.  Set up clear communication channels and procedures for handling exceptions or problems that arise during approval.
3. Regularly monitor the efficiency and effectiveness of the offer letter approval process, making ongoing improvements.</t>
  </si>
  <si>
    <t>The Operations Team has implemented an Incident report system for operational mishaps. 1. Immediately initiate the development of a basic incident reporting template or form that can be used to document operational mishaps.
2. Communicate the importance of incident reporting to the Operations Team and encourage them to start using the new template or form immediately.  1. Develop and implement a standardised incident reporting process, including clear policies, guidelines, training, and a tracking system.
2. Establish a regular review process to ensure ongoing effectiveness and compliance. 1.  Provide ongoing training to educate team members about how to report incidents and emphasize its role in preventing future problems.
2. Establish a simple and effective incident reporting system  to encourage team members to report incidents and near-misses.
3. Form a cross-functional review committee with members from different departments to analyse incident reports, share valuable lessons, and adapt the reporting process as necessary to enhance prevention efforts.</t>
  </si>
  <si>
    <t>Fire alarms and power sockets already encased and protected. 1. Install warning signs strategically in key areas to alert everyone to the risks associated with the misuse of fire alarms and the potential trip hazards posed by power sockets, especially power strips. 
2. Communicate and educate everyone in school about the importance of not tampering with fire alarms and power sockets until the casings are installed.  1.  Procure and install protective casings or covers on all fire alarms and power sockets across the school/campuses.
2. Regularly inspect and maintain casings to ensure they remain intact and functional. 1. Update maintenance procedures to include the inspection and maintenance of protective casings.
2. Conduct training on fire safety and electrical safety protocols to ensure they understand the importance of not tampering with alarms and power sockets.
3. Review facility design and layout to ensure that future installations consider safety measures such as casing placement from the outset.
4. Establish a reporting mechanism for students or staff to report any damages or concerns regarding the protective casings promptly.</t>
  </si>
  <si>
    <t xml:space="preserve">Harrods has a Disaster and Emergency Management Plan (DEMP) that includes protocols for various disasters such as floods, tropical storms, lockdowns, kidnappings, terrorist threats, and electricity and water disruptions. 1. Ensure that temporary measures, like creating basic evacuation plans for these scenarios, are in place to address immediate safety concerns.
2. Immediately initiate the development of evacuation protocols for common disasters other than fire, such as flooding, tropical storms, lockdowns, kidnapping, terrorist threats, and power and water disruptions. </t>
  </si>
  <si>
    <t>A list of all fire extinguishers, including their locations and types, has been created and documented. 1. Immediately conduct a thorough assessment of fire extinguisher locations, types within the campuses, and fire load computation for all rooms and strategic areas in the campuses. 
2. Remove any redundant or unnecessary fire extinguishers that are in close proximity to each other to reduce the risk of confusion during emergencies based on regulation and fire load study. 
3. Ensure that all existing fire extinguishers are properly inspected, maintained, and functional.</t>
  </si>
  <si>
    <t>HR has implemented a new system for recording staff movement. Immediately initiate a clear communication to all staff members, emphasizing the importance of recording their movements, especially during lunch or breaks outside of the school premises.</t>
  </si>
  <si>
    <t>The security’s visitor log is now able to capture the identity details and phone numbers of visitors. Immediately update the visitor log template to include fields for capturing identity details and phone numbers. This will prevent further omission of this crucial information.</t>
  </si>
  <si>
    <t>Teachers and staff have been given information on how to use the power strips safely and effectively. 1. Immediately conduct an assessment of all power points, outlets, and power strips throughout the facility.
2. Identify and disconnect any overloaded power points or power strips to prevent immediate hazards.
3. Ensure that all personnel are informed and educated about safe power usage practices, including not overloading outlets or power strips.</t>
  </si>
  <si>
    <t>The process, tracker, and documentation for pest control are already available. 1. Immediately designate a responsible individual or team to start tracking the pest control process, even if it's done manually for the time being.
2. Ensure that any ongoing pest control activities are documented promptly and consistently.</t>
  </si>
  <si>
    <t>Shower area in the washroom attached to the classroom being used for storing food containers has already been cleaned and closed. Immediately remove the food containers from the shower area to a more appropriate location or throw away to mitigate the risk of pest infestation.</t>
  </si>
  <si>
    <t>Fresh snacks are delivered and stored in sealed plastic containers, which are then placed on a glass food shelf. 1. Immediately relocate the snacks that were kept on non-refrigerated shelves to a safe and appropriate storage area.
2. Implement a temporary solution to ensure that food deliveries are stored properly until a permanent corrective action is in place. This may involve temporary refrigeration units or storage protocols.</t>
  </si>
  <si>
    <t>Material Safety Data Sheets (MSDS), or Safety Data Sheets (SDS), are already accessible in science laboratories and to cleaning staff. Immediately ensure that MSDS are made available in laboratories and with cleaners. This can be done by obtaining MSDS for all hazardous materials in use and placing them in accessible locations within these areas.</t>
  </si>
  <si>
    <t>Harrods has already implemented measures to ensure the safe disposal of chemical and medical waste. 1. Identify and contain all chemical waste. This may involve placing it in a secondary containment container, such as a plastic tub or tray, or moving it to a designated hazardous waste storage area. Use MSDS as guide.
2. Label all chemical waste containers clearly. This should include the type of chemical waste, its hazards, and the date it was generated.
3. Restrict access to the chemical waste. This may involve posting warning signs or securing the area with a lock.
4. Notify the appropriate personnel. This may include the school's  health and safety office or the local hazardous waste disposal company</t>
  </si>
  <si>
    <t>OH&amp;S posters already displayed in the campuses. HR has also included OH&amp;S module in the induction. 1. Inform all employees about the importance of OH&amp;S compliance through email or a notice.
2. Identify and assign relevant individuals to create and design the OH&amp;S policy poster. Display as soon as poster is produced.
3. Include the OH&amp;S policy in the onboarding process.</t>
  </si>
  <si>
    <t>All First Aid Boxes in the campuses have a form which itemizes the contents of the box, expiration dates of the medicines and medical materials. 1. Initiate a thorough inspection of all First Aid boxes to identify and address any expired items or deficiencies.
2. Label the expiry dates on all items in the First Aid boxes.
3. Create a tracker for all First Aid boxes in all campuses and where they are located.</t>
  </si>
  <si>
    <t>Cleaning supplies (cleaning agents, etc.) identified in Campus 1 (2 station for Bldg. A &amp; 2 stations for Bldg B, Campuses 2, 4, 5, and 6. 1. Immediately designate a temporary controlled access area for storing cleaning supplies, ensuring they are secured and away from stakeholders' access.
2. Communicate and educate staff about the temporary storage location and the importance of keeping cleaning supplies controlled.</t>
  </si>
  <si>
    <t xml:space="preserve">A centralized exam room has been established for all campuses in  Campus 6. All assessment papers are stored in clearly labeled plastic containers. The exam room in C6 is kept locked, with key control and access limited to the Exam Head and the principal. 1. Immediately tell the staff responsible for the exam room to lock and secure the rooms containing assessment papers right away. 
2. Ensure that the rooms are secured at all times until a more comprehensive solution is implemented. </t>
  </si>
  <si>
    <t>The Data protection policy is in place. Conducted a quick awareness campaign or memo to remind staff about the existing data protection policy and the importance of following it, especially regarding the disposal of confidential documents.</t>
  </si>
  <si>
    <t>The Centralized Exam Room is already equipped with its own printer. 1. Restrict access to sensitive documents immediately. 
2. Ensure that only authorized personnel have access to the printed documents. 
3. Place sensitive documents in secure storage until further security measures are in place.</t>
  </si>
  <si>
    <t>A checklist of documents is included in each student’s file, and it is signed to confirm that the contents have been checked and verified. 1. Implement a manual double-check process for admission documents to ensure completeness.
2. Train admissions staff about the importance of document completeness and emphasize the need for heightened attention to this issue during the admission process.</t>
  </si>
  <si>
    <t>A template for admission rejection letters  had been developed. Immediately develop a basic template for admission rejection letters to ensure that rejected applicants receive clear communication regarding their status and potential areas for improvement. This will prevent further harm by at least providing some guidance to rejected applicants.</t>
  </si>
  <si>
    <t>Blood group removed from the new admission form.  Immediately develop a basic template for admission rejection letters to ensure that rejected applicants receive clear communication regarding their status and potential areas for improvement. This will prevent further harm by at least providing some guidance to rejected applicants.</t>
  </si>
  <si>
    <t>Preventive maintenance schedule &amp; checklist may be developed. 1. Immediately develop a basic preventive maintenance schedule and checklist for critical equipment, systems, and infrastructure.
2. Prioritize preventive maintenance for critical equipment to minimize the risk of unexpected failures or downtime.</t>
  </si>
  <si>
    <t>Approved Vendor list developed item wise to ensure a minimum of 3 vendors for each material. Immediately review the existing vendor list and identify materials without the required minimum of 3 vendors. Reach out to additional vendors if necessary to meet this requirement. This step ensures that there is no immediate risk of material shortages.</t>
  </si>
  <si>
    <t>The exact specification of the material required is already specified in the purchase invoice or RFQ. Implement a  review process by assigning a responsible individual or team to review and verify the material specifications in all pending purchase invoices and RFQs before they are approved or sent out. This will prevent any incorrect or incomplete documents.</t>
  </si>
  <si>
    <t xml:space="preserve">A central store of inventory has been developed. 1. Begin with an initial inventory assessment to pinpoint any surplus or duplicated items and determine which ones should be reduced as a top priority.
2. Determine the specific campus where the central store should be established.
</t>
  </si>
  <si>
    <t>1. Conduct an urgent safety assessment of the existing infrastructure to identify any immediate risks or hazards that require immediate attention.
2. Implement temporary safety measures to mitigate the most critical risks identified during the assessment.</t>
  </si>
  <si>
    <t>Feedback report and actions taken tracked and issues resolved. 1. Review and reopen any closed issues that may have been inadequately addressed.
2. Temporarily halt the closure of any new issues until the corrective and preventive actions are in place.</t>
  </si>
  <si>
    <t>Have put the new committee members in place and put up the list in strategic places for visibility. Have regular meetings to update all and plan safety drills.</t>
  </si>
  <si>
    <t>Parent authorization has been put in place immediately. Regular checks  put in place to ensure this document is in student file.</t>
  </si>
  <si>
    <t>Emergency and first training are given to academic and non academic staffs on a regular basis. Various emergency trainings are conducted by SCDF for awareness. First Aid awareness and other medical emergency awareness is created at various forums</t>
  </si>
  <si>
    <t>Comprehensive risk assessments are carried out during events. The risk of event management and crowd control have been added to the HIRA document. The operations team have been trained on these protocols and detailed SOPs have been formulated</t>
  </si>
  <si>
    <t>There is an overall checklist covering broad areas which can be accessed by all the auditors. Each auditor chooses what areas to be covered based on the campus and other inputs from Corporate MR. Confining the auditor to one checklist might curtail the audit and hence this has not been initiated. The Internal Audit Guidance Manual and Audit Checklist has been circulated. This has been emphasized during the Internal Auditor Workshops</t>
  </si>
  <si>
    <t>The request for a specific teacher is being investigated at the first instance. The co-ordinator and Principal are in the loop and there is a meeting with the parent to understand the reason behind the same. If there are many requests for a specific teacher, the coordinator has a meeting with the teacher to understand the reason for the same. The Principal meets the teachers and coordinators to understand such requests. Various meetings and exit interviews takes place with parents to understand the issues and concerns</t>
  </si>
  <si>
    <t>The aspect of conflict of interest has been carefully dealt in all the policies of GIIS. There is a concious effort taken by the academic team in this regard and all the details of relatives/peers are collected and recorded. This will be very carefully monitored and taken care of at all levels</t>
  </si>
  <si>
    <t xml:space="preserve">Changes are now made to organization chart. The org chart will be revised as and when there is role change or additions. It will be reviewed on a yearly basis. </t>
  </si>
  <si>
    <t>Health records are procured from Head office. On yearly basis it will be collated and maintained at campus level. The health records will be maintained by campus on a yearly basis</t>
  </si>
  <si>
    <t>Singages have been places at the the MPH. Once the maintenance work gets completed, it will be displayed at prominent locations. Once the maintenance work gets completed, it will be displayed at prominent locations.</t>
  </si>
  <si>
    <t>The agreement &amp; license is procured. All agreements and licenses shall be maintained by campus. Yearly checks and validations will be carried out by Admin/Operations team</t>
  </si>
  <si>
    <t xml:space="preserve">The rubber mats are placed in electrical room. Rubber mats are placed. Incase of any damage, it will be replaced on time. Admin team will make sure the annual maintenance and ensure that it will be replaced. </t>
  </si>
  <si>
    <t>CCTV Installation process is initiated. Admin team will ensure that CCTV installation and checks will be performed as per plan</t>
  </si>
  <si>
    <t>The division panel with blinds are installed. Admin team will ensure that these blinds are permanent and well maintaine</t>
  </si>
  <si>
    <t>Report of this incident of Ms Manha Mateen of Grade 12 Art A has been prepared by Academic Co-ordinator dated 21 July 2022. As a precaution, all the students have been reminded of the correct procedure to be followed and relevant staff have also been trained to handle similar situations.</t>
  </si>
  <si>
    <t>The vendor was called and the issue was rectified. The vendor was called  to the school.He has checked and connected the smoke detector and it is working now. During any future renovation the smoke detectors should be installed immediately after the renovation work is completed</t>
  </si>
  <si>
    <t>Fire drill schedule and drill report to be handy available and provided as an when required</t>
  </si>
  <si>
    <t>Finger guards to be installed in inclusion lab and to be reviewed for other rooms</t>
  </si>
  <si>
    <t>Post Campus Visit Feedback Survey Form can be introduced</t>
  </si>
  <si>
    <t>Health records and vaccination records to be collected and maintained</t>
  </si>
  <si>
    <t>Vendor evaluation documents to be maintained for existing and new vendors</t>
  </si>
  <si>
    <t>Induction checklist to have Principal’s signature</t>
  </si>
  <si>
    <t>Grievance Committee Members names to be documented</t>
  </si>
  <si>
    <t>MRF to be signed by the department head</t>
  </si>
  <si>
    <t>Principal’s digital signature to be available on critical documents</t>
  </si>
  <si>
    <t>Obtaining post-admission feedback from parents regarding the admission process as well as overall experience into the new school may be considered to enhance customer service and customer experience.</t>
  </si>
  <si>
    <t>While conducting SWOT analysis, Management may conduct a review if all the points as per strengths, weakness, opportunities and threats are valid and existing for each year. This will help the school to identify If some items are not valid which may be replaced by latest ones to align with the school's perception of its SWOT</t>
  </si>
  <si>
    <t>The recruitment plan may also include the target dates to hiring to complete to ensure that hiring process is completed within the target dates. HR may explore monitoring the success rates of talent acquisition from various sources, such as word of mouth, principals' group, social networking sites, and recruitment agencies as an opportunity to enhance its talent acquisition strategy which will help you analyses which is the best channel of resource.</t>
  </si>
  <si>
    <t>School need to collect copies and maintain all valid mandatory documents such as driver's license, insurance, RC books of all employee vehicles parked inside the school premises. In the absence of the mandatory documented records, it will be a risk of safety for the school.</t>
  </si>
  <si>
    <t>In school Infirmary - Dustbins are in place and the operations team is aware of the segregation of medical waste procedures, however one dustbin used for all waste. This will be a risk on safety as hazardous materials could be mixed together.</t>
  </si>
  <si>
    <t>The school may look into the development of a disaster and emergency response plan encompassing a range of disaster and emergency scenarios beyond just fire emergencies such as stranger /Intruder response actions. This may help school, teachers and students in adequate action in the unforeseen eventuality of an intruder entering the school and jeopardizing school safety.</t>
  </si>
  <si>
    <t>Actions taken to address all points of at risk (OFIs) elements as per Students Satisfaction Survey report was not clearly demonstrated. In the absence of the same, not sure to ascertain if school has actually listened and addressed all of the points responded by student customers.</t>
  </si>
  <si>
    <t>Documented evidence of staffinduction records not seen in each employee file. In the absence of the same it is not sure to ascertain and follow up if the complete job induction has been provided by the school to each employee.</t>
  </si>
  <si>
    <t>To improve the admission staff and academic personnel's ability to evaluate children with special needs, the school may consider providing training in this area by a professional expert</t>
  </si>
  <si>
    <t>Records of no due's clearance form from various departments like library, laboratory, canteen, finance was not maintained by the school in the cases of issuing Transfer certificate for withdrawing students. In the absence of the same it may be difficult to track if clearance has been made from all the departments (as applicable) before the child exits the school. This may be important as theschool is growing rapidly in numbers</t>
  </si>
  <si>
    <t>All Minutes of the Meeting Records can be followed in the standard MOM template followed by GIIS. This will ensure standardization across departments as well as campus. The same can be printed and filed or be in digital form</t>
  </si>
  <si>
    <t>Some entries and signatures were found missing in the staff records (Sonal Sethia and Ayushree Dalmia). This raises concerns about record completeness and accuracy which are vital for documentation and may lead to future disputes</t>
  </si>
  <si>
    <t>The admin department may set the reorder level for each item by considering the average consumption rate and the delivery time. This will help the admin department to get alerts when the next order can be done which ensure ideal stock of materials.</t>
  </si>
  <si>
    <t>The documents and records of stationery register need to be complete with all entries, particularly in the signatures field. In the absence of the same the document may be deemed as invalid.</t>
  </si>
  <si>
    <t>&lt;1 or (blank)</t>
  </si>
  <si>
    <t>The number and placement of fire extinguishers may be derived from the fire load at each work area</t>
  </si>
  <si>
    <t>The MSDS for the list of chemicals used may be maintained in the chemistry labs with any specific anti-dotes.</t>
  </si>
  <si>
    <t>School may consider installing ELCB for the electrical supply. Earthing may be checked regularly</t>
  </si>
  <si>
    <t>The school may consider participation in conferences and publishing research articles as KPI for teachers, since this will result in boosting Harrods brand and attract good teachers</t>
  </si>
  <si>
    <t>The class environment may be tested periodically viz., lux levels, drinking water potability</t>
  </si>
  <si>
    <t>To provide sports facility to the children, the school may decide to use the 7th campus where the students are taken to the campus for half a day every week / fortnight</t>
  </si>
  <si>
    <t>Security may use CCTV coverage for perimeter security especially during night</t>
  </si>
  <si>
    <t>On the Job training including buddy system may be recorded in the competency matrix</t>
  </si>
  <si>
    <t>Management discusses various issues in specific board meetings / function meetings. MRM minutes may refer to specific meeting for each agenda points</t>
  </si>
  <si>
    <t>School may consider Cambodia GDPR Article 40 requirements w.r.t. student data confidentiality especially for children with special needs.</t>
  </si>
  <si>
    <t>280/281</t>
  </si>
  <si>
    <t>Audit Finding</t>
  </si>
  <si>
    <t>GEO</t>
  </si>
  <si>
    <t>Audit Alerts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</si>
</sst>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4809]d/m/yyyy;@"/>
    <numFmt numFmtId="165" formatCode="dd/mm/yyyy;@"/>
  </numFmts>
  <fonts count="31">
    <font>
      <sz val="12"/>
      <color theme="1"/>
      <name val="Calibri"/>
      <family val="2"/>
      <scheme val="minor"/>
    </font>
    <font>
      <sz val="11"/>
      <color theme="1"/>
      <name val="Calibri"/>
      <family val="2"/>
      <scheme val="minor"/>
    </font>
    <font>
      <b/>
      <sz val="12"/>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sz val="10"/>
      <color rgb="FF2F3941"/>
      <name val="Calibri"/>
      <family val="2"/>
      <scheme val="minor"/>
    </font>
    <font>
      <sz val="10"/>
      <color rgb="FF2B2E2F"/>
      <name val="Lucida Sans Unicode"/>
      <family val="2"/>
    </font>
    <font>
      <sz val="10"/>
      <color rgb="FF333333"/>
      <name val="Calibri"/>
      <family val="2"/>
      <scheme val="minor"/>
    </font>
    <font>
      <sz val="10"/>
      <name val="Calibri"/>
      <family val="2"/>
      <scheme val="minor"/>
    </font>
    <font>
      <b/>
      <sz val="10"/>
      <color rgb="FF000000"/>
      <name val="Calibri"/>
      <family val="2"/>
      <scheme val="minor"/>
    </font>
    <font>
      <sz val="10"/>
      <color rgb="FF000000"/>
      <name val="Calibri"/>
      <family val="2"/>
    </font>
    <font>
      <vertAlign val="superscript"/>
      <sz val="10"/>
      <color theme="1"/>
      <name val="Calibri"/>
      <family val="2"/>
      <scheme val="minor"/>
    </font>
    <font>
      <sz val="11"/>
      <color theme="1"/>
      <name val="Calibri"/>
      <family val="2"/>
      <scheme val="minor"/>
    </font>
    <font>
      <b/>
      <sz val="11"/>
      <color theme="1"/>
      <name val="Calibri"/>
      <family val="2"/>
      <scheme val="minor"/>
    </font>
    <font>
      <sz val="10"/>
      <name val="Calibri (Body)"/>
    </font>
    <font>
      <sz val="10"/>
      <color rgb="FF2F3941"/>
      <name val="Calibri (Body)"/>
    </font>
    <font>
      <u/>
      <sz val="10"/>
      <color theme="1"/>
      <name val="Calibri (Body)"/>
    </font>
    <font>
      <sz val="11"/>
      <color rgb="FF000000"/>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8"/>
      <name val="Calibri"/>
      <family val="2"/>
      <scheme val="minor"/>
    </font>
    <font>
      <sz val="10"/>
      <color theme="1"/>
      <name val="Calibri"/>
      <family val="2"/>
      <scheme val="minor"/>
    </font>
    <font>
      <b/>
      <sz val="11"/>
      <color rgb="FF000000"/>
      <name val="Calibri"/>
      <family val="2"/>
    </font>
    <font>
      <sz val="11"/>
      <color theme="1"/>
      <name val="Calibri"/>
      <family val="2"/>
    </font>
    <font>
      <sz val="10"/>
      <color theme="1"/>
      <name val="Calibri"/>
      <family val="2"/>
      <scheme val="minor"/>
    </font>
    <font>
      <sz val="10"/>
      <color rgb="FF000000"/>
      <name val="Calibri"/>
      <family val="2"/>
      <scheme val="minor"/>
    </font>
    <font>
      <sz val="10"/>
      <color theme="1"/>
      <name val="Calibri"/>
      <family val="2"/>
      <scheme val="minor"/>
    </font>
  </fonts>
  <fills count="12">
    <fill>
      <patternFill patternType="none"/>
    </fill>
    <fill>
      <patternFill patternType="gray125"/>
    </fill>
    <fill>
      <patternFill patternType="solid">
        <fgColor theme="8" tint="0.39997558519241921"/>
        <bgColor indexed="64"/>
      </patternFill>
    </fill>
    <fill>
      <patternFill patternType="solid">
        <fgColor theme="0" tint="-0.14999847407452621"/>
        <bgColor theme="0" tint="-0.14999847407452621"/>
      </patternFill>
    </fill>
    <fill>
      <patternFill patternType="solid">
        <fgColor rgb="FFD9D9D9"/>
        <bgColor rgb="FFD9D9D9"/>
      </patternFill>
    </fill>
    <fill>
      <patternFill patternType="solid">
        <fgColor rgb="FFD8D8D8"/>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rgb="FF00B050"/>
        <bgColor indexed="64"/>
      </patternFill>
    </fill>
    <fill>
      <patternFill patternType="solid">
        <fgColor rgb="FF92D050"/>
        <bgColor indexed="64"/>
      </patternFill>
    </fill>
  </fills>
  <borders count="21">
    <border>
      <left/>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style="thin">
        <color indexed="64"/>
      </left>
      <right style="thin">
        <color indexed="64"/>
      </right>
      <top/>
      <bottom/>
      <diagonal/>
    </border>
    <border>
      <left style="medium">
        <color indexed="64"/>
      </left>
      <right style="thin">
        <color auto="1"/>
      </right>
      <top style="medium">
        <color indexed="64"/>
      </top>
      <bottom style="thin">
        <color auto="1"/>
      </bottom>
      <diagonal/>
    </border>
    <border>
      <left style="thin">
        <color auto="1"/>
      </left>
      <right/>
      <top style="medium">
        <color indexed="64"/>
      </top>
      <bottom style="thin">
        <color auto="1"/>
      </bottom>
      <diagonal/>
    </border>
    <border>
      <left/>
      <right/>
      <top style="medium">
        <color indexed="64"/>
      </top>
      <bottom style="thin">
        <color auto="1"/>
      </bottom>
      <diagonal/>
    </border>
    <border>
      <left/>
      <right style="thin">
        <color auto="1"/>
      </right>
      <top style="medium">
        <color indexed="64"/>
      </top>
      <bottom style="thin">
        <color auto="1"/>
      </bottom>
      <diagonal/>
    </border>
    <border>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2">
    <xf numFmtId="0" fontId="0" fillId="0" borderId="0"/>
    <xf numFmtId="0" fontId="13" fillId="0" borderId="0"/>
  </cellStyleXfs>
  <cellXfs count="135">
    <xf numFmtId="0" fontId="0" fillId="0" borderId="0" xfId="0"/>
    <xf numFmtId="0" fontId="4" fillId="0" borderId="0" xfId="0" applyFont="1" applyAlignment="1">
      <alignment horizontal="center"/>
    </xf>
    <xf numFmtId="0" fontId="9" fillId="0" borderId="3" xfId="0" applyFont="1" applyBorder="1" applyAlignment="1">
      <alignment horizontal="center" wrapText="1"/>
    </xf>
    <xf numFmtId="0" fontId="0" fillId="0" borderId="3" xfId="0" applyBorder="1"/>
    <xf numFmtId="0" fontId="0" fillId="0" borderId="3" xfId="0" pivotButton="1" applyBorder="1"/>
    <xf numFmtId="0" fontId="0" fillId="0" borderId="3" xfId="0" applyBorder="1" applyAlignment="1">
      <alignment horizontal="left"/>
    </xf>
    <xf numFmtId="0" fontId="0" fillId="0" borderId="6" xfId="0" applyBorder="1" applyAlignment="1">
      <alignment horizontal="center" vertical="center"/>
    </xf>
    <xf numFmtId="0" fontId="0" fillId="0" borderId="10" xfId="0" applyBorder="1" applyAlignment="1">
      <alignment horizontal="center" vertical="center"/>
    </xf>
    <xf numFmtId="0" fontId="0" fillId="0" borderId="1" xfId="0" applyBorder="1" applyAlignment="1">
      <alignment horizontal="center" vertical="center"/>
    </xf>
    <xf numFmtId="0" fontId="0" fillId="0" borderId="6" xfId="0" applyBorder="1" applyAlignment="1">
      <alignment horizontal="left" vertical="top"/>
    </xf>
    <xf numFmtId="0" fontId="0" fillId="0" borderId="10" xfId="0" applyBorder="1" applyAlignment="1">
      <alignment horizontal="left" vertical="top"/>
    </xf>
    <xf numFmtId="0" fontId="0" fillId="0" borderId="1"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9" xfId="0" applyBorder="1" applyAlignment="1">
      <alignment horizontal="left" vertical="top"/>
    </xf>
    <xf numFmtId="0" fontId="14" fillId="6" borderId="3" xfId="0" applyFont="1" applyFill="1" applyBorder="1" applyAlignment="1">
      <alignment horizontal="center"/>
    </xf>
    <xf numFmtId="0" fontId="0" fillId="0" borderId="3" xfId="0" applyBorder="1" applyAlignment="1">
      <alignment horizontal="center"/>
    </xf>
    <xf numFmtId="1" fontId="4" fillId="0" borderId="3" xfId="0" applyNumberFormat="1" applyFont="1" applyBorder="1" applyAlignment="1">
      <alignment horizontal="center"/>
    </xf>
    <xf numFmtId="0" fontId="2" fillId="7" borderId="3" xfId="0" applyFont="1" applyFill="1" applyBorder="1" applyAlignment="1">
      <alignment horizontal="center"/>
    </xf>
    <xf numFmtId="0" fontId="2" fillId="7" borderId="3" xfId="0" applyFont="1" applyFill="1" applyBorder="1" applyAlignment="1">
      <alignment horizontal="center" wrapText="1"/>
    </xf>
    <xf numFmtId="0" fontId="2" fillId="9" borderId="11" xfId="0" applyFont="1" applyFill="1" applyBorder="1"/>
    <xf numFmtId="0" fontId="2" fillId="7" borderId="16" xfId="0" applyFont="1" applyFill="1" applyBorder="1" applyAlignment="1">
      <alignment horizontal="center"/>
    </xf>
    <xf numFmtId="0" fontId="2" fillId="7" borderId="17" xfId="0" applyFont="1" applyFill="1" applyBorder="1" applyAlignment="1">
      <alignment horizontal="center"/>
    </xf>
    <xf numFmtId="0" fontId="0" fillId="0" borderId="16" xfId="0" applyBorder="1"/>
    <xf numFmtId="0" fontId="0" fillId="0" borderId="17" xfId="0" applyBorder="1"/>
    <xf numFmtId="0" fontId="2" fillId="7" borderId="18" xfId="0" applyFont="1" applyFill="1" applyBorder="1" applyAlignment="1">
      <alignment horizontal="center"/>
    </xf>
    <xf numFmtId="0" fontId="2" fillId="7" borderId="19" xfId="0" applyFont="1" applyFill="1" applyBorder="1" applyAlignment="1">
      <alignment horizontal="right"/>
    </xf>
    <xf numFmtId="0" fontId="2" fillId="7" borderId="20" xfId="0" applyFont="1" applyFill="1" applyBorder="1" applyAlignment="1">
      <alignment horizontal="right"/>
    </xf>
    <xf numFmtId="0" fontId="4" fillId="10" borderId="3" xfId="0" applyFont="1" applyFill="1" applyBorder="1" applyAlignment="1">
      <alignment horizontal="center"/>
    </xf>
    <xf numFmtId="0" fontId="26" fillId="9" borderId="3" xfId="0" applyFont="1" applyFill="1" applyBorder="1" applyAlignment="1">
      <alignment horizontal="center" vertical="center"/>
    </xf>
    <xf numFmtId="0" fontId="27" fillId="0" borderId="3" xfId="0" applyFont="1" applyBorder="1" applyAlignment="1">
      <alignment horizontal="center" vertical="center"/>
    </xf>
    <xf numFmtId="15" fontId="27" fillId="0" borderId="3" xfId="0" applyNumberFormat="1" applyFont="1" applyBorder="1" applyAlignment="1">
      <alignment horizontal="center" vertical="center"/>
    </xf>
    <xf numFmtId="0" fontId="4" fillId="11" borderId="3" xfId="0" applyFont="1" applyFill="1" applyBorder="1" applyAlignment="1">
      <alignment horizontal="center"/>
    </xf>
    <xf numFmtId="0" fontId="0" fillId="0" borderId="0" xfId="0" applyAlignment="1">
      <alignment horizontal="center"/>
    </xf>
    <xf numFmtId="0" fontId="3" fillId="2" borderId="3" xfId="0" applyFont="1" applyFill="1" applyBorder="1" applyAlignment="1">
      <alignment horizontal="center"/>
    </xf>
    <xf numFmtId="0" fontId="3" fillId="2" borderId="3" xfId="0" applyFont="1" applyFill="1" applyBorder="1" applyAlignment="1">
      <alignment horizontal="center" wrapText="1"/>
    </xf>
    <xf numFmtId="164" fontId="3" fillId="2" borderId="3" xfId="0" applyNumberFormat="1" applyFont="1" applyFill="1" applyBorder="1" applyAlignment="1">
      <alignment horizontal="center" wrapText="1"/>
    </xf>
    <xf numFmtId="165" fontId="3" fillId="2" borderId="3" xfId="0" applyNumberFormat="1" applyFont="1" applyFill="1" applyBorder="1" applyAlignment="1">
      <alignment horizontal="center" wrapText="1"/>
    </xf>
    <xf numFmtId="165" fontId="11" fillId="0" borderId="3" xfId="0" applyNumberFormat="1" applyFont="1" applyBorder="1" applyAlignment="1">
      <alignment horizontal="center"/>
    </xf>
    <xf numFmtId="165" fontId="11" fillId="4" borderId="3" xfId="0" applyNumberFormat="1" applyFont="1" applyFill="1" applyBorder="1" applyAlignment="1">
      <alignment horizontal="center"/>
    </xf>
    <xf numFmtId="1" fontId="19" fillId="0" borderId="3" xfId="0" applyNumberFormat="1" applyFont="1" applyBorder="1" applyAlignment="1">
      <alignment horizontal="center"/>
    </xf>
    <xf numFmtId="1" fontId="20" fillId="0" borderId="3" xfId="0" applyNumberFormat="1" applyFont="1" applyBorder="1" applyAlignment="1">
      <alignment horizontal="center"/>
    </xf>
    <xf numFmtId="1" fontId="21" fillId="0" borderId="3" xfId="0" applyNumberFormat="1" applyFont="1" applyBorder="1" applyAlignment="1">
      <alignment horizontal="center"/>
    </xf>
    <xf numFmtId="1" fontId="22" fillId="0" borderId="3" xfId="0" applyNumberFormat="1" applyFont="1" applyBorder="1" applyAlignment="1">
      <alignment horizontal="center"/>
    </xf>
    <xf numFmtId="1" fontId="23" fillId="0" borderId="3" xfId="0" applyNumberFormat="1" applyFont="1" applyBorder="1" applyAlignment="1">
      <alignment horizontal="center"/>
    </xf>
    <xf numFmtId="0" fontId="4" fillId="0" borderId="3" xfId="0" applyFont="1" applyBorder="1" applyAlignment="1">
      <alignment horizontal="center"/>
    </xf>
    <xf numFmtId="1" fontId="25" fillId="0" borderId="3" xfId="0" applyNumberFormat="1" applyFont="1" applyBorder="1" applyAlignment="1">
      <alignment horizontal="center"/>
    </xf>
    <xf numFmtId="1" fontId="28" fillId="0" borderId="3" xfId="0" applyNumberFormat="1" applyFont="1" applyBorder="1" applyAlignment="1">
      <alignment horizontal="center"/>
    </xf>
    <xf numFmtId="0" fontId="5" fillId="0" borderId="3" xfId="0" applyFont="1" applyBorder="1" applyAlignment="1">
      <alignment horizontal="center" wrapText="1"/>
    </xf>
    <xf numFmtId="0" fontId="4" fillId="0" borderId="3" xfId="0" applyFont="1" applyBorder="1" applyAlignment="1">
      <alignment horizontal="center" wrapText="1"/>
    </xf>
    <xf numFmtId="165" fontId="4" fillId="0" borderId="0" xfId="0" applyNumberFormat="1" applyFont="1" applyAlignment="1">
      <alignment horizontal="center"/>
    </xf>
    <xf numFmtId="164" fontId="4" fillId="0" borderId="3" xfId="0" applyNumberFormat="1" applyFont="1" applyBorder="1" applyAlignment="1">
      <alignment horizontal="center" wrapText="1"/>
    </xf>
    <xf numFmtId="165" fontId="4" fillId="0" borderId="3" xfId="0" applyNumberFormat="1" applyFont="1" applyBorder="1" applyAlignment="1">
      <alignment horizontal="center"/>
    </xf>
    <xf numFmtId="0" fontId="5" fillId="0" borderId="3" xfId="0" applyFont="1" applyBorder="1" applyAlignment="1">
      <alignment horizontal="center"/>
    </xf>
    <xf numFmtId="165" fontId="4" fillId="0" borderId="3" xfId="0" applyNumberFormat="1" applyFont="1" applyBorder="1" applyAlignment="1">
      <alignment horizontal="center" wrapText="1"/>
    </xf>
    <xf numFmtId="165" fontId="4" fillId="5" borderId="3" xfId="0" applyNumberFormat="1" applyFont="1" applyFill="1" applyBorder="1" applyAlignment="1">
      <alignment horizontal="center" wrapText="1"/>
    </xf>
    <xf numFmtId="0" fontId="4" fillId="7" borderId="3" xfId="0" applyFont="1" applyFill="1" applyBorder="1" applyAlignment="1">
      <alignment horizontal="center"/>
    </xf>
    <xf numFmtId="0" fontId="4" fillId="8" borderId="3" xfId="0" applyFont="1" applyFill="1" applyBorder="1" applyAlignment="1">
      <alignment horizontal="center" wrapText="1"/>
    </xf>
    <xf numFmtId="164" fontId="19" fillId="0" borderId="3" xfId="0" applyNumberFormat="1" applyFont="1" applyBorder="1" applyAlignment="1">
      <alignment horizontal="center" wrapText="1"/>
    </xf>
    <xf numFmtId="0" fontId="19" fillId="0" borderId="3" xfId="0" applyFont="1" applyBorder="1" applyAlignment="1">
      <alignment horizontal="center"/>
    </xf>
    <xf numFmtId="0" fontId="19" fillId="0" borderId="3" xfId="0" applyFont="1" applyBorder="1" applyAlignment="1">
      <alignment horizontal="center" wrapText="1"/>
    </xf>
    <xf numFmtId="164" fontId="20" fillId="0" borderId="3" xfId="0" applyNumberFormat="1" applyFont="1" applyBorder="1" applyAlignment="1">
      <alignment horizontal="center" wrapText="1"/>
    </xf>
    <xf numFmtId="0" fontId="20" fillId="0" borderId="3" xfId="0" applyFont="1" applyBorder="1" applyAlignment="1">
      <alignment horizontal="center"/>
    </xf>
    <xf numFmtId="0" fontId="20" fillId="0" borderId="3" xfId="0" applyFont="1" applyBorder="1" applyAlignment="1">
      <alignment horizontal="center" wrapText="1"/>
    </xf>
    <xf numFmtId="165" fontId="20" fillId="0" borderId="3" xfId="0" applyNumberFormat="1" applyFont="1" applyBorder="1" applyAlignment="1">
      <alignment horizontal="center"/>
    </xf>
    <xf numFmtId="164" fontId="21" fillId="0" borderId="3" xfId="0" applyNumberFormat="1" applyFont="1" applyBorder="1" applyAlignment="1">
      <alignment horizontal="center" wrapText="1"/>
    </xf>
    <xf numFmtId="0" fontId="21" fillId="0" borderId="3" xfId="0" applyFont="1" applyBorder="1" applyAlignment="1">
      <alignment horizontal="center"/>
    </xf>
    <xf numFmtId="0" fontId="21" fillId="0" borderId="3" xfId="0" applyFont="1" applyBorder="1" applyAlignment="1">
      <alignment horizontal="center" wrapText="1"/>
    </xf>
    <xf numFmtId="165" fontId="21" fillId="0" borderId="3" xfId="0" applyNumberFormat="1" applyFont="1" applyBorder="1" applyAlignment="1">
      <alignment horizontal="center"/>
    </xf>
    <xf numFmtId="164" fontId="22" fillId="0" borderId="3" xfId="0" applyNumberFormat="1" applyFont="1" applyBorder="1" applyAlignment="1">
      <alignment horizontal="center" wrapText="1"/>
    </xf>
    <xf numFmtId="0" fontId="22" fillId="0" borderId="3" xfId="0" applyFont="1" applyBorder="1" applyAlignment="1">
      <alignment horizontal="center"/>
    </xf>
    <xf numFmtId="0" fontId="22" fillId="0" borderId="3" xfId="0" applyFont="1" applyBorder="1" applyAlignment="1">
      <alignment horizontal="center" wrapText="1"/>
    </xf>
    <xf numFmtId="165" fontId="22" fillId="0" borderId="3" xfId="0" applyNumberFormat="1" applyFont="1" applyBorder="1" applyAlignment="1">
      <alignment horizontal="center"/>
    </xf>
    <xf numFmtId="164" fontId="23" fillId="0" borderId="3" xfId="0" applyNumberFormat="1" applyFont="1" applyBorder="1" applyAlignment="1">
      <alignment horizontal="center" wrapText="1"/>
    </xf>
    <xf numFmtId="0" fontId="23" fillId="0" borderId="3" xfId="0" applyFont="1" applyBorder="1" applyAlignment="1">
      <alignment horizontal="center" wrapText="1"/>
    </xf>
    <xf numFmtId="0" fontId="23" fillId="0" borderId="3" xfId="0" applyFont="1" applyBorder="1" applyAlignment="1">
      <alignment horizontal="center"/>
    </xf>
    <xf numFmtId="164" fontId="25" fillId="0" borderId="3" xfId="0" applyNumberFormat="1" applyFont="1" applyBorder="1" applyAlignment="1">
      <alignment horizontal="center" wrapText="1"/>
    </xf>
    <xf numFmtId="0" fontId="25" fillId="0" borderId="3" xfId="0" applyFont="1" applyBorder="1" applyAlignment="1">
      <alignment horizontal="center"/>
    </xf>
    <xf numFmtId="0" fontId="25" fillId="0" borderId="3" xfId="0" applyFont="1" applyBorder="1" applyAlignment="1">
      <alignment horizontal="center" wrapText="1"/>
    </xf>
    <xf numFmtId="164" fontId="28" fillId="0" borderId="3" xfId="0" applyNumberFormat="1" applyFont="1" applyBorder="1" applyAlignment="1">
      <alignment horizontal="center" wrapText="1"/>
    </xf>
    <xf numFmtId="0" fontId="28" fillId="0" borderId="3" xfId="0" applyFont="1" applyBorder="1" applyAlignment="1">
      <alignment horizontal="center"/>
    </xf>
    <xf numFmtId="0" fontId="28" fillId="0" borderId="3" xfId="0" applyFont="1" applyBorder="1" applyAlignment="1">
      <alignment horizontal="center" wrapText="1"/>
    </xf>
    <xf numFmtId="0" fontId="4" fillId="0" borderId="3" xfId="0" applyFont="1" applyBorder="1" applyAlignment="1">
      <alignment horizontal="left" wrapText="1"/>
    </xf>
    <xf numFmtId="0" fontId="6" fillId="0" borderId="3" xfId="0" applyFont="1" applyBorder="1" applyAlignment="1">
      <alignment horizontal="left"/>
    </xf>
    <xf numFmtId="0" fontId="6" fillId="0" borderId="3" xfId="0" applyFont="1" applyBorder="1" applyAlignment="1">
      <alignment horizontal="left" wrapText="1"/>
    </xf>
    <xf numFmtId="0" fontId="7" fillId="0" borderId="3" xfId="0" applyFont="1" applyBorder="1" applyAlignment="1">
      <alignment horizontal="left" wrapText="1"/>
    </xf>
    <xf numFmtId="0" fontId="8" fillId="0" borderId="3" xfId="0" applyFont="1" applyBorder="1" applyAlignment="1">
      <alignment horizontal="left" wrapText="1"/>
    </xf>
    <xf numFmtId="49" fontId="4" fillId="0" borderId="3" xfId="0" applyNumberFormat="1" applyFont="1" applyBorder="1" applyAlignment="1">
      <alignment horizontal="left" wrapText="1"/>
    </xf>
    <xf numFmtId="0" fontId="16" fillId="0" borderId="3" xfId="0" applyFont="1" applyBorder="1" applyAlignment="1">
      <alignment horizontal="left" wrapText="1"/>
    </xf>
    <xf numFmtId="0" fontId="15" fillId="0" borderId="3" xfId="0" applyFont="1" applyBorder="1" applyAlignment="1">
      <alignment horizontal="left" wrapText="1"/>
    </xf>
    <xf numFmtId="165" fontId="4" fillId="0" borderId="3" xfId="0" applyNumberFormat="1" applyFont="1" applyBorder="1" applyAlignment="1">
      <alignment horizontal="left" wrapText="1"/>
    </xf>
    <xf numFmtId="0" fontId="28" fillId="0" borderId="3" xfId="0" applyFont="1" applyBorder="1" applyAlignment="1">
      <alignment horizontal="left" wrapText="1"/>
    </xf>
    <xf numFmtId="0" fontId="4" fillId="0" borderId="0" xfId="0" applyFont="1" applyAlignment="1">
      <alignment horizontal="left"/>
    </xf>
    <xf numFmtId="0" fontId="5" fillId="0" borderId="3" xfId="0" applyFont="1" applyBorder="1" applyAlignment="1">
      <alignment horizontal="left"/>
    </xf>
    <xf numFmtId="0" fontId="5" fillId="0" borderId="3" xfId="0" applyFont="1" applyBorder="1" applyAlignment="1">
      <alignment horizontal="left" wrapText="1"/>
    </xf>
    <xf numFmtId="0" fontId="4" fillId="0" borderId="3" xfId="0" applyFont="1" applyBorder="1" applyAlignment="1">
      <alignment horizontal="left"/>
    </xf>
    <xf numFmtId="0" fontId="4" fillId="3" borderId="3" xfId="0" applyFont="1" applyFill="1" applyBorder="1" applyAlignment="1">
      <alignment horizontal="left"/>
    </xf>
    <xf numFmtId="0" fontId="4" fillId="3" borderId="3" xfId="0" applyFont="1" applyFill="1" applyBorder="1" applyAlignment="1">
      <alignment horizontal="left" wrapText="1"/>
    </xf>
    <xf numFmtId="0" fontId="18" fillId="0" borderId="3" xfId="0" applyFont="1" applyBorder="1" applyAlignment="1">
      <alignment horizontal="left"/>
    </xf>
    <xf numFmtId="0" fontId="29" fillId="0" borderId="2" xfId="0" applyFont="1" applyBorder="1" applyAlignment="1">
      <alignment horizontal="center"/>
    </xf>
    <xf numFmtId="0" fontId="30" fillId="0" borderId="3" xfId="0" applyFont="1" applyBorder="1" applyAlignment="1">
      <alignment horizontal="left"/>
    </xf>
    <xf numFmtId="0" fontId="30" fillId="0" borderId="3" xfId="0" applyFont="1" applyBorder="1" applyAlignment="1">
      <alignment horizontal="center" wrapText="1"/>
    </xf>
    <xf numFmtId="164" fontId="30" fillId="0" borderId="3" xfId="0" applyNumberFormat="1" applyFont="1" applyBorder="1" applyAlignment="1">
      <alignment horizontal="center" wrapText="1"/>
    </xf>
    <xf numFmtId="0" fontId="30" fillId="0" borderId="3" xfId="0" applyFont="1" applyBorder="1" applyAlignment="1">
      <alignment horizontal="center"/>
    </xf>
    <xf numFmtId="0" fontId="30" fillId="0" borderId="3" xfId="0" applyFont="1" applyBorder="1" applyAlignment="1">
      <alignment horizontal="left" wrapText="1"/>
    </xf>
    <xf numFmtId="165" fontId="30" fillId="0" borderId="3" xfId="0" applyNumberFormat="1" applyFont="1" applyBorder="1" applyAlignment="1">
      <alignment horizontal="center"/>
    </xf>
    <xf numFmtId="0" fontId="30" fillId="11" borderId="3" xfId="0" applyFont="1" applyFill="1" applyBorder="1" applyAlignment="1">
      <alignment horizontal="center"/>
    </xf>
    <xf numFmtId="1" fontId="30" fillId="0" borderId="3" xfId="0" applyNumberFormat="1" applyFont="1" applyBorder="1" applyAlignment="1">
      <alignment horizontal="center"/>
    </xf>
    <xf numFmtId="0" fontId="4" fillId="0" borderId="4" xfId="0" applyFont="1" applyBorder="1" applyAlignment="1">
      <alignment horizontal="center"/>
    </xf>
    <xf numFmtId="0" fontId="29" fillId="0" borderId="5" xfId="0" applyFont="1" applyBorder="1" applyAlignment="1">
      <alignment horizontal="center"/>
    </xf>
    <xf numFmtId="0" fontId="30" fillId="0" borderId="6" xfId="0" applyFont="1" applyBorder="1" applyAlignment="1">
      <alignment horizontal="left"/>
    </xf>
    <xf numFmtId="0" fontId="30" fillId="0" borderId="6" xfId="0" applyFont="1" applyBorder="1" applyAlignment="1">
      <alignment horizontal="center" wrapText="1"/>
    </xf>
    <xf numFmtId="164" fontId="30" fillId="0" borderId="6" xfId="0" applyNumberFormat="1" applyFont="1" applyBorder="1" applyAlignment="1">
      <alignment horizontal="center" wrapText="1"/>
    </xf>
    <xf numFmtId="0" fontId="30" fillId="0" borderId="6" xfId="0" applyFont="1" applyBorder="1" applyAlignment="1">
      <alignment horizontal="center"/>
    </xf>
    <xf numFmtId="0" fontId="30" fillId="0" borderId="6" xfId="0" applyFont="1" applyBorder="1" applyAlignment="1">
      <alignment horizontal="left" wrapText="1"/>
    </xf>
    <xf numFmtId="165" fontId="30" fillId="0" borderId="6" xfId="0" applyNumberFormat="1" applyFont="1" applyBorder="1" applyAlignment="1">
      <alignment horizontal="center"/>
    </xf>
    <xf numFmtId="0" fontId="30" fillId="11" borderId="6" xfId="0" applyFont="1" applyFill="1" applyBorder="1" applyAlignment="1">
      <alignment horizontal="center"/>
    </xf>
    <xf numFmtId="1" fontId="30" fillId="0" borderId="6" xfId="0" applyNumberFormat="1" applyFont="1" applyBorder="1" applyAlignment="1">
      <alignment horizontal="center"/>
    </xf>
    <xf numFmtId="0" fontId="4" fillId="0" borderId="7" xfId="0" applyFont="1" applyBorder="1" applyAlignment="1">
      <alignment horizontal="center"/>
    </xf>
    <xf numFmtId="0" fontId="5" fillId="0" borderId="5" xfId="0" applyFont="1" applyBorder="1" applyAlignment="1">
      <alignment horizontal="center"/>
    </xf>
    <xf numFmtId="0" fontId="4" fillId="0" borderId="6" xfId="0" applyFont="1" applyBorder="1" applyAlignment="1">
      <alignment horizontal="center" wrapText="1"/>
    </xf>
    <xf numFmtId="164" fontId="4" fillId="0" borderId="6" xfId="0" applyNumberFormat="1" applyFont="1" applyBorder="1" applyAlignment="1">
      <alignment horizontal="center" wrapText="1"/>
    </xf>
    <xf numFmtId="0" fontId="4" fillId="0" borderId="6" xfId="0" applyFont="1" applyBorder="1" applyAlignment="1">
      <alignment horizontal="center"/>
    </xf>
    <xf numFmtId="0" fontId="4" fillId="0" borderId="6" xfId="0" applyFont="1" applyBorder="1" applyAlignment="1">
      <alignment horizontal="left" wrapText="1"/>
    </xf>
    <xf numFmtId="1" fontId="4" fillId="0" borderId="6" xfId="0" applyNumberFormat="1" applyFont="1" applyBorder="1" applyAlignment="1">
      <alignment horizontal="center"/>
    </xf>
    <xf numFmtId="0" fontId="23" fillId="11" borderId="3" xfId="0" applyFont="1" applyFill="1" applyBorder="1" applyAlignment="1">
      <alignment horizontal="center"/>
    </xf>
    <xf numFmtId="0" fontId="0" fillId="0" borderId="3" xfId="0" applyBorder="1" applyAlignment="1">
      <alignment horizontal="left" indent="1"/>
    </xf>
    <xf numFmtId="0" fontId="0" fillId="0" borderId="3" xfId="0" applyNumberFormat="1" applyBorder="1"/>
    <xf numFmtId="0" fontId="0" fillId="0" borderId="3" xfId="0" applyFill="1" applyBorder="1" applyAlignment="1">
      <alignment horizontal="left"/>
    </xf>
    <xf numFmtId="0" fontId="0" fillId="0" borderId="3" xfId="0" applyNumberFormat="1" applyFill="1" applyBorder="1"/>
    <xf numFmtId="0" fontId="2" fillId="2" borderId="3" xfId="0" applyFont="1" applyFill="1" applyBorder="1" applyAlignment="1">
      <alignment horizontal="center" wrapText="1"/>
    </xf>
    <xf numFmtId="0" fontId="2" fillId="9" borderId="12" xfId="0" applyFont="1" applyFill="1" applyBorder="1" applyAlignment="1">
      <alignment horizontal="center"/>
    </xf>
    <xf numFmtId="0" fontId="2" fillId="9" borderId="13" xfId="0" applyFont="1" applyFill="1" applyBorder="1" applyAlignment="1">
      <alignment horizontal="center"/>
    </xf>
    <xf numFmtId="0" fontId="2" fillId="9" borderId="14" xfId="0" applyFont="1" applyFill="1" applyBorder="1" applyAlignment="1">
      <alignment horizontal="center"/>
    </xf>
    <xf numFmtId="0" fontId="2" fillId="9" borderId="15" xfId="0" applyFont="1" applyFill="1" applyBorder="1" applyAlignment="1">
      <alignment horizontal="center"/>
    </xf>
  </cellXfs>
  <cellStyles count="2">
    <cellStyle name="Normal" xfId="0" builtinId="0"/>
    <cellStyle name="Normal 2" xfId="1" xr:uid="{00000000-0005-0000-0000-000001000000}"/>
  </cellStyles>
  <dxfs count="464">
    <dxf>
      <font>
        <b val="0"/>
        <i val="0"/>
        <strike val="0"/>
        <condense val="0"/>
        <extend val="0"/>
        <outline val="0"/>
        <shadow val="0"/>
        <u val="none"/>
        <vertAlign val="baseline"/>
        <sz val="10"/>
        <color theme="1"/>
        <name val="Calibri"/>
        <scheme val="minor"/>
      </font>
      <numFmt numFmtId="0" formatCode="General"/>
      <alignment horizontal="center" vertical="bottom" textRotation="0" wrapText="1" indent="0" justifyLastLine="0" shrinkToFit="0" readingOrder="0"/>
      <border diagonalUp="0" diagonalDown="0">
        <left style="thin">
          <color auto="1"/>
        </left>
        <right style="thin">
          <color auto="1"/>
        </right>
        <top style="thin">
          <color auto="1"/>
        </top>
        <bottom style="thin">
          <color auto="1"/>
        </bottom>
        <vertical/>
        <horizontal/>
      </border>
    </dxf>
    <dxf>
      <border>
        <right style="thin">
          <color indexed="64"/>
        </right>
        <vertical style="thin">
          <color indexed="64"/>
        </vertical>
      </border>
    </dxf>
    <dxf>
      <border>
        <right style="thin">
          <color indexed="64"/>
        </right>
        <vertical style="thin">
          <color indexed="64"/>
        </vertical>
      </border>
    </dxf>
    <dxf>
      <border>
        <right style="thin">
          <color indexed="64"/>
        </right>
        <vertical style="thin">
          <color indexed="64"/>
        </vertical>
      </border>
    </dxf>
    <dxf>
      <border>
        <right style="thin">
          <color indexed="64"/>
        </right>
        <vertical style="thin">
          <color indexed="64"/>
        </vertical>
      </border>
    </dxf>
    <dxf>
      <border>
        <right style="thin">
          <color indexed="64"/>
        </right>
        <vertical style="thin">
          <color indexed="64"/>
        </vertical>
      </border>
    </dxf>
    <dxf>
      <border>
        <right style="thin">
          <color indexed="64"/>
        </right>
        <vertical style="thin">
          <color indexed="64"/>
        </vertical>
      </border>
    </dxf>
    <dxf>
      <fill>
        <patternFill patternType="none">
          <bgColor auto="1"/>
        </patternFill>
      </fill>
    </dxf>
    <dxf>
      <fill>
        <patternFill patternType="none">
          <bgColor auto="1"/>
        </patternFill>
      </fill>
    </dxf>
    <dxf>
      <fill>
        <patternFill patternType="solid">
          <bgColor theme="9" tint="0.59999389629810485"/>
        </patternFill>
      </fill>
    </dxf>
    <dxf>
      <border>
        <top style="thin">
          <color indexed="64"/>
        </top>
        <bottom style="thin">
          <color indexed="64"/>
        </bottom>
        <horizontal style="thin">
          <color indexed="64"/>
        </horizontal>
      </border>
    </dxf>
    <dxf>
      <border>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border>
        <left style="thin">
          <color indexed="64"/>
        </left>
        <bottom style="thin">
          <color indexed="64"/>
        </bottom>
      </border>
    </dxf>
    <dxf>
      <border>
        <left style="thin">
          <color indexed="64"/>
        </left>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bottom style="thin">
          <color indexed="64"/>
        </bottom>
      </border>
    </dxf>
    <dxf>
      <border>
        <left style="thin">
          <color indexed="64"/>
        </left>
      </border>
    </dxf>
    <dxf>
      <border>
        <left style="thin">
          <color indexed="64"/>
        </left>
        <top style="thin">
          <color indexed="64"/>
        </top>
        <bottom style="thin">
          <color indexed="64"/>
        </bottom>
      </border>
    </dxf>
    <dxf>
      <border>
        <right style="thin">
          <color indexed="64"/>
        </right>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bottom style="thin">
          <color indexed="64"/>
        </bottom>
        <vertical style="thin">
          <color indexed="64"/>
        </vertical>
        <horizontal style="thin">
          <color indexed="64"/>
        </horizontal>
      </border>
    </dxf>
    <dxf>
      <border>
        <left style="thin">
          <color indexed="64"/>
        </left>
        <bottom style="thin">
          <color indexed="64"/>
        </bottom>
        <vertical style="thin">
          <color indexed="64"/>
        </vertical>
        <horizontal style="thin">
          <color indexed="64"/>
        </horizontal>
      </border>
    </dxf>
    <dxf>
      <border>
        <left style="thin">
          <color indexed="64"/>
        </left>
        <bottom style="thin">
          <color indexed="64"/>
        </bottom>
        <vertical style="thin">
          <color indexed="64"/>
        </vertical>
        <horizontal style="thin">
          <color indexed="64"/>
        </horizontal>
      </border>
    </dxf>
    <dxf>
      <border>
        <left style="thin">
          <color indexed="64"/>
        </left>
        <bottom style="thin">
          <color indexed="64"/>
        </bottom>
        <vertical style="thin">
          <color indexed="64"/>
        </vertical>
        <horizontal style="thin">
          <color indexed="64"/>
        </horizontal>
      </border>
    </dxf>
    <dxf>
      <border>
        <top style="thin">
          <color indexed="64"/>
        </top>
        <bottom style="thin">
          <color indexed="64"/>
        </bottom>
        <horizontal style="thin">
          <color indexed="64"/>
        </horizontal>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horizontal style="thin">
          <color indexed="64"/>
        </horizontal>
      </border>
    </dxf>
    <dxf>
      <border>
        <left style="thin">
          <color indexed="64"/>
        </left>
        <right style="thin">
          <color indexed="64"/>
        </right>
        <top style="thin">
          <color indexed="64"/>
        </top>
        <horizontal style="thin">
          <color indexed="64"/>
        </horizontal>
      </border>
    </dxf>
    <dxf>
      <border>
        <left style="thin">
          <color indexed="64"/>
        </left>
        <right style="thin">
          <color indexed="64"/>
        </right>
        <top style="thin">
          <color indexed="64"/>
        </top>
        <horizontal style="thin">
          <color indexed="64"/>
        </horizontal>
      </border>
    </dxf>
    <dxf>
      <border>
        <left style="thin">
          <color indexed="64"/>
        </left>
        <right style="thin">
          <color indexed="64"/>
        </right>
        <top style="thin">
          <color indexed="64"/>
        </top>
        <horizontal style="thin">
          <color indexed="64"/>
        </horizontal>
      </border>
    </dxf>
    <dxf>
      <border>
        <left style="thin">
          <color indexed="64"/>
        </left>
        <right style="thin">
          <color indexed="64"/>
        </right>
        <top style="thin">
          <color indexed="64"/>
        </top>
        <horizontal style="thin">
          <color indexed="64"/>
        </horizontal>
      </border>
    </dxf>
    <dxf>
      <border>
        <left style="thin">
          <color indexed="64"/>
        </left>
        <right style="thin">
          <color indexed="64"/>
        </right>
        <top style="thin">
          <color indexed="64"/>
        </top>
        <horizontal style="thin">
          <color indexed="64"/>
        </horizontal>
      </border>
    </dxf>
    <dxf>
      <border>
        <left style="thin">
          <color indexed="64"/>
        </left>
        <right style="thin">
          <color indexed="64"/>
        </right>
        <top style="thin">
          <color indexed="64"/>
        </top>
        <horizontal style="thin">
          <color indexed="64"/>
        </horizontal>
      </border>
    </dxf>
    <dxf>
      <border>
        <left style="thin">
          <color indexed="64"/>
        </left>
        <right style="thin">
          <color indexed="64"/>
        </right>
        <top style="thin">
          <color indexed="64"/>
        </top>
        <horizontal style="thin">
          <color indexed="64"/>
        </horizontal>
      </border>
    </dxf>
    <dxf>
      <border>
        <left style="thin">
          <color indexed="64"/>
        </left>
        <right style="thin">
          <color indexed="64"/>
        </right>
        <top style="thin">
          <color indexed="64"/>
        </top>
        <horizontal style="thin">
          <color indexed="64"/>
        </horizontal>
      </border>
    </dxf>
    <dxf>
      <border>
        <left style="thin">
          <color indexed="64"/>
        </left>
        <right style="thin">
          <color indexed="64"/>
        </right>
        <top style="thin">
          <color indexed="64"/>
        </top>
        <horizontal style="thin">
          <color indexed="64"/>
        </horizontal>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top style="thin">
          <color indexed="64"/>
        </top>
      </border>
    </dxf>
    <dxf>
      <border>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top style="thin">
          <color indexed="64"/>
        </top>
        <horizontal style="thin">
          <color indexed="64"/>
        </horizontal>
      </border>
    </dxf>
    <dxf>
      <border>
        <left style="thin">
          <color indexed="64"/>
        </left>
        <top style="thin">
          <color indexed="64"/>
        </top>
        <horizontal style="thin">
          <color indexed="64"/>
        </horizontal>
      </border>
    </dxf>
    <dxf>
      <border>
        <left style="thin">
          <color indexed="64"/>
        </left>
        <top style="thin">
          <color indexed="64"/>
        </top>
        <horizontal style="thin">
          <color indexed="64"/>
        </horizontal>
      </border>
    </dxf>
    <dxf>
      <border>
        <left style="thin">
          <color indexed="64"/>
        </left>
        <top style="thin">
          <color indexed="64"/>
        </top>
        <horizontal style="thin">
          <color indexed="64"/>
        </horizontal>
      </border>
    </dxf>
    <dxf>
      <border>
        <left style="thin">
          <color indexed="64"/>
        </left>
        <top style="thin">
          <color indexed="64"/>
        </top>
        <horizontal style="thin">
          <color indexed="64"/>
        </horizontal>
      </border>
    </dxf>
    <dxf>
      <border>
        <left style="thin">
          <color indexed="64"/>
        </left>
        <top style="thin">
          <color indexed="64"/>
        </top>
        <horizontal style="thin">
          <color indexed="64"/>
        </horizontal>
      </border>
    </dxf>
    <dxf>
      <border>
        <left style="thin">
          <color indexed="64"/>
        </left>
        <top style="thin">
          <color indexed="64"/>
        </top>
        <horizontal style="thin">
          <color indexed="64"/>
        </horizontal>
      </border>
    </dxf>
    <dxf>
      <border>
        <left style="thin">
          <color indexed="64"/>
        </left>
        <top style="thin">
          <color indexed="64"/>
        </top>
        <horizontal style="thin">
          <color indexed="64"/>
        </horizontal>
      </border>
    </dxf>
    <dxf>
      <border>
        <left style="thin">
          <color indexed="64"/>
        </left>
        <top style="thin">
          <color indexed="64"/>
        </top>
        <horizontal style="thin">
          <color indexed="64"/>
        </horizontal>
      </border>
    </dxf>
    <dxf>
      <border>
        <left style="thin">
          <color indexed="64"/>
        </left>
        <top style="thin">
          <color indexed="64"/>
        </top>
        <horizontal style="thin">
          <color indexed="64"/>
        </horizontal>
      </border>
    </dxf>
    <dxf>
      <border>
        <left style="thin">
          <color indexed="64"/>
        </left>
        <top style="thin">
          <color indexed="64"/>
        </top>
        <horizontal style="thin">
          <color indexed="64"/>
        </horizontal>
      </border>
    </dxf>
    <dxf>
      <border>
        <left style="thin">
          <color indexed="64"/>
        </left>
        <top style="thin">
          <color indexed="64"/>
        </top>
        <horizontal style="thin">
          <color indexed="64"/>
        </horizontal>
      </border>
    </dxf>
    <dxf>
      <border>
        <left style="thin">
          <color indexed="64"/>
        </left>
        <top style="thin">
          <color indexed="64"/>
        </top>
        <horizontal style="thin">
          <color indexed="64"/>
        </horizontal>
      </border>
    </dxf>
    <dxf>
      <border>
        <left style="thin">
          <color indexed="64"/>
        </left>
        <top style="thin">
          <color indexed="64"/>
        </top>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border>
        <right style="thin">
          <color indexed="64"/>
        </right>
        <bottom style="thin">
          <color indexed="64"/>
        </bottom>
      </border>
    </dxf>
    <dxf>
      <border>
        <right style="thin">
          <color indexed="64"/>
        </right>
        <top style="thin">
          <color indexed="64"/>
        </top>
        <bottom style="thin">
          <color indexed="64"/>
        </bottom>
      </border>
    </dxf>
    <dxf>
      <border>
        <right style="thin">
          <color indexed="64"/>
        </right>
        <bottom style="thin">
          <color indexed="64"/>
        </bottom>
      </border>
    </dxf>
    <dxf>
      <border>
        <left style="thin">
          <color indexed="64"/>
        </left>
        <right style="thin">
          <color indexed="64"/>
        </righ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left style="thin">
          <color indexed="64"/>
        </left>
        <horizontal style="thin">
          <color indexed="64"/>
        </horizontal>
      </border>
    </dxf>
    <dxf>
      <border>
        <right style="thin">
          <color indexed="64"/>
        </right>
        <top style="thin">
          <color indexed="64"/>
        </top>
        <vertical style="thin">
          <color indexed="64"/>
        </vertical>
        <horizontal style="thin">
          <color indexed="64"/>
        </horizontal>
      </border>
    </dxf>
    <dxf>
      <border>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left style="thin">
          <color indexed="64"/>
        </left>
        <right style="thin">
          <color indexed="64"/>
        </right>
        <top style="thin">
          <color indexed="64"/>
        </top>
      </border>
    </dxf>
    <dxf>
      <border>
        <left style="thin">
          <color indexed="64"/>
        </left>
        <top style="thin">
          <color indexed="64"/>
        </top>
      </border>
    </dxf>
    <dxf>
      <border>
        <right style="thin">
          <color indexed="64"/>
        </right>
        <top style="thin">
          <color indexed="64"/>
        </top>
      </border>
    </dxf>
    <dxf>
      <border>
        <left style="thin">
          <color indexed="64"/>
        </left>
        <right style="thin">
          <color indexed="64"/>
        </right>
        <top style="thin">
          <color indexed="64"/>
        </top>
      </border>
    </dxf>
    <dxf>
      <font>
        <strike val="0"/>
        <outline val="0"/>
        <shadow val="0"/>
        <u val="none"/>
        <sz val="10"/>
      </font>
      <alignment horizontal="center" vertical="bottom" textRotation="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1" formatCode="0"/>
      <alignment horizontal="center" vertical="bottom" textRotation="0" wrapText="0" indent="0" justifyLastLine="0" shrinkToFit="0" readingOrder="0"/>
      <border diagonalUp="0" diagonalDown="0" outline="0">
        <left style="thin">
          <color auto="1"/>
        </left>
        <right/>
        <top style="thin">
          <color auto="1"/>
        </top>
        <bottom/>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scheme val="minor"/>
      </font>
      <numFmt numFmtId="1" formatCode="0"/>
      <alignment horizontal="center" vertical="bottom" textRotation="0" wrapText="0" indent="0" justifyLastLine="0" shrinkToFit="0" readingOrder="0"/>
      <border diagonalUp="0" diagonalDown="0" outline="0">
        <left style="thin">
          <color auto="1"/>
        </left>
        <right/>
        <top style="thin">
          <color auto="1"/>
        </top>
        <bottom/>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1" formatCode="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fill>
        <patternFill patternType="solid">
          <fgColor indexed="64"/>
          <bgColor rgb="FF92D05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left"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165" formatCode="dd/mm/yyyy;@"/>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165" formatCode="dd/mm/yyyy;@"/>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center" vertical="center" textRotation="0" wrapText="1"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general"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theme="1"/>
        <name val="Calibri"/>
        <scheme val="minor"/>
      </font>
      <numFmt numFmtId="0" formatCode="Genera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center" vertical="center" textRotation="0" wrapText="1"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center" vertical="center" textRotation="0" wrapText="1"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theme="1"/>
        <name val="Calibri"/>
        <scheme val="minor"/>
      </font>
      <alignment horizontal="center" vertical="center" textRotation="0" wrapText="1"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center" vertical="center" textRotation="0" wrapText="1"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164" formatCode="[$-14809]d/m/yyyy;@"/>
      <alignment horizontal="center" vertical="center" textRotation="0" wrapText="1"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theme="1"/>
        <name val="Calibri"/>
        <scheme val="minor"/>
      </font>
      <numFmt numFmtId="164" formatCode="[$-14809]d/m/yyyy;@"/>
      <fill>
        <patternFill patternType="none">
          <fgColor indexed="64"/>
          <bgColor indexed="65"/>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164" formatCode="[$-14809]d/m/yyyy;@"/>
      <alignment horizontal="center" vertical="center" textRotation="0" wrapText="1"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theme="1"/>
        <name val="Calibri"/>
        <scheme val="minor"/>
      </font>
      <numFmt numFmtId="164" formatCode="[$-14809]d/m/yyyy;@"/>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numFmt numFmtId="164" formatCode="[$-14809]d/m/yyyy;@"/>
      <alignment horizontal="center" vertical="center" textRotation="0" wrapText="1"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theme="1"/>
        <name val="Calibri"/>
        <scheme val="minor"/>
      </font>
      <numFmt numFmtId="164" formatCode="[$-14809]d/m/yyyy;@"/>
      <fill>
        <patternFill patternType="none">
          <fgColor indexed="64"/>
          <bgColor indexed="65"/>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scheme val="minor"/>
      </font>
      <alignment horizontal="center" vertical="center" textRotation="0" wrapText="1"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rgb="FF2F3941"/>
        <name val="Helvetica Neue"/>
        <scheme val="none"/>
      </font>
    </dxf>
    <dxf>
      <font>
        <b val="0"/>
        <i val="0"/>
        <strike val="0"/>
        <condense val="0"/>
        <extend val="0"/>
        <outline val="0"/>
        <shadow val="0"/>
        <u val="none"/>
        <vertAlign val="baseline"/>
        <sz val="10"/>
        <color theme="1"/>
        <name val="Calibri"/>
        <scheme val="min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scheme val="minor"/>
      </font>
      <alignment horizontal="center" vertical="center" textRotation="0" wrapText="0" indent="0" justifyLastLine="0" shrinkToFit="0" readingOrder="0"/>
      <border diagonalUp="0" diagonalDown="0" outline="0">
        <left/>
        <right style="thin">
          <color auto="1"/>
        </right>
        <top style="thin">
          <color auto="1"/>
        </top>
        <bottom/>
      </border>
    </dxf>
    <dxf>
      <font>
        <b val="0"/>
        <i val="0"/>
        <strike val="0"/>
        <condense val="0"/>
        <extend val="0"/>
        <outline val="0"/>
        <shadow val="0"/>
        <u val="none"/>
        <vertAlign val="baseline"/>
        <sz val="10"/>
        <color rgb="FF000000"/>
        <name val="Calibri"/>
        <scheme val="minor"/>
      </font>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auto="1"/>
        </left>
        <right style="thin">
          <color auto="1"/>
        </right>
        <top style="thin">
          <color auto="1"/>
        </top>
        <bottom style="thin">
          <color auto="1"/>
        </bottom>
      </border>
    </dxf>
    <dxf>
      <font>
        <strike val="0"/>
        <outline val="0"/>
        <shadow val="0"/>
        <u val="none"/>
        <sz val="10"/>
      </font>
      <alignment horizontal="center" vertical="bottom" textRotation="0" indent="0" justifyLastLine="0" shrinkToFit="0" readingOrder="0"/>
    </dxf>
    <dxf>
      <border outline="0">
        <bottom style="thin">
          <color auto="1"/>
        </bottom>
      </border>
    </dxf>
    <dxf>
      <font>
        <b/>
        <i val="0"/>
        <strike val="0"/>
        <condense val="0"/>
        <extend val="0"/>
        <outline val="0"/>
        <shadow val="0"/>
        <u val="none"/>
        <vertAlign val="baseline"/>
        <sz val="10"/>
        <color theme="1"/>
        <name val="Calibri"/>
        <scheme val="minor"/>
      </font>
      <fill>
        <patternFill patternType="solid">
          <fgColor indexed="64"/>
          <bgColor theme="8" tint="0.39997558519241921"/>
        </patternFill>
      </fill>
      <alignment horizontal="center" vertical="bottom" textRotation="0" wrapText="1" indent="0" justifyLastLine="0" shrinkToFit="0" readingOrder="0"/>
      <border diagonalUp="0" diagonalDown="0" outline="0">
        <left style="thin">
          <color indexed="64"/>
        </left>
        <right style="thin">
          <color indexed="64"/>
        </right>
        <top/>
        <bottom/>
      </border>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 Audit Tracking_GSF (2).xlsx]Deviation-Ageing!PivotTable9</c:name>
    <c:fmtId val="0"/>
  </c:pivotSource>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4">
              <a:lumMod val="60000"/>
              <a:lumOff val="40000"/>
            </a:schemeClr>
          </a:solidFill>
          <a:ln>
            <a:solidFill>
              <a:srgbClr val="0070C0"/>
            </a:solidFill>
          </a:ln>
          <a:effectLst/>
          <a:scene3d>
            <a:camera prst="orthographicFront"/>
            <a:lightRig rig="threePt" dir="t"/>
          </a:scene3d>
          <a:sp3d>
            <a:bevelT w="165100" prst="coolSlant"/>
            <a:bevelB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solidFill>
              <a:schemeClr val="accent4">
                <a:lumMod val="60000"/>
                <a:lumOff val="40000"/>
              </a:schemeClr>
            </a:solidFill>
          </a:ln>
          <a:effectLst/>
          <a:scene3d>
            <a:camera prst="orthographicFront"/>
            <a:lightRig rig="threePt" dir="t"/>
          </a:scene3d>
          <a:sp3d>
            <a:bevelT w="165100" prst="coolSlant"/>
            <a:bevelB w="165100" prst="coolSlant"/>
          </a:sp3d>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'Deviation-Ageing'!$B$1:$B$2</c:f>
              <c:strCache>
                <c:ptCount val="1"/>
                <c:pt idx="0">
                  <c:v>Closed</c:v>
                </c:pt>
              </c:strCache>
            </c:strRef>
          </c:tx>
          <c:spPr>
            <a:solidFill>
              <a:schemeClr val="accent4">
                <a:lumMod val="60000"/>
                <a:lumOff val="40000"/>
              </a:schemeClr>
            </a:solidFill>
            <a:ln>
              <a:solidFill>
                <a:srgbClr val="0070C0"/>
              </a:solidFill>
            </a:ln>
            <a:effectLst/>
            <a:scene3d>
              <a:camera prst="orthographicFront"/>
              <a:lightRig rig="threePt" dir="t"/>
            </a:scene3d>
            <a:sp3d>
              <a:bevelT w="165100" prst="coolSlant"/>
              <a:bevelB w="165100" prst="coolSlan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'Deviation-Ageing'!$A$3:$A$14</c:f>
              <c:strCache>
                <c:ptCount val="11"/>
                <c:pt idx="0">
                  <c:v>-149--100</c:v>
                </c:pt>
                <c:pt idx="1">
                  <c:v>-99--50</c:v>
                </c:pt>
                <c:pt idx="2">
                  <c:v>-49-0</c:v>
                </c:pt>
                <c:pt idx="3">
                  <c:v>1-50</c:v>
                </c:pt>
                <c:pt idx="4">
                  <c:v>51-100</c:v>
                </c:pt>
                <c:pt idx="5">
                  <c:v>101-150</c:v>
                </c:pt>
                <c:pt idx="6">
                  <c:v>151-200</c:v>
                </c:pt>
                <c:pt idx="7">
                  <c:v>201-250</c:v>
                </c:pt>
                <c:pt idx="8">
                  <c:v>251-300</c:v>
                </c:pt>
                <c:pt idx="9">
                  <c:v>301-350</c:v>
                </c:pt>
                <c:pt idx="10">
                  <c:v>351-400</c:v>
                </c:pt>
              </c:strCache>
            </c:strRef>
          </c:cat>
          <c:val>
            <c:numRef>
              <c:f>'Deviation-Ageing'!$B$3:$B$14</c:f>
              <c:numCache>
                <c:formatCode>General</c:formatCode>
                <c:ptCount val="11"/>
                <c:pt idx="0">
                  <c:v>10</c:v>
                </c:pt>
                <c:pt idx="1">
                  <c:v>51</c:v>
                </c:pt>
                <c:pt idx="2">
                  <c:v>362</c:v>
                </c:pt>
                <c:pt idx="3">
                  <c:v>401</c:v>
                </c:pt>
                <c:pt idx="4">
                  <c:v>118</c:v>
                </c:pt>
                <c:pt idx="5">
                  <c:v>107</c:v>
                </c:pt>
                <c:pt idx="6">
                  <c:v>246</c:v>
                </c:pt>
                <c:pt idx="7">
                  <c:v>61</c:v>
                </c:pt>
                <c:pt idx="8">
                  <c:v>11</c:v>
                </c:pt>
                <c:pt idx="9">
                  <c:v>4</c:v>
                </c:pt>
                <c:pt idx="10">
                  <c:v>1</c:v>
                </c:pt>
              </c:numCache>
            </c:numRef>
          </c:val>
          <c:extLst>
            <c:ext xmlns:c16="http://schemas.microsoft.com/office/drawing/2014/chart" uri="{C3380CC4-5D6E-409C-BE32-E72D297353CC}">
              <c16:uniqueId val="{00000003-E721-EE49-91A0-7076E1D9E934}"/>
            </c:ext>
          </c:extLst>
        </c:ser>
        <c:ser>
          <c:idx val="1"/>
          <c:order val="1"/>
          <c:tx>
            <c:strRef>
              <c:f>'Deviation-Ageing'!$C$1:$C$2</c:f>
              <c:strCache>
                <c:ptCount val="1"/>
                <c:pt idx="0">
                  <c:v>Open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'Deviation-Ageing'!$A$3:$A$14</c:f>
              <c:strCache>
                <c:ptCount val="11"/>
                <c:pt idx="0">
                  <c:v>-149--100</c:v>
                </c:pt>
                <c:pt idx="1">
                  <c:v>-99--50</c:v>
                </c:pt>
                <c:pt idx="2">
                  <c:v>-49-0</c:v>
                </c:pt>
                <c:pt idx="3">
                  <c:v>1-50</c:v>
                </c:pt>
                <c:pt idx="4">
                  <c:v>51-100</c:v>
                </c:pt>
                <c:pt idx="5">
                  <c:v>101-150</c:v>
                </c:pt>
                <c:pt idx="6">
                  <c:v>151-200</c:v>
                </c:pt>
                <c:pt idx="7">
                  <c:v>201-250</c:v>
                </c:pt>
                <c:pt idx="8">
                  <c:v>251-300</c:v>
                </c:pt>
                <c:pt idx="9">
                  <c:v>301-350</c:v>
                </c:pt>
                <c:pt idx="10">
                  <c:v>351-400</c:v>
                </c:pt>
              </c:strCache>
            </c:strRef>
          </c:cat>
          <c:val>
            <c:numRef>
              <c:f>'Deviation-Ageing'!$C$3:$C$14</c:f>
              <c:numCache>
                <c:formatCode>General</c:formatCode>
                <c:ptCount val="11"/>
                <c:pt idx="2">
                  <c:v>111</c:v>
                </c:pt>
              </c:numCache>
            </c:numRef>
          </c:val>
          <c:extLst>
            <c:ext xmlns:c16="http://schemas.microsoft.com/office/drawing/2014/chart" uri="{C3380CC4-5D6E-409C-BE32-E72D297353CC}">
              <c16:uniqueId val="{00000001-C2DC-4449-926A-5353BC288D95}"/>
            </c:ext>
          </c:extLst>
        </c:ser>
        <c:dLbls>
          <c:showLegendKey val="0"/>
          <c:showVal val="1"/>
          <c:showCatName val="0"/>
          <c:showSerName val="0"/>
          <c:showPercent val="0"/>
          <c:showBubbleSize val="0"/>
        </c:dLbls>
        <c:gapWidth val="75"/>
        <c:axId val="328730863"/>
        <c:axId val="451367167"/>
      </c:barChart>
      <c:catAx>
        <c:axId val="328730863"/>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chemeClr val="dk1">
                    <a:lumMod val="65000"/>
                    <a:lumOff val="35000"/>
                  </a:schemeClr>
                </a:solidFill>
                <a:latin typeface="+mn-lt"/>
                <a:ea typeface="+mn-ea"/>
                <a:cs typeface="+mn-cs"/>
              </a:defRPr>
            </a:pPr>
            <a:endParaRPr lang="en-US"/>
          </a:p>
        </c:txPr>
        <c:crossAx val="451367167"/>
        <c:crosses val="autoZero"/>
        <c:auto val="1"/>
        <c:lblAlgn val="ctr"/>
        <c:lblOffset val="100"/>
        <c:noMultiLvlLbl val="0"/>
      </c:catAx>
      <c:valAx>
        <c:axId val="451367167"/>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crossAx val="328730863"/>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accent1">
          <a:lumMod val="7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888</xdr:row>
      <xdr:rowOff>0</xdr:rowOff>
    </xdr:from>
    <xdr:to>
      <xdr:col>1</xdr:col>
      <xdr:colOff>1841500</xdr:colOff>
      <xdr:row>888</xdr:row>
      <xdr:rowOff>165100</xdr:rowOff>
    </xdr:to>
    <xdr:pic>
      <xdr:nvPicPr>
        <xdr:cNvPr id="2" name="Picture 1">
          <a:extLst>
            <a:ext uri="{FF2B5EF4-FFF2-40B4-BE49-F238E27FC236}">
              <a16:creationId xmlns:a16="http://schemas.microsoft.com/office/drawing/2014/main" id="{8E39E587-7449-934F-AFFC-BAF43695C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0700" y="481622100"/>
          <a:ext cx="1841500" cy="16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1214</xdr:row>
      <xdr:rowOff>0</xdr:rowOff>
    </xdr:from>
    <xdr:to>
      <xdr:col>1</xdr:col>
      <xdr:colOff>1841500</xdr:colOff>
      <xdr:row>1214</xdr:row>
      <xdr:rowOff>165100</xdr:rowOff>
    </xdr:to>
    <xdr:pic>
      <xdr:nvPicPr>
        <xdr:cNvPr id="3" name="Picture 2">
          <a:extLst>
            <a:ext uri="{FF2B5EF4-FFF2-40B4-BE49-F238E27FC236}">
              <a16:creationId xmlns:a16="http://schemas.microsoft.com/office/drawing/2014/main" id="{A51CA6F6-1884-CA40-89F9-FCAAF05564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0700" y="13423900"/>
          <a:ext cx="1841500" cy="16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1143</xdr:row>
      <xdr:rowOff>0</xdr:rowOff>
    </xdr:from>
    <xdr:to>
      <xdr:col>1</xdr:col>
      <xdr:colOff>1841500</xdr:colOff>
      <xdr:row>1143</xdr:row>
      <xdr:rowOff>165100</xdr:rowOff>
    </xdr:to>
    <xdr:pic>
      <xdr:nvPicPr>
        <xdr:cNvPr id="5" name="Picture 4">
          <a:extLst>
            <a:ext uri="{FF2B5EF4-FFF2-40B4-BE49-F238E27FC236}">
              <a16:creationId xmlns:a16="http://schemas.microsoft.com/office/drawing/2014/main" id="{B3F88EF2-8303-354F-847D-D8BDE3135A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0700" y="1333500"/>
          <a:ext cx="1841500" cy="16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482600</xdr:colOff>
      <xdr:row>0</xdr:row>
      <xdr:rowOff>0</xdr:rowOff>
    </xdr:from>
    <xdr:to>
      <xdr:col>10</xdr:col>
      <xdr:colOff>330200</xdr:colOff>
      <xdr:row>20</xdr:row>
      <xdr:rowOff>63500</xdr:rowOff>
    </xdr:to>
    <xdr:graphicFrame macro="">
      <xdr:nvGraphicFramePr>
        <xdr:cNvPr id="2" name="Chart 1">
          <a:extLst>
            <a:ext uri="{FF2B5EF4-FFF2-40B4-BE49-F238E27FC236}">
              <a16:creationId xmlns:a16="http://schemas.microsoft.com/office/drawing/2014/main" id="{15FE17A6-F64B-5B44-BFFE-04E3725D66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arineesridharan/Documents/GCEE%202023/Audit%20Tracker/Audit%20Tracking_HIA_17.08.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O-reference"/>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25.668736342595" createdVersion="8" refreshedVersion="8" minRefreshableVersion="3" recordCount="1484" xr:uid="{00000000-000A-0000-FFFF-FFFF00000000}">
  <cacheSource type="worksheet">
    <worksheetSource ref="A1:T2024" sheet="GSF"/>
  </cacheSource>
  <cacheFields count="19">
    <cacheField name="Sr no." numFmtId="0">
      <sharedItems containsString="0" containsBlank="1" containsNumber="1" containsInteger="1" minValue="1" maxValue="1483"/>
    </cacheField>
    <cacheField name=" Audit Finding" numFmtId="0">
      <sharedItems containsBlank="1" longText="1"/>
    </cacheField>
    <cacheField name="Audit Type (Internal/ External)" numFmtId="0">
      <sharedItems containsBlank="1"/>
    </cacheField>
    <cacheField name="Audit Report Date" numFmtId="0">
      <sharedItems containsNonDate="0" containsDate="1" containsString="0" containsBlank="1" minDate="2019-02-14T00:00:00" maxDate="2023-10-27T00:00:00"/>
    </cacheField>
    <cacheField name="Brand" numFmtId="0">
      <sharedItems containsBlank="1" count="5">
        <s v="GIIS"/>
        <s v="OWIS"/>
        <s v="HIA"/>
        <s v="GLEN"/>
        <m/>
      </sharedItems>
    </cacheField>
    <cacheField name="GEO'" numFmtId="0">
      <sharedItems containsBlank="1"/>
    </cacheField>
    <cacheField name="Campus" numFmtId="0">
      <sharedItems containsBlank="1" count="30">
        <s v="Tokyo"/>
        <s v="Abu Dhabi"/>
        <s v="Balewadi"/>
        <s v="Dubai"/>
        <s v="KL"/>
        <s v="All Geos"/>
        <s v="Whitefield"/>
        <s v="Surat"/>
        <s v="Ahmedabad"/>
        <s v="PG Smart Campus"/>
        <s v="East Coast -Singapore"/>
        <s v="Hadapsar"/>
        <s v="Bannerghatta"/>
        <s v="India HQ"/>
        <s v="Noida"/>
        <s v="Nanyang"/>
        <s v="GCEE (India)"/>
        <s v="C1"/>
        <s v="Tokyo - HK"/>
        <s v="Tokyo - SSD"/>
        <s v="C4"/>
        <s v="C2"/>
        <s v="C3"/>
        <s v="Riyadh"/>
        <s v="GIP"/>
        <s v="GA"/>
        <s v="GIC"/>
        <s v="Sarjapur"/>
        <s v="Osaka"/>
        <m/>
      </sharedItems>
    </cacheField>
    <cacheField name="Audit Finding Categorisation (Observations/NC/OFI)" numFmtId="0">
      <sharedItems containsBlank="1"/>
    </cacheField>
    <cacheField name="ISO Standard" numFmtId="0">
      <sharedItems containsString="0" containsBlank="1" containsNumber="1" containsInteger="1" minValue="9001" maxValue="45001"/>
    </cacheField>
    <cacheField name="ISO Clause No." numFmtId="0">
      <sharedItems containsBlank="1" containsMixedTypes="1" containsNumber="1" minValue="4.0999999999999996" maxValue="10.3"/>
    </cacheField>
    <cacheField name="ISO Clause Name" numFmtId="0">
      <sharedItems containsBlank="1"/>
    </cacheField>
    <cacheField name="Department" numFmtId="0">
      <sharedItems containsBlank="1"/>
    </cacheField>
    <cacheField name="Area" numFmtId="0">
      <sharedItems containsNonDate="0" containsString="0" containsBlank="1"/>
    </cacheField>
    <cacheField name="Target closure date" numFmtId="0">
      <sharedItems containsDate="1" containsBlank="1" containsMixedTypes="1" minDate="2019-04-15T00:00:00" maxDate="2023-12-26T00:00:00"/>
    </cacheField>
    <cacheField name="Actual closure date" numFmtId="0">
      <sharedItems containsDate="1" containsBlank="1" containsMixedTypes="1" minDate="2019-04-26T00:00:00" maxDate="2023-10-27T00:00:00"/>
    </cacheField>
    <cacheField name="Actions Taken " numFmtId="0">
      <sharedItems containsBlank="1" longText="1"/>
    </cacheField>
    <cacheField name="Status" numFmtId="0">
      <sharedItems containsBlank="1" count="3">
        <s v="Closed"/>
        <s v="Open"/>
        <m/>
      </sharedItems>
    </cacheField>
    <cacheField name="Ageing (from Report Date)" numFmtId="0">
      <sharedItems containsString="0" containsBlank="1" containsNumber="1" containsInteger="1" minValue="0" maxValue="512"/>
    </cacheField>
    <cacheField name="Deviation (against target closure date)" numFmtId="0">
      <sharedItems containsString="0" containsBlank="1" containsNumber="1" containsInteger="1" minValue="-143" maxValue="3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25.668890046298" createdVersion="8" refreshedVersion="8" minRefreshableVersion="3" recordCount="1484" xr:uid="{00000000-000A-0000-FFFF-FFFF01000000}">
  <cacheSource type="worksheet">
    <worksheetSource ref="A1:T5053" sheet="GSF"/>
  </cacheSource>
  <cacheFields count="19">
    <cacheField name="Sr no." numFmtId="0">
      <sharedItems containsString="0" containsBlank="1" containsNumber="1" containsInteger="1" minValue="1" maxValue="1483"/>
    </cacheField>
    <cacheField name=" Audit Finding" numFmtId="0">
      <sharedItems containsBlank="1" longText="1"/>
    </cacheField>
    <cacheField name="Audit Type (Internal/ External)" numFmtId="0">
      <sharedItems containsBlank="1"/>
    </cacheField>
    <cacheField name="Audit Report Date" numFmtId="0">
      <sharedItems containsNonDate="0" containsDate="1" containsString="0" containsBlank="1" minDate="2019-02-14T00:00:00" maxDate="2023-10-27T00:00:00"/>
    </cacheField>
    <cacheField name="Brand" numFmtId="0">
      <sharedItems containsBlank="1" count="5">
        <s v="GIIS"/>
        <s v="OWIS"/>
        <s v="HIA"/>
        <s v="GLEN"/>
        <m/>
      </sharedItems>
    </cacheField>
    <cacheField name="GEO'" numFmtId="0">
      <sharedItems containsBlank="1"/>
    </cacheField>
    <cacheField name="Campus" numFmtId="0">
      <sharedItems containsBlank="1" count="36">
        <s v="Tokyo"/>
        <s v="Abu Dhabi"/>
        <s v="Balewadi"/>
        <s v="Dubai"/>
        <s v="KL"/>
        <s v="All Geos"/>
        <s v="Whitefield"/>
        <s v="Surat"/>
        <s v="Ahmedabad"/>
        <s v="PG Smart Campus"/>
        <s v="East Coast -Singapore"/>
        <s v="Hadapsar"/>
        <s v="Bannerghatta"/>
        <s v="India HQ"/>
        <s v="Noida"/>
        <s v="Nanyang"/>
        <s v="GCEE (India)"/>
        <s v="C1"/>
        <s v="Tokyo - HK"/>
        <s v="Tokyo - SSD"/>
        <s v="C4"/>
        <s v="C2"/>
        <s v="C3"/>
        <s v="Riyadh"/>
        <s v="GIP"/>
        <s v="GA"/>
        <s v="GIC"/>
        <s v="Sarjapur"/>
        <s v="Osaka"/>
        <m/>
        <s v="Campus 1" u="1"/>
        <s v="Campus 4" u="1"/>
        <s v="BLR-Whitefield" u="1"/>
        <s v="OWIS" u="1"/>
        <s v="Campus 3" u="1"/>
        <s v="Campus 2" u="1"/>
      </sharedItems>
    </cacheField>
    <cacheField name="Audit Finding Categorisation (Observations/NC/OFI)" numFmtId="0">
      <sharedItems containsBlank="1"/>
    </cacheField>
    <cacheField name="ISO Standard" numFmtId="0">
      <sharedItems containsString="0" containsBlank="1" containsNumber="1" containsInteger="1" minValue="9001" maxValue="45001"/>
    </cacheField>
    <cacheField name="ISO Clause No." numFmtId="0">
      <sharedItems containsBlank="1" containsMixedTypes="1" containsNumber="1" minValue="4.0999999999999996" maxValue="10.3"/>
    </cacheField>
    <cacheField name="ISO Clause Name" numFmtId="0">
      <sharedItems containsBlank="1"/>
    </cacheField>
    <cacheField name="Department" numFmtId="0">
      <sharedItems containsBlank="1"/>
    </cacheField>
    <cacheField name="Area" numFmtId="0">
      <sharedItems containsNonDate="0" containsString="0" containsBlank="1"/>
    </cacheField>
    <cacheField name="Target closure date" numFmtId="0">
      <sharedItems containsDate="1" containsBlank="1" containsMixedTypes="1" minDate="2019-04-15T00:00:00" maxDate="2023-12-26T00:00:00"/>
    </cacheField>
    <cacheField name="Actual closure date" numFmtId="0">
      <sharedItems containsDate="1" containsBlank="1" containsMixedTypes="1" minDate="2019-04-26T00:00:00" maxDate="2023-10-27T00:00:00"/>
    </cacheField>
    <cacheField name="Actions Taken " numFmtId="0">
      <sharedItems containsBlank="1" longText="1"/>
    </cacheField>
    <cacheField name="Status" numFmtId="0">
      <sharedItems containsBlank="1" count="3">
        <s v="Closed"/>
        <s v="Open"/>
        <m/>
      </sharedItems>
    </cacheField>
    <cacheField name="Ageing (from Report Date)" numFmtId="0">
      <sharedItems containsString="0" containsBlank="1" containsNumber="1" containsInteger="1" minValue="0" maxValue="512"/>
    </cacheField>
    <cacheField name="Deviation (against target closure date)" numFmtId="0">
      <sharedItems containsString="0" containsBlank="1" containsNumber="1" containsInteger="1" minValue="-143" maxValue="38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25.668971180552" createdVersion="7" refreshedVersion="8" minRefreshableVersion="3" recordCount="1484" xr:uid="{00000000-000A-0000-FFFF-FFFF02000000}">
  <cacheSource type="worksheet">
    <worksheetSource ref="A1:T5028" sheet="GSF"/>
  </cacheSource>
  <cacheFields count="19">
    <cacheField name="Sr no." numFmtId="0">
      <sharedItems containsString="0" containsBlank="1" containsNumber="1" containsInteger="1" minValue="1" maxValue="1483"/>
    </cacheField>
    <cacheField name=" Audit Finding" numFmtId="0">
      <sharedItems containsBlank="1" longText="1"/>
    </cacheField>
    <cacheField name="Audit Type (Internal/ External)" numFmtId="0">
      <sharedItems containsBlank="1"/>
    </cacheField>
    <cacheField name="Audit Report Date" numFmtId="0">
      <sharedItems containsNonDate="0" containsDate="1" containsString="0" containsBlank="1" minDate="2019-02-14T00:00:00" maxDate="2023-10-27T00:00:00"/>
    </cacheField>
    <cacheField name="Brand" numFmtId="0">
      <sharedItems containsBlank="1" count="5">
        <s v="GIIS"/>
        <s v="OWIS"/>
        <s v="HIA"/>
        <s v="GLEN"/>
        <m/>
      </sharedItems>
    </cacheField>
    <cacheField name="GEO'" numFmtId="0">
      <sharedItems containsBlank="1" count="9">
        <s v="Japan"/>
        <s v="Middle East"/>
        <s v="India"/>
        <s v="Malaysia"/>
        <s v="All Geos"/>
        <s v="Singapore"/>
        <s v="Cambodia"/>
        <s v="Saudi Arabia"/>
        <m/>
      </sharedItems>
    </cacheField>
    <cacheField name="Campus" numFmtId="0">
      <sharedItems containsBlank="1" count="36">
        <s v="Tokyo"/>
        <s v="Abu Dhabi"/>
        <s v="Balewadi"/>
        <s v="Dubai"/>
        <s v="KL"/>
        <s v="All Geos"/>
        <s v="Whitefield"/>
        <s v="Surat"/>
        <s v="Ahmedabad"/>
        <s v="PG Smart Campus"/>
        <s v="East Coast -Singapore"/>
        <s v="Hadapsar"/>
        <s v="Bannerghatta"/>
        <s v="India HQ"/>
        <s v="Noida"/>
        <s v="Nanyang"/>
        <s v="GCEE (India)"/>
        <s v="C1"/>
        <s v="Tokyo - HK"/>
        <s v="Tokyo - SSD"/>
        <s v="C4"/>
        <s v="C2"/>
        <s v="C3"/>
        <s v="Riyadh"/>
        <s v="GIP"/>
        <s v="GA"/>
        <s v="GIC"/>
        <s v="Sarjapur"/>
        <s v="Osaka"/>
        <m/>
        <s v="Campus 1" u="1"/>
        <s v="Campus 4" u="1"/>
        <s v="BLR-Whitefield" u="1"/>
        <s v="OWIS" u="1"/>
        <s v="Campus 3" u="1"/>
        <s v="Campus 2" u="1"/>
      </sharedItems>
    </cacheField>
    <cacheField name="Audit Finding Categorisation (Observations/NC/OFI)" numFmtId="0">
      <sharedItems containsBlank="1"/>
    </cacheField>
    <cacheField name="ISO Standard" numFmtId="0">
      <sharedItems containsString="0" containsBlank="1" containsNumber="1" containsInteger="1" minValue="9001" maxValue="45001" count="4">
        <n v="9001"/>
        <n v="45001"/>
        <n v="21001"/>
        <m/>
      </sharedItems>
    </cacheField>
    <cacheField name="ISO Clause No." numFmtId="0">
      <sharedItems containsBlank="1" containsMixedTypes="1" containsNumber="1" minValue="4.0999999999999996" maxValue="10.3" count="72">
        <n v="7.2"/>
        <n v="6.1"/>
        <s v="8.3.3"/>
        <s v="8.3.2"/>
        <s v="8.3.4"/>
        <s v="7.1.5"/>
        <s v="8.3.5"/>
        <s v="7.1.4"/>
        <s v="7.1.2"/>
        <s v="7.5.2"/>
        <s v="7.1.6"/>
        <s v="8.5.1"/>
        <s v="8.4.1"/>
        <s v="7.5.3"/>
        <n v="7.1"/>
        <n v="8.1"/>
        <s v="7.1.3"/>
        <s v="5.2.2"/>
        <n v="7.5"/>
        <n v="7.4"/>
        <n v="8.5"/>
        <s v="8.2.1"/>
        <s v="9.1.1"/>
        <s v="9.1.3"/>
        <s v="8.5.4"/>
        <s v="8.4.2"/>
        <s v="8.4.3"/>
        <n v="7.3"/>
        <n v="4.3"/>
        <n v="4.2"/>
        <s v="8.2.2"/>
        <n v="8.4"/>
        <n v="8.1999999999999993"/>
        <s v="6.1.3"/>
        <n v="10.1"/>
        <n v="8.3000000000000007"/>
        <s v="6.1.2"/>
        <n v="5.2"/>
        <n v="5.3"/>
        <n v="10.3"/>
        <s v="8.1.2"/>
        <n v="9.1"/>
        <n v="9.3000000000000007"/>
        <s v="9.1.2"/>
        <s v="7.5.1"/>
        <s v="8.5.3"/>
        <n v="10.199999999999999"/>
        <n v="6.2"/>
        <s v="8.1.4"/>
        <n v="5.4"/>
        <n v="4.0999999999999996"/>
        <n v="9.1999999999999993"/>
        <s v="7.4.2"/>
        <s v="6.1.4"/>
        <n v="5.0999999999999996"/>
        <s v="5.1.1"/>
        <s v="8.2.3"/>
        <s v="8.5.5"/>
        <n v="6.3"/>
        <n v="4.4000000000000004"/>
        <s v="9.3.2"/>
        <s v="8.5.2"/>
        <s v="5.1.2"/>
        <s v="8.2.4"/>
        <s v="8.5.6"/>
        <s v="9.1.4"/>
        <s v="7.4.3"/>
        <s v="7.2.2"/>
        <s v="9.1.5"/>
        <n v="8.6"/>
        <s v="7.2.1"/>
        <m/>
      </sharedItems>
    </cacheField>
    <cacheField name="ISO Clause Name" numFmtId="0">
      <sharedItems containsBlank="1"/>
    </cacheField>
    <cacheField name="Department" numFmtId="0">
      <sharedItems containsBlank="1"/>
    </cacheField>
    <cacheField name="Area" numFmtId="0">
      <sharedItems containsNonDate="0" containsString="0" containsBlank="1"/>
    </cacheField>
    <cacheField name="Target closure date" numFmtId="0">
      <sharedItems containsDate="1" containsBlank="1" containsMixedTypes="1" minDate="2019-04-15T00:00:00" maxDate="2023-12-26T00:00:00"/>
    </cacheField>
    <cacheField name="Actual closure date" numFmtId="0">
      <sharedItems containsDate="1" containsBlank="1" containsMixedTypes="1" minDate="2019-04-26T00:00:00" maxDate="2023-10-27T00:00:00"/>
    </cacheField>
    <cacheField name="Actions Taken " numFmtId="0">
      <sharedItems containsBlank="1" longText="1"/>
    </cacheField>
    <cacheField name="Status" numFmtId="0">
      <sharedItems containsBlank="1" count="3">
        <s v="Closed"/>
        <s v="Open"/>
        <m/>
      </sharedItems>
    </cacheField>
    <cacheField name="Ageing (from Report Date)" numFmtId="0">
      <sharedItems containsString="0" containsBlank="1" containsNumber="1" containsInteger="1" minValue="0" maxValue="512" count="248">
        <n v="350"/>
        <n v="198"/>
        <n v="90"/>
        <n v="106"/>
        <n v="129"/>
        <n v="86"/>
        <n v="113"/>
        <n v="330"/>
        <n v="190"/>
        <n v="93"/>
        <n v="65"/>
        <n v="103"/>
        <n v="37"/>
        <n v="109"/>
        <n v="374"/>
        <n v="35"/>
        <n v="42"/>
        <n v="280"/>
        <n v="317"/>
        <n v="408"/>
        <n v="315"/>
        <n v="289"/>
        <n v="263"/>
        <n v="236"/>
        <n v="272"/>
        <n v="155"/>
        <n v="231"/>
        <n v="227"/>
        <n v="237"/>
        <n v="224"/>
        <n v="248"/>
        <n v="256"/>
        <n v="255"/>
        <n v="253"/>
        <n v="360"/>
        <n v="308"/>
        <n v="267"/>
        <n v="325"/>
        <n v="332"/>
        <n v="294"/>
        <n v="233"/>
        <n v="232"/>
        <n v="293"/>
        <n v="378"/>
        <n v="345"/>
        <n v="310"/>
        <n v="346"/>
        <n v="55"/>
        <n v="379"/>
        <n v="292"/>
        <n v="309"/>
        <n v="262"/>
        <n v="512"/>
        <n v="283"/>
        <n v="281"/>
        <n v="341"/>
        <n v="252"/>
        <n v="261"/>
        <n v="282"/>
        <n v="340"/>
        <n v="286"/>
        <n v="373"/>
        <n v="407"/>
        <n v="322"/>
        <n v="187"/>
        <n v="104"/>
        <n v="124"/>
        <n v="180"/>
        <n v="320"/>
        <n v="83"/>
        <n v="173"/>
        <n v="92"/>
        <n v="69"/>
        <n v="80"/>
        <n v="78"/>
        <n v="193"/>
        <n v="150"/>
        <n v="91"/>
        <n v="285"/>
        <n v="210"/>
        <n v="186"/>
        <n v="189"/>
        <n v="208"/>
        <n v="319"/>
        <n v="284"/>
        <n v="188"/>
        <n v="158"/>
        <n v="111"/>
        <n v="206"/>
        <n v="195"/>
        <n v="306"/>
        <n v="159"/>
        <n v="125"/>
        <n v="203"/>
        <n v="202"/>
        <n v="181"/>
        <n v="194"/>
        <n v="192"/>
        <n v="64"/>
        <n v="217"/>
        <n v="209"/>
        <n v="216"/>
        <n v="199"/>
        <n v="197"/>
        <n v="228"/>
        <n v="265"/>
        <n v="200"/>
        <n v="270"/>
        <n v="223"/>
        <n v="276"/>
        <n v="321"/>
        <n v="87"/>
        <n v="107"/>
        <n v="84"/>
        <n v="94"/>
        <n v="82"/>
        <n v="49"/>
        <n v="24"/>
        <n v="139"/>
        <n v="170"/>
        <n v="369"/>
        <n v="29"/>
        <n v="41"/>
        <n v="140"/>
        <n v="101"/>
        <n v="40"/>
        <n v="26"/>
        <n v="22"/>
        <n v="167"/>
        <n v="77"/>
        <n v="32"/>
        <n v="43"/>
        <n v="368"/>
        <n v="23"/>
        <n v="245"/>
        <n v="28"/>
        <n v="154"/>
        <n v="278"/>
        <n v="166"/>
        <n v="121"/>
        <n v="133"/>
        <n v="63"/>
        <n v="61"/>
        <n v="120"/>
        <n v="102"/>
        <n v="143"/>
        <n v="132"/>
        <n v="153"/>
        <n v="79"/>
        <n v="99"/>
        <n v="70"/>
        <n v="67"/>
        <n v="88"/>
        <n v="66"/>
        <n v="151"/>
        <n v="95"/>
        <n v="68"/>
        <n v="182"/>
        <n v="108"/>
        <n v="220"/>
        <n v="74"/>
        <n v="118"/>
        <n v="117"/>
        <n v="114"/>
        <n v="59"/>
        <n v="57"/>
        <n v="62"/>
        <n v="76"/>
        <n v="48"/>
        <n v="47"/>
        <n v="146"/>
        <n v="112"/>
        <n v="44"/>
        <n v="148"/>
        <n v="38"/>
        <n v="100"/>
        <n v="58"/>
        <n v="238"/>
        <n v="235"/>
        <n v="89"/>
        <n v="60"/>
        <n v="205"/>
        <n v="191"/>
        <n v="19"/>
        <n v="30"/>
        <n v="50"/>
        <n v="71"/>
        <n v="20"/>
        <n v="34"/>
        <n v="56"/>
        <n v="18"/>
        <n v="119"/>
        <n v="25"/>
        <n v="52"/>
        <n v="126"/>
        <n v="134"/>
        <n v="122"/>
        <n v="123"/>
        <n v="98"/>
        <n v="36"/>
        <n v="21"/>
        <n v="6"/>
        <n v="14"/>
        <n v="218"/>
        <n v="212"/>
        <n v="39"/>
        <n v="229"/>
        <n v="144"/>
        <n v="51"/>
        <n v="46"/>
        <n v="72"/>
        <n v="127"/>
        <n v="1"/>
        <n v="9"/>
        <n v="5"/>
        <n v="3"/>
        <n v="16"/>
        <n v="10"/>
        <n v="11"/>
        <n v="135"/>
        <n v="137"/>
        <n v="162"/>
        <n v="136"/>
        <n v="75"/>
        <n v="355"/>
        <n v="364"/>
        <n v="31"/>
        <n v="175"/>
        <n v="8"/>
        <n v="2"/>
        <n v="298"/>
        <n v="225"/>
        <n v="4"/>
        <n v="357"/>
        <n v="366"/>
        <n v="268"/>
        <n v="215"/>
        <n v="7"/>
        <n v="53"/>
        <n v="17"/>
        <n v="149"/>
        <n v="176"/>
        <n v="211"/>
        <n v="204"/>
        <n v="116"/>
        <n v="45"/>
        <n v="0"/>
        <m/>
      </sharedItems>
      <fieldGroup base="17">
        <rangePr autoStart="0" startNum="1" endNum="512" groupInterval="30"/>
        <groupItems count="20">
          <s v="&lt;1 or (blank)"/>
          <s v="1-30"/>
          <s v="31-60"/>
          <s v="61-90"/>
          <s v="91-120"/>
          <s v="121-150"/>
          <s v="151-180"/>
          <s v="181-210"/>
          <s v="211-240"/>
          <s v="241-270"/>
          <s v="271-300"/>
          <s v="301-330"/>
          <s v="331-360"/>
          <s v="361-390"/>
          <s v="391-420"/>
          <s v="421-450"/>
          <s v="451-480"/>
          <s v="481-510"/>
          <s v="511-540"/>
          <s v="&gt;541"/>
        </groupItems>
      </fieldGroup>
    </cacheField>
    <cacheField name="Deviation (against target closure date)" numFmtId="0">
      <sharedItems containsString="0" containsBlank="1" containsNumber="1" containsInteger="1" minValue="-143" maxValue="387" count="239">
        <n v="290"/>
        <n v="138"/>
        <n v="30"/>
        <n v="46"/>
        <n v="69"/>
        <n v="26"/>
        <n v="53"/>
        <n v="270"/>
        <n v="130"/>
        <n v="33"/>
        <n v="5"/>
        <n v="43"/>
        <n v="-23"/>
        <n v="49"/>
        <n v="314"/>
        <n v="-25"/>
        <n v="-18"/>
        <n v="220"/>
        <n v="257"/>
        <n v="348"/>
        <n v="255"/>
        <n v="229"/>
        <n v="203"/>
        <n v="176"/>
        <n v="212"/>
        <n v="95"/>
        <n v="171"/>
        <n v="167"/>
        <n v="177"/>
        <n v="164"/>
        <n v="188"/>
        <n v="196"/>
        <n v="195"/>
        <n v="193"/>
        <n v="300"/>
        <n v="248"/>
        <n v="207"/>
        <n v="-33"/>
        <n v="-26"/>
        <n v="234"/>
        <n v="173"/>
        <n v="172"/>
        <n v="233"/>
        <n v="21"/>
        <n v="-12"/>
        <n v="250"/>
        <n v="-11"/>
        <n v="-5"/>
        <n v="22"/>
        <n v="232"/>
        <n v="249"/>
        <n v="202"/>
        <n v="139"/>
        <n v="223"/>
        <n v="1"/>
        <n v="221"/>
        <n v="-32"/>
        <n v="192"/>
        <n v="201"/>
        <n v="222"/>
        <n v="226"/>
        <n v="35"/>
        <n v="262"/>
        <n v="127"/>
        <n v="44"/>
        <n v="64"/>
        <n v="120"/>
        <n v="31"/>
        <n v="23"/>
        <n v="113"/>
        <n v="32"/>
        <n v="9"/>
        <n v="20"/>
        <n v="18"/>
        <n v="133"/>
        <n v="90"/>
        <n v="-4"/>
        <n v="150"/>
        <n v="126"/>
        <n v="129"/>
        <n v="148"/>
        <n v="128"/>
        <n v="98"/>
        <n v="51"/>
        <n v="146"/>
        <n v="135"/>
        <n v="17"/>
        <n v="99"/>
        <n v="65"/>
        <n v="143"/>
        <n v="142"/>
        <n v="121"/>
        <n v="134"/>
        <n v="132"/>
        <n v="4"/>
        <n v="157"/>
        <n v="149"/>
        <n v="156"/>
        <n v="137"/>
        <n v="168"/>
        <n v="205"/>
        <n v="140"/>
        <n v="210"/>
        <n v="163"/>
        <n v="216"/>
        <n v="27"/>
        <n v="47"/>
        <n v="24"/>
        <n v="34"/>
        <n v="-36"/>
        <n v="6"/>
        <n v="37"/>
        <n v="236"/>
        <n v="-31"/>
        <n v="-19"/>
        <n v="7"/>
        <n v="-20"/>
        <n v="-34"/>
        <n v="-38"/>
        <n v="-28"/>
        <n v="-17"/>
        <n v="-37"/>
        <n v="162"/>
        <n v="3"/>
        <n v="42"/>
        <n v="83"/>
        <n v="-41"/>
        <n v="-76"/>
        <n v="-143"/>
        <n v="19"/>
        <n v="-131"/>
        <n v="10"/>
        <n v="-15"/>
        <n v="-89"/>
        <n v="8"/>
        <n v="-141"/>
        <n v="-132"/>
        <n v="14"/>
        <n v="28"/>
        <n v="58"/>
        <n v="57"/>
        <n v="54"/>
        <n v="-1"/>
        <n v="-3"/>
        <n v="2"/>
        <n v="16"/>
        <n v="-13"/>
        <n v="86"/>
        <n v="-119"/>
        <n v="-135"/>
        <n v="-65"/>
        <n v="-71"/>
        <n v="63"/>
        <n v="-47"/>
        <n v="-16"/>
        <n v="-43"/>
        <n v="-8"/>
        <n v="154"/>
        <n v="185"/>
        <n v="144"/>
        <n v="39"/>
        <n v="175"/>
        <n v="29"/>
        <n v="82"/>
        <n v="174"/>
        <n v="160"/>
        <n v="-6"/>
        <n v="40"/>
        <n v="0"/>
        <n v="-2"/>
        <n v="68"/>
        <n v="56"/>
        <n v="73"/>
        <n v="38"/>
        <n v="-51"/>
        <n v="79"/>
        <n v="387"/>
        <n v="66"/>
        <n v="59"/>
        <n v="13"/>
        <n v="-42"/>
        <n v="-39"/>
        <n v="-40"/>
        <n v="-24"/>
        <n v="-54"/>
        <n v="-46"/>
        <n v="158"/>
        <n v="152"/>
        <n v="91"/>
        <n v="-21"/>
        <n v="60"/>
        <n v="169"/>
        <n v="84"/>
        <n v="-10"/>
        <n v="-9"/>
        <n v="11"/>
        <n v="-14"/>
        <n v="12"/>
        <n v="-22"/>
        <n v="67"/>
        <n v="80"/>
        <n v="-59"/>
        <n v="-55"/>
        <n v="-57"/>
        <n v="-44"/>
        <n v="-50"/>
        <n v="-49"/>
        <n v="75"/>
        <n v="77"/>
        <n v="41"/>
        <n v="74"/>
        <n v="62"/>
        <n v="102"/>
        <n v="76"/>
        <n v="15"/>
        <n v="295"/>
        <n v="304"/>
        <n v="-29"/>
        <n v="115"/>
        <n v="-52"/>
        <n v="-58"/>
        <n v="238"/>
        <n v="165"/>
        <n v="-56"/>
        <n v="297"/>
        <n v="72"/>
        <n v="306"/>
        <n v="208"/>
        <n v="261"/>
        <n v="155"/>
        <n v="-35"/>
        <n v="-53"/>
        <n v="-7"/>
        <n v="89"/>
        <n v="116"/>
        <n v="107"/>
        <n v="52"/>
        <n v="-30"/>
        <m/>
      </sharedItems>
      <fieldGroup base="18">
        <rangePr autoStart="0" autoEnd="0" startNum="-149" endNum="600" groupInterval="50"/>
        <groupItems count="17">
          <s v="&lt;-149 or (blank)"/>
          <s v="-149--100"/>
          <s v="-99--50"/>
          <s v="-49-0"/>
          <s v="1-50"/>
          <s v="51-100"/>
          <s v="101-150"/>
          <s v="151-200"/>
          <s v="201-250"/>
          <s v="251-300"/>
          <s v="301-350"/>
          <s v="351-400"/>
          <s v="401-450"/>
          <s v="451-500"/>
          <s v="501-550"/>
          <s v="551-600"/>
          <s v="&gt;60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84">
  <r>
    <n v="1"/>
    <s v="Methods to assess the effectiveness of training of employees are not identified."/>
    <s v="Internal"/>
    <d v="2019-02-20T00:00:00"/>
    <x v="0"/>
    <s v="Japan"/>
    <x v="0"/>
    <s v="Minor -Non-Conformities"/>
    <n v="9001"/>
    <n v="7.2"/>
    <s v=" Competence"/>
    <s v="HR"/>
    <m/>
    <d v="2019-04-21T00:00:00"/>
    <d v="2020-02-05T00:00:00"/>
    <s v="Minutes of Meeting signed by Principal on effectiveness of the training, the process to start by Feb 2020"/>
    <x v="0"/>
    <n v="350"/>
    <n v="290"/>
  </r>
  <r>
    <n v="2"/>
    <s v="Security of Library at HK campus is of concern. In the absence of lock to secure the room, there will be no control of books stock."/>
    <s v="Internal"/>
    <d v="2019-02-20T00:00:00"/>
    <x v="0"/>
    <s v="Japan"/>
    <x v="0"/>
    <s v="Minor -Non-Conformities"/>
    <n v="9001"/>
    <n v="6.1"/>
    <s v=" Address risk &amp; opportunity"/>
    <s v="Operations"/>
    <m/>
    <d v="2019-04-21T00:00:00"/>
    <d v="2019-09-06T00:00:00"/>
    <s v="Action taken- Lock fixed for library."/>
    <x v="0"/>
    <n v="198"/>
    <n v="138"/>
  </r>
  <r>
    <n v="3"/>
    <s v="New admissions throughout the year was affecting the teaching learning process in the class. (esp when a child with less English ability joins in mid year). Also demotion of students midway causes concerns to teachers."/>
    <s v="Internal"/>
    <d v="2019-02-20T00:00:00"/>
    <x v="0"/>
    <s v="Japan"/>
    <x v="0"/>
    <s v="OFI"/>
    <n v="9001"/>
    <s v="8.3.3"/>
    <s v=" Design &amp; development inputs"/>
    <s v="Academics"/>
    <m/>
    <d v="2019-04-21T00:00:00"/>
    <d v="2019-05-21T00:00:00"/>
    <s v="lower level of english extra classes have been started."/>
    <x v="0"/>
    <n v="90"/>
    <n v="30"/>
  </r>
  <r>
    <n v="4"/>
    <s v="Annual academic goals were not evident in some of the departments but were quite evident in some departments."/>
    <s v="Internal"/>
    <d v="2019-02-20T00:00:00"/>
    <x v="0"/>
    <s v="Japan"/>
    <x v="0"/>
    <s v="OFI"/>
    <n v="9001"/>
    <s v="8.3.2"/>
    <s v=" Design &amp; development planning"/>
    <s v="Academics"/>
    <m/>
    <d v="2019-04-21T00:00:00"/>
    <d v="2019-06-06T00:00:00"/>
    <s v="objective goals are made 2019-2020 and mail sent to teachers."/>
    <x v="0"/>
    <n v="106"/>
    <n v="46"/>
  </r>
  <r>
    <n v="5"/>
    <s v="Exam Department can have question paper bank of all previous years(currently with Subject HODs).Question papers can be shared in google drive than IT 10 which is not safe."/>
    <s v="Internal"/>
    <d v="2019-02-20T00:00:00"/>
    <x v="0"/>
    <s v="Japan"/>
    <x v="0"/>
    <s v="OFI"/>
    <n v="9001"/>
    <s v="8.3.4"/>
    <s v=" Design &amp; development controls"/>
    <s v="Academics"/>
    <m/>
    <d v="2019-04-21T00:00:00"/>
    <d v="2019-06-29T00:00:00"/>
    <s v="Past exam papers are now ket in library and arranged suject wise."/>
    <x v="0"/>
    <n v="129"/>
    <n v="69"/>
  </r>
  <r>
    <n v="6"/>
    <s v="For process like sports day, examination, a successor was not evident who can be groomed and trained.(HK)"/>
    <s v="Internal"/>
    <d v="2019-02-20T00:00:00"/>
    <x v="0"/>
    <s v="Japan"/>
    <x v="0"/>
    <s v="OFI"/>
    <n v="9001"/>
    <s v="7.1.5"/>
    <s v=" Monitoring &amp; measuring resources"/>
    <s v="Academics"/>
    <m/>
    <d v="2019-04-21T00:00:00"/>
    <d v="2019-05-17T00:00:00"/>
    <s v="Additional roles and resposibilities have been defined for teachers and coordinators to mentor other teachers."/>
    <x v="0"/>
    <n v="86"/>
    <n v="26"/>
  </r>
  <r>
    <n v="7"/>
    <s v="MyGIIS EPR are underutilized in many areas"/>
    <s v="Internal"/>
    <d v="2019-02-20T00:00:00"/>
    <x v="0"/>
    <s v="Japan"/>
    <x v="0"/>
    <s v="OFI"/>
    <n v="9001"/>
    <s v="8.3.5"/>
    <s v=" Design &amp; development outputs"/>
    <s v="Academics"/>
    <m/>
    <d v="2019-04-21T00:00:00"/>
    <d v="2019-06-13T00:00:00"/>
    <s v="MyGIIS EPR is now utilised."/>
    <x v="0"/>
    <n v="113"/>
    <n v="53"/>
  </r>
  <r>
    <n v="8"/>
    <s v="ID cards for students are not updated. With 2 campuses and 3 different curriculum it can cause a concern to tracking the whereabouts of the child."/>
    <s v="Internal"/>
    <d v="2019-02-20T00:00:00"/>
    <x v="0"/>
    <s v="Japan"/>
    <x v="0"/>
    <s v="OFI"/>
    <n v="9001"/>
    <s v="7.1.4"/>
    <s v=" Environment for Operating Processes"/>
    <s v="Operations"/>
    <m/>
    <d v="2019-04-21T00:00:00"/>
    <d v="2020-01-16T00:00:00"/>
    <s v="Process of making ID compulsory for all students has been intiated"/>
    <x v="0"/>
    <n v="330"/>
    <n v="270"/>
  </r>
  <r>
    <n v="9"/>
    <s v="No periodicals/Magazines in HK library. Only 1 in NK._x000a_"/>
    <s v="Internal"/>
    <d v="2019-02-20T00:00:00"/>
    <x v="0"/>
    <s v="Japan"/>
    <x v="0"/>
    <s v="OFI"/>
    <n v="9001"/>
    <s v="8.3.2"/>
    <s v=" Design &amp; development planning"/>
    <s v="Academics"/>
    <m/>
    <d v="2019-04-21T00:00:00"/>
    <d v="2019-08-29T00:00:00"/>
    <s v="New Periodicals and Magazines are now subscribed for. Photo of the same are attached."/>
    <x v="0"/>
    <n v="190"/>
    <n v="130"/>
  </r>
  <r>
    <n v="10"/>
    <s v="Attendance record, feedback records, evaluation of effectiveness of trainings not complete in training dept."/>
    <s v="Internal"/>
    <d v="2019-02-20T00:00:00"/>
    <x v="0"/>
    <s v="Japan"/>
    <x v="0"/>
    <s v="OFI"/>
    <n v="9001"/>
    <s v="7.1.5"/>
    <s v=" Monitoring &amp; measuring resources"/>
    <s v="HR"/>
    <m/>
    <d v="2019-04-21T00:00:00"/>
    <d v="2019-06-06T00:00:00"/>
    <s v="Attendance record, feedback record of training is now complete."/>
    <x v="0"/>
    <n v="106"/>
    <n v="46"/>
  </r>
  <r>
    <n v="11"/>
    <s v="Buddy -teacher concept will be good for new teachers and a demo class will be good on a day apart from orientation day for the same."/>
    <s v="Internal"/>
    <d v="2019-02-20T00:00:00"/>
    <x v="0"/>
    <s v="Japan"/>
    <x v="0"/>
    <s v="OFI"/>
    <n v="9001"/>
    <s v="7.1.5"/>
    <s v=" Monitoring &amp; measuring resources"/>
    <s v="HR"/>
    <m/>
    <d v="2019-04-21T00:00:00"/>
    <d v="2019-05-24T00:00:00"/>
    <s v="Induction and on job training details of newly hired employees conducted by academic coordinator."/>
    <x v="0"/>
    <n v="93"/>
    <n v="33"/>
  </r>
  <r>
    <n v="12"/>
    <s v="Lack of clarity regarding leave policy, myGIIS leaves, RAMCO leave applying etc."/>
    <s v="Internal"/>
    <d v="2019-02-20T00:00:00"/>
    <x v="0"/>
    <s v="Japan"/>
    <x v="0"/>
    <s v="OFI"/>
    <n v="9001"/>
    <s v="7.1.2"/>
    <s v=" People"/>
    <s v="HR"/>
    <m/>
    <d v="2019-04-21T00:00:00"/>
    <d v="2019-05-24T00:00:00"/>
    <s v="New teachers have been informed during the staff orientation with HR department.Evidences attached."/>
    <x v="0"/>
    <n v="93"/>
    <n v="33"/>
  </r>
  <r>
    <n v="13"/>
    <s v="Job description given at the time of joining of teachers will help them to target on KPIs."/>
    <s v="Internal"/>
    <d v="2019-02-20T00:00:00"/>
    <x v="0"/>
    <s v="Japan"/>
    <x v="0"/>
    <s v="OFI"/>
    <n v="9001"/>
    <s v="7.1.2"/>
    <s v=" People"/>
    <s v="HR"/>
    <m/>
    <d v="2019-04-21T00:00:00"/>
    <d v="2019-04-26T00:00:00"/>
    <s v="Job description created for every role and is effective from April 2019."/>
    <x v="0"/>
    <n v="65"/>
    <n v="5"/>
  </r>
  <r>
    <n v="14"/>
    <s v="Competency Matrix can be made to ensure right person with qualification and experience are in the right job."/>
    <s v="Internal"/>
    <d v="2019-02-20T00:00:00"/>
    <x v="0"/>
    <s v="Japan"/>
    <x v="0"/>
    <s v="OFI"/>
    <n v="9001"/>
    <s v="7.1.2"/>
    <s v=" People"/>
    <s v="HR"/>
    <m/>
    <d v="2019-04-21T00:00:00"/>
    <d v="2019-06-03T00:00:00"/>
    <s v="Compentency skill Matrix is made with right experience and qualification."/>
    <x v="0"/>
    <n v="103"/>
    <n v="43"/>
  </r>
  <r>
    <n v="15"/>
    <s v="There is no evidence of Principal’s approval on Curriculum Plan &amp; Lesson Plan."/>
    <s v="Internal"/>
    <d v="2019-04-14T00:00:00"/>
    <x v="0"/>
    <s v="Middle East"/>
    <x v="1"/>
    <s v="Minor -Non-Conformities"/>
    <n v="9001"/>
    <s v="8.3.4"/>
    <s v=" Design &amp; development controls"/>
    <s v="Academics"/>
    <m/>
    <d v="2019-06-13T00:00:00"/>
    <d v="2019-05-21T00:00:00"/>
    <s v="Evidence on Principal's approval and cirriculum has been found."/>
    <x v="0"/>
    <n v="37"/>
    <n v="-23"/>
  </r>
  <r>
    <n v="16"/>
    <s v="There is no evidence of MOM for curriculum planning "/>
    <s v="Internal"/>
    <d v="2019-04-14T00:00:00"/>
    <x v="0"/>
    <s v="Middle East"/>
    <x v="1"/>
    <s v="OFI"/>
    <n v="9001"/>
    <s v="8.3.3"/>
    <s v=" Design &amp; development inputs"/>
    <s v="Academics"/>
    <m/>
    <d v="2019-06-13T00:00:00"/>
    <d v="2019-05-21T00:00:00"/>
    <s v="MOM details are available for circiculum planning."/>
    <x v="0"/>
    <n v="37"/>
    <n v="-23"/>
  </r>
  <r>
    <n v="17"/>
    <s v="There is no evidence of communication on training requirements from department head."/>
    <s v="Internal"/>
    <d v="2019-04-14T00:00:00"/>
    <x v="0"/>
    <s v="Middle East"/>
    <x v="1"/>
    <s v="Minor -Non-Conformities"/>
    <n v="9001"/>
    <s v="7.5.2"/>
    <s v=" Creating and updating"/>
    <s v="HR"/>
    <m/>
    <d v="2019-06-13T00:00:00"/>
    <d v="2019-05-21T00:00:00"/>
    <s v="Training reqirement details have been recorded online on RAMCO"/>
    <x v="0"/>
    <n v="37"/>
    <n v="-23"/>
  </r>
  <r>
    <n v="18"/>
    <s v="There is no evidence of evaluation record (Induction Checklist) of employee’s organizational knowledge"/>
    <s v="Internal"/>
    <d v="2019-04-14T00:00:00"/>
    <x v="0"/>
    <s v="Middle East"/>
    <x v="1"/>
    <s v="Minor -Non-Conformities"/>
    <n v="9001"/>
    <s v="7.1.6"/>
    <s v=" Organizational knowledge"/>
    <s v="HR"/>
    <m/>
    <d v="2019-06-13T00:00:00"/>
    <d v="2019-05-21T00:00:00"/>
    <s v="Induction checklist has been maintained."/>
    <x v="0"/>
    <n v="37"/>
    <n v="-23"/>
  </r>
  <r>
    <n v="19"/>
    <s v="Standard format is not used to maintain record of IT Asset Inventory"/>
    <s v="Internal"/>
    <d v="2019-04-14T00:00:00"/>
    <x v="0"/>
    <s v="Middle East"/>
    <x v="1"/>
    <s v="Minor -Non-Conformities"/>
    <n v="9001"/>
    <s v="7.5.2"/>
    <s v=" Creating and updating"/>
    <s v="Operations"/>
    <m/>
    <d v="2019-06-13T00:00:00"/>
    <d v="2019-08-01T00:00:00"/>
    <s v="Standard format is used and maintained"/>
    <x v="0"/>
    <n v="109"/>
    <n v="49"/>
  </r>
  <r>
    <n v="20"/>
    <s v="PRF form is not having complete detail of the product requested"/>
    <s v="Internal"/>
    <d v="2019-04-14T00:00:00"/>
    <x v="0"/>
    <s v="Middle East"/>
    <x v="1"/>
    <s v="Minor -Non-Conformities"/>
    <n v="9001"/>
    <s v="8.5.1"/>
    <s v=" Control of production &amp;  service provision"/>
    <s v="Operations"/>
    <m/>
    <d v="2019-06-13T00:00:00"/>
    <d v="2019-08-01T00:00:00"/>
    <s v="Evidence Found. Ticket can be closed."/>
    <x v="0"/>
    <n v="109"/>
    <n v="49"/>
  </r>
  <r>
    <n v="21"/>
    <s v="Vendor Pre-Evaluation Form is not filled"/>
    <s v="Internal"/>
    <d v="2019-04-14T00:00:00"/>
    <x v="0"/>
    <s v="Middle East"/>
    <x v="1"/>
    <s v="Minor -Non-Conformities"/>
    <n v="9001"/>
    <s v="8.4.1"/>
    <s v=" General (External Processes)"/>
    <s v="Operations"/>
    <m/>
    <d v="2019-06-13T00:00:00"/>
    <d v="2019-08-01T00:00:00"/>
    <s v="Vendor pre-evaluation Form were used and maintained and therefore ticket can be closed."/>
    <x v="0"/>
    <n v="109"/>
    <n v="49"/>
  </r>
  <r>
    <n v="22"/>
    <s v="Approved Vendor list is not maintained in a standard format "/>
    <s v="Internal"/>
    <d v="2019-04-14T00:00:00"/>
    <x v="0"/>
    <s v="Middle East"/>
    <x v="1"/>
    <s v="OFI"/>
    <n v="9001"/>
    <s v="7.5.2"/>
    <s v=" Creating and updating"/>
    <s v="Operations"/>
    <m/>
    <d v="2019-06-13T00:00:00"/>
    <d v="2019-08-01T00:00:00"/>
    <s v="Vendor Pre-Evaluation Form is used and maintained"/>
    <x v="0"/>
    <n v="109"/>
    <n v="49"/>
  </r>
  <r>
    <n v="23"/>
    <s v="Process, forms and templates are not available on server /common drive / internet (MyGIIS)"/>
    <s v="Internal"/>
    <d v="2019-04-14T00:00:00"/>
    <x v="0"/>
    <s v="Middle East"/>
    <x v="1"/>
    <s v="Minor -Non-Conformities"/>
    <n v="9001"/>
    <s v="7.5.3"/>
    <s v=" Control of documented information"/>
    <s v="Quality"/>
    <m/>
    <d v="2019-06-13T00:00:00"/>
    <d v="2020-04-22T00:00:00"/>
    <s v="Process, forms and templates updated in common drive and myGIIS"/>
    <x v="0"/>
    <n v="374"/>
    <n v="314"/>
  </r>
  <r>
    <n v="24"/>
    <s v="At campus of GIIS Balewadi, Pune, India, fire evacuation plans were not ready. With young students in campus, this may result in serious consequences"/>
    <s v="Internal"/>
    <d v="2019-04-16T00:00:00"/>
    <x v="0"/>
    <s v="India"/>
    <x v="2"/>
    <s v="Major -Non-Conformities"/>
    <n v="45001"/>
    <n v="7.1"/>
    <s v=" Resources"/>
    <s v="Operations"/>
    <m/>
    <d v="2019-06-15T00:00:00"/>
    <d v="2019-05-21T00:00:00"/>
    <s v="Fire evacuations plan are displayed at prominent locations."/>
    <x v="0"/>
    <n v="35"/>
    <n v="-25"/>
  </r>
  <r>
    <n v="25"/>
    <s v="Fire extinguishers have expired labels. "/>
    <s v="Internal"/>
    <d v="2019-04-16T00:00:00"/>
    <x v="0"/>
    <s v="India"/>
    <x v="2"/>
    <s v="Minor -Non-Conformities"/>
    <n v="9001"/>
    <s v="8.5.1"/>
    <s v=" Control of production &amp;  service provision"/>
    <s v="Operations"/>
    <m/>
    <d v="2019-06-15T00:00:00"/>
    <d v="2019-05-21T00:00:00"/>
    <s v="Fire extinguishers has been refilled and new labels with next refilling date is indicated."/>
    <x v="0"/>
    <n v="35"/>
    <n v="-25"/>
  </r>
  <r>
    <n v="26"/>
    <s v="Fire Safety evacuation plan is not displayed at the school premises of GIIS Balewadi, Pune, India."/>
    <s v="Internal"/>
    <d v="2019-04-16T00:00:00"/>
    <x v="0"/>
    <s v="India"/>
    <x v="2"/>
    <s v="Minor -Non-Conformities"/>
    <n v="45001"/>
    <n v="8.1"/>
    <s v=" Operational planning and control"/>
    <s v="Operations"/>
    <m/>
    <d v="2019-06-15T00:00:00"/>
    <d v="2019-05-28T00:00:00"/>
    <s v="Fire evacuations plan are displayed at prominent locations."/>
    <x v="0"/>
    <n v="42"/>
    <n v="-18"/>
  </r>
  <r>
    <n v="27"/>
    <s v="Fire drill records not available. Some teachers and staff mentioned fire drill was conducted in 2018-19. However, records were not found"/>
    <s v="Internal"/>
    <d v="2019-04-16T00:00:00"/>
    <x v="0"/>
    <s v="India"/>
    <x v="2"/>
    <s v="Minor -Non-Conformities"/>
    <n v="45001"/>
    <n v="8.1"/>
    <s v=" Operational planning and control"/>
    <s v="Operations"/>
    <m/>
    <d v="2019-06-15T00:00:00"/>
    <d v="2019-05-21T00:00:00"/>
    <s v="A Fire safety training and mock drill has been planned in the month of June 2019."/>
    <x v="0"/>
    <n v="35"/>
    <n v="-25"/>
  </r>
  <r>
    <n v="28"/>
    <s v="Assembly Point in case of emergency has yet to be identified"/>
    <s v="Internal"/>
    <d v="2019-04-16T00:00:00"/>
    <x v="0"/>
    <s v="India"/>
    <x v="2"/>
    <s v="Minor -Non-Conformities"/>
    <n v="9001"/>
    <s v="7.1.3"/>
    <s v=" Infrastructure"/>
    <s v="Operations"/>
    <m/>
    <d v="2019-06-15T00:00:00"/>
    <d v="2019-05-21T00:00:00"/>
    <s v="Basket Ball cout has been indentified as assembly point."/>
    <x v="0"/>
    <n v="35"/>
    <n v="-25"/>
  </r>
  <r>
    <n v="29"/>
    <s v="Training for staff on the requirements of ISO 9001:2015 could be provided. "/>
    <s v="Internal"/>
    <d v="2019-04-16T00:00:00"/>
    <x v="0"/>
    <s v="India"/>
    <x v="2"/>
    <s v="Observation"/>
    <n v="45001"/>
    <n v="7.2"/>
    <s v=" Competence"/>
    <s v="HR"/>
    <m/>
    <d v="2019-06-15T00:00:00"/>
    <d v="2019-05-21T00:00:00"/>
    <s v="Training for ISO 9001:2015 has been provided by Mr.Mihir and Mr.Rattin."/>
    <x v="0"/>
    <n v="35"/>
    <n v="-25"/>
  </r>
  <r>
    <n v="30"/>
    <s v="Quality Policy and objectives display and dissemination needs to be ensured"/>
    <s v="Internal"/>
    <d v="2019-04-16T00:00:00"/>
    <x v="0"/>
    <s v="India"/>
    <x v="2"/>
    <s v="Observation"/>
    <n v="9001"/>
    <s v="5.2.2"/>
    <s v=" Communicating quality policy"/>
    <s v="Quality"/>
    <m/>
    <d v="2019-06-15T00:00:00"/>
    <d v="2019-05-21T00:00:00"/>
    <s v="Posters of Quality Policy and objectives are been displayed in the campus effcetively."/>
    <x v="0"/>
    <n v="35"/>
    <n v="-25"/>
  </r>
  <r>
    <n v="31"/>
    <s v="The old CIP plan of PROMISE and BSC not implemented as yet. The new CIP plan is yet to be implemented group-wide"/>
    <s v="Internal"/>
    <d v="2019-04-16T00:00:00"/>
    <x v="0"/>
    <s v="India"/>
    <x v="2"/>
    <s v="Observation"/>
    <n v="9001"/>
    <s v="7.1.5"/>
    <s v=" Monitoring &amp; measuring resources"/>
    <s v="Management"/>
    <m/>
    <d v="2019-06-15T00:00:00"/>
    <d v="2020-01-21T00:00:00"/>
    <s v="PROMISE V2 rolled out in all campuses"/>
    <x v="0"/>
    <n v="280"/>
    <n v="220"/>
  </r>
  <r>
    <n v="32"/>
    <s v="Campus training records need to be maintained additionally, separately apart from those at HQ. This will allow campus to track individual training to KPIs"/>
    <s v="Internal"/>
    <d v="2019-04-16T00:00:00"/>
    <x v="0"/>
    <s v="India"/>
    <x v="2"/>
    <s v="Observation"/>
    <n v="45001"/>
    <n v="7.5"/>
    <s v=" Documented information"/>
    <s v="HR"/>
    <m/>
    <d v="2019-06-15T00:00:00"/>
    <d v="2019-05-21T00:00:00"/>
    <s v="Training records has been maintained by HR."/>
    <x v="0"/>
    <n v="35"/>
    <n v="-25"/>
  </r>
  <r>
    <n v="33"/>
    <s v="School Calendar 2019-20 to be updated on MYGIIS"/>
    <s v="Internal"/>
    <d v="2019-04-16T00:00:00"/>
    <x v="0"/>
    <s v="India"/>
    <x v="2"/>
    <s v="Observation"/>
    <n v="45001"/>
    <n v="7.4"/>
    <s v=" Communication"/>
    <s v="Management"/>
    <m/>
    <d v="2019-06-15T00:00:00"/>
    <d v="2019-05-21T00:00:00"/>
    <s v="School calender has been updated on my giis."/>
    <x v="0"/>
    <n v="35"/>
    <n v="-25"/>
  </r>
  <r>
    <n v="34"/>
    <s v="While the basic processes for Academics are in place, it is not clear whether learning outcomes – segment-wise (grade-wise) has been communicated to the teachers"/>
    <s v="Internal"/>
    <d v="2019-04-16T00:00:00"/>
    <x v="0"/>
    <s v="India"/>
    <x v="2"/>
    <s v="Observation"/>
    <n v="9001"/>
    <s v="8.3.5"/>
    <s v=" Design &amp; development outputs"/>
    <s v="Academics"/>
    <m/>
    <d v="2019-06-15T00:00:00"/>
    <d v="2019-05-28T00:00:00"/>
    <s v="With the Implemtation of 7's analysis the segment-wise data is communicated to the teachers."/>
    <x v="0"/>
    <n v="42"/>
    <n v="-18"/>
  </r>
  <r>
    <n v="35"/>
    <s v="  It is not clear whether GMP is being implemented at this campus."/>
    <s v="Internal"/>
    <d v="2019-04-16T00:00:00"/>
    <x v="0"/>
    <s v="India"/>
    <x v="2"/>
    <s v="Observation"/>
    <n v="9001"/>
    <s v="8.3.2"/>
    <s v=" Design &amp; development planning"/>
    <s v="Management"/>
    <m/>
    <d v="2019-06-15T00:00:00"/>
    <d v="2019-05-21T00:00:00"/>
    <s v="GMP documents has been checked and verified and it has been implemented in the campus."/>
    <x v="0"/>
    <n v="35"/>
    <n v="-25"/>
  </r>
  <r>
    <n v="36"/>
    <s v="SWOT analysis can be conducted department-wise as well as for the school as a whole. Risk &amp; Opportunity for Admission, Business Development may assist in aiding growth in student numbers"/>
    <s v="Internal"/>
    <d v="2019-04-16T00:00:00"/>
    <x v="0"/>
    <s v="India"/>
    <x v="2"/>
    <s v="OFI"/>
    <n v="45001"/>
    <n v="6.1"/>
    <s v=" Actions to address risk &amp; opportunities"/>
    <s v="Management"/>
    <m/>
    <d v="2019-06-15T00:00:00"/>
    <d v="2020-02-27T00:00:00"/>
    <s v="SWOT Analysis done by the campus"/>
    <x v="0"/>
    <n v="317"/>
    <n v="257"/>
  </r>
  <r>
    <n v="37"/>
    <s v="Awareness of CBSE requirements could be improved for general staff."/>
    <s v="Internal"/>
    <d v="2019-04-16T00:00:00"/>
    <x v="0"/>
    <s v="India"/>
    <x v="2"/>
    <s v="OFI"/>
    <n v="9001"/>
    <n v="8.5"/>
    <s v=" Production &amp; service provision"/>
    <s v="Management"/>
    <m/>
    <d v="2019-06-15T00:00:00"/>
    <d v="2020-05-28T00:00:00"/>
    <s v="Training conducted by the new teacher."/>
    <x v="0"/>
    <n v="408"/>
    <n v="348"/>
  </r>
  <r>
    <n v="38"/>
    <s v="Teachers’ monthly reports are not regularly prepared. Perhaps the school being new and change of Principal may have impacted. However, system could be made more robust to withstand change in future"/>
    <s v="Internal"/>
    <d v="2019-04-16T00:00:00"/>
    <x v="0"/>
    <s v="India"/>
    <x v="2"/>
    <s v="OFI"/>
    <n v="9001"/>
    <s v="8.3.4"/>
    <s v=" Design &amp; development controls"/>
    <s v="Academics"/>
    <m/>
    <d v="2019-06-15T00:00:00"/>
    <d v="2019-05-28T00:00:00"/>
    <s v="Coordinator has started process of preparing and checking teacher's monthly report."/>
    <x v="0"/>
    <n v="42"/>
    <n v="-18"/>
  </r>
  <r>
    <n v="39"/>
    <s v="Complaint handling is ad hoc. A systematic helpdesk or complaint handling system could be considered for implementation. This in turn would positively impact parent satisfaction and student numbers. Records need to be maintained for analysis"/>
    <s v="Internal"/>
    <d v="2019-04-16T00:00:00"/>
    <x v="0"/>
    <s v="India"/>
    <x v="2"/>
    <s v="OFI"/>
    <n v="9001"/>
    <s v="8.2.1"/>
    <s v=" Customer communication"/>
    <s v="Management"/>
    <m/>
    <d v="2019-06-15T00:00:00"/>
    <d v="2020-02-25T00:00:00"/>
    <s v="Compliant handling system is in place and monitored by campus"/>
    <x v="0"/>
    <n v="315"/>
    <n v="255"/>
  </r>
  <r>
    <n v="40"/>
    <s v="Fire drill records not available. Some teachers and staff mentioned fire drill was conducted in 2018-19. However, records were not found"/>
    <s v="Internal"/>
    <d v="2019-04-16T00:00:00"/>
    <x v="0"/>
    <s v="India"/>
    <x v="2"/>
    <s v="Minor -Non-Conformities"/>
    <n v="45001"/>
    <n v="8.1"/>
    <s v=" Operational planning and control"/>
    <s v="Operations"/>
    <m/>
    <d v="2019-06-15T00:00:00"/>
    <d v="2020-01-30T00:00:00"/>
    <s v="Fire drill evidence is conducted and record of the same is now maintained"/>
    <x v="0"/>
    <n v="289"/>
    <n v="229"/>
  </r>
  <r>
    <n v="41"/>
    <s v="There is no evidence of Principal’s approval on Curriculum Plan."/>
    <s v="Internal"/>
    <d v="2019-05-16T00:00:00"/>
    <x v="0"/>
    <s v="Middle East"/>
    <x v="3"/>
    <s v="Minor -Non-Conformities"/>
    <n v="9001"/>
    <s v="8.3.4"/>
    <s v=" Design &amp; development controls"/>
    <s v="Academics"/>
    <m/>
    <d v="2019-07-15T00:00:00"/>
    <d v="2020-02-03T00:00:00"/>
    <s v="Curriculum is now approved"/>
    <x v="0"/>
    <n v="263"/>
    <n v="203"/>
  </r>
  <r>
    <n v="42"/>
    <s v="MOM to be maintained for all critical discussion. MOM for curriculum planning is missing"/>
    <s v="Internal"/>
    <d v="2019-05-16T00:00:00"/>
    <x v="0"/>
    <s v="Middle East"/>
    <x v="3"/>
    <s v="Minor -Non-Conformities"/>
    <n v="9001"/>
    <s v="7.1.5"/>
    <s v=" Monitoring &amp; measuring resources"/>
    <s v="Management"/>
    <m/>
    <d v="2019-07-15T00:00:00"/>
    <d v="2020-01-07T00:00:00"/>
    <s v="Minutes of the meeting are maintained for critical discussions"/>
    <x v="0"/>
    <n v="236"/>
    <n v="176"/>
  </r>
  <r>
    <n v="43"/>
    <s v="Question Paper Vetting Form is not in use"/>
    <s v="Internal"/>
    <d v="2019-05-16T00:00:00"/>
    <x v="0"/>
    <s v="Middle East"/>
    <x v="3"/>
    <s v="Minor -Non-Conformities"/>
    <n v="9001"/>
    <s v="9.1.1"/>
    <s v=" General (Performance Evaluation)"/>
    <s v="Academics"/>
    <m/>
    <d v="2019-07-15T00:00:00"/>
    <d v="2020-02-03T00:00:00"/>
    <s v="Paper vetting form is in use now."/>
    <x v="0"/>
    <n v="263"/>
    <n v="203"/>
  </r>
  <r>
    <n v="44"/>
    <s v="Answer Key is not created"/>
    <s v="Internal"/>
    <d v="2019-05-16T00:00:00"/>
    <x v="0"/>
    <s v="Middle East"/>
    <x v="3"/>
    <s v="Minor -Non-Conformities"/>
    <n v="9001"/>
    <s v="9.1.3"/>
    <s v=" Analysis &amp; evaluation"/>
    <s v="Academics"/>
    <m/>
    <d v="2019-07-15T00:00:00"/>
    <d v="2020-02-03T00:00:00"/>
    <s v="Answer key is now created"/>
    <x v="0"/>
    <n v="263"/>
    <n v="203"/>
  </r>
  <r>
    <n v="45"/>
    <s v="Vendor Pre-Evaluation Form is not in use"/>
    <s v="Internal"/>
    <d v="2019-05-16T00:00:00"/>
    <x v="0"/>
    <s v="Middle East"/>
    <x v="3"/>
    <s v="Minor -Non-Conformities"/>
    <n v="9001"/>
    <s v="8.4.1"/>
    <s v=" General (External Processes)"/>
    <s v="Operations"/>
    <m/>
    <d v="2019-07-15T00:00:00"/>
    <d v="2020-01-07T00:00:00"/>
    <s v="Vendor Pre-Evaluation form is in use now."/>
    <x v="0"/>
    <n v="236"/>
    <n v="176"/>
  </r>
  <r>
    <n v="46"/>
    <s v="Planned Preventive Maintenance Sheet is not created"/>
    <s v="Internal"/>
    <d v="2019-05-16T00:00:00"/>
    <x v="0"/>
    <s v="Middle East"/>
    <x v="3"/>
    <s v="Minor -Non-Conformities"/>
    <n v="9001"/>
    <s v="7.1.5"/>
    <s v=" Monitoring &amp; measuring resources"/>
    <s v="Operations"/>
    <m/>
    <d v="2019-07-15T00:00:00"/>
    <d v="2020-02-12T00:00:00"/>
    <s v="PPM now maintained by the campus."/>
    <x v="0"/>
    <n v="272"/>
    <n v="212"/>
  </r>
  <r>
    <n v="47"/>
    <s v="Material Safety Data Sheet is not available in lab"/>
    <s v="Internal"/>
    <d v="2019-05-16T00:00:00"/>
    <x v="0"/>
    <s v="Middle East"/>
    <x v="3"/>
    <s v="Minor -Non-Conformities"/>
    <n v="9001"/>
    <s v="8.5.4"/>
    <s v=" Preservation"/>
    <s v="Academics"/>
    <m/>
    <d v="2019-07-15T00:00:00"/>
    <d v="2020-01-07T00:00:00"/>
    <s v="MSDS is now made available in labs"/>
    <x v="0"/>
    <n v="236"/>
    <n v="176"/>
  </r>
  <r>
    <n v="48"/>
    <s v="There is no evidence of evaluation record (Induction Checklist) of employee’s (Academic &amp; Non-Academic) organizational knowledge"/>
    <s v="Internal"/>
    <d v="2019-05-16T00:00:00"/>
    <x v="0"/>
    <s v="Middle East"/>
    <x v="3"/>
    <s v="Minor -Non-Conformities"/>
    <n v="9001"/>
    <s v="7.1.6"/>
    <s v=" Organizational knowledge"/>
    <s v="HR"/>
    <m/>
    <d v="2019-07-15T00:00:00"/>
    <d v="2020-01-07T00:00:00"/>
    <s v="Evidence of Evaluation Recordof Induction training is available"/>
    <x v="0"/>
    <n v="236"/>
    <n v="176"/>
  </r>
  <r>
    <n v="49"/>
    <s v="In Quality Manual, item 7.1.5 stated calibration not applicable for the equipment is used for school purpose and it is procured from authorised vendors. The measuring equipment is used for the standard 12 exam only new equipment is procured for that time. This not applicable clause could also be clearly reflected in item 4.3 Scope of Quality Manual release no. 7."/>
    <s v="External"/>
    <d v="2019-02-14T00:00:00"/>
    <x v="0"/>
    <s v="Malaysia"/>
    <x v="4"/>
    <s v="Observation"/>
    <n v="9001"/>
    <s v="7.1.5"/>
    <s v=" Monitoring &amp; measuring resources"/>
    <s v="Quality"/>
    <m/>
    <d v="2019-04-15T00:00:00"/>
    <d v="2019-05-15T00:00:00"/>
    <s v="Revision of Manual On this point Exclusion 7.1.5 to be added to 4.3"/>
    <x v="0"/>
    <n v="90"/>
    <n v="30"/>
  </r>
  <r>
    <n v="50"/>
    <s v="The management of softsopy documents and obsolete version document is under control by Quality Coordinator. Retention period for softcopies of obsolete Quality Manual could be more clearly described in Quality Records Master List. "/>
    <s v="External"/>
    <d v="2019-02-14T00:00:00"/>
    <x v="0"/>
    <s v="Malaysia"/>
    <x v="4"/>
    <s v="Observation"/>
    <n v="9001"/>
    <s v="7.5.3"/>
    <s v=" Control of documented information"/>
    <s v="Quality"/>
    <m/>
    <d v="2019-04-15T00:00:00"/>
    <d v="2019-05-15T00:00:00"/>
    <s v="Master List to be revised and retention period to be included"/>
    <x v="0"/>
    <n v="90"/>
    <n v="30"/>
  </r>
  <r>
    <n v="51"/>
    <s v="Child Aarav Pratap Singh absent in October 2018. Parents email dated 28/8/2018 notify about child will be absent for a 6 weeks period but did not state dates clearly in email."/>
    <s v="External"/>
    <d v="2019-02-14T00:00:00"/>
    <x v="0"/>
    <s v="Malaysia"/>
    <x v="4"/>
    <s v="Observation"/>
    <n v="9001"/>
    <s v="8.2.1"/>
    <s v=" Customer communication"/>
    <s v="Academics"/>
    <m/>
    <d v="2019-04-15T00:00:00"/>
    <d v="2019-05-15T00:00:00"/>
    <s v="Class teacher to ensure that a verification of dates mail is received from parent in future"/>
    <x v="0"/>
    <n v="90"/>
    <n v="30"/>
  </r>
  <r>
    <n v="52"/>
    <s v="The control of teaching PPT slides could be further reviewed to ensure there is consistency in teaching deliverables."/>
    <s v="External"/>
    <d v="2019-02-14T00:00:00"/>
    <x v="0"/>
    <s v="Malaysia"/>
    <x v="4"/>
    <s v="Observation"/>
    <n v="9001"/>
    <s v="8.4.2"/>
    <s v=" Type &amp; extent of control"/>
    <s v="Academics"/>
    <m/>
    <d v="2019-04-15T00:00:00"/>
    <d v="2019-05-15T00:00:00"/>
    <s v="ppt to be categorized and labelled and if used,lesson plan to clearly state the referance no."/>
    <x v="0"/>
    <n v="90"/>
    <n v="30"/>
  </r>
  <r>
    <n v="53"/>
    <s v="Social Science class 8 exam papers are developed by teachers on 18/9/2018 and forward to HOD, who later forward softcopy to Exam department on 23/8/2018 for printing purpose. The files of exam papers could be further protected ."/>
    <s v="External"/>
    <d v="2019-02-14T00:00:00"/>
    <x v="0"/>
    <s v="Malaysia"/>
    <x v="4"/>
    <s v="Observation"/>
    <n v="9001"/>
    <s v="8.4.2"/>
    <s v=" Type &amp; extent of control"/>
    <s v="Academics"/>
    <m/>
    <d v="2019-04-15T00:00:00"/>
    <d v="2019-05-15T00:00:00"/>
    <s v="All Exam papers Soft Copy to be encrypted and stored by Exam Department.Exam Process to be Included in Annexures"/>
    <x v="0"/>
    <n v="90"/>
    <n v="30"/>
  </r>
  <r>
    <n v="54"/>
    <s v="a.Suitable action plan base on periodic observation made on teachers could be further reviewed to ensure necessary skill or practices are attained.                                                                                                                                                             B. Follow up action for teachers absent for training could be futher reviewed to ensure competent level is achieved as intended."/>
    <s v="External"/>
    <d v="2019-02-14T00:00:00"/>
    <x v="0"/>
    <s v="Malaysia"/>
    <x v="4"/>
    <s v="Observation"/>
    <n v="9001"/>
    <s v="9.1.1"/>
    <s v=" General (Performance Evaluation)"/>
    <s v="HR"/>
    <m/>
    <d v="2019-04-15T00:00:00"/>
    <d v="2019-05-15T00:00:00"/>
    <s v="a.The Observation Document changed by including the parameter of Follow up observation.                                                                                                                                                                              b. Evaluation of traineee after Training session to be included and recorded                             ,For absentees  or poor performers on evaluation ,an equivalent  replacement training put in place to attain same level skills."/>
    <x v="0"/>
    <n v="90"/>
    <n v="30"/>
  </r>
  <r>
    <n v="55"/>
    <s v="Job roles and responsibilities  defined and established for relief teacher and put on place for any short term teachers for upto 10 days"/>
    <s v="External"/>
    <d v="2019-02-14T00:00:00"/>
    <x v="0"/>
    <s v="Malaysia"/>
    <x v="4"/>
    <s v="Observation"/>
    <n v="9001"/>
    <s v="7.1.2"/>
    <s v=" People"/>
    <s v="HR"/>
    <m/>
    <d v="2019-04-15T00:00:00"/>
    <d v="2019-05-15T00:00:00"/>
    <s v="Recruitment Policy to clearly define the roles and responsibilities of Relief Teachers be it short term or long Term"/>
    <x v="0"/>
    <n v="90"/>
    <n v="30"/>
  </r>
  <r>
    <n v="56"/>
    <s v="Boxes of new books sighted placed along the walk way and nearby there is drinking water booth. Inventory records, labelling and housekeeping of store could be further improved."/>
    <s v="External"/>
    <d v="2019-02-14T00:00:00"/>
    <x v="0"/>
    <s v="Malaysia"/>
    <x v="4"/>
    <s v="Observation"/>
    <n v="9001"/>
    <s v="8.5.4"/>
    <s v=" Preservation"/>
    <s v="Operations"/>
    <m/>
    <d v="2019-04-15T00:00:00"/>
    <d v="2019-05-15T00:00:00"/>
    <s v="Storage of Books to be changed to ensure no damage or loss"/>
    <x v="0"/>
    <n v="90"/>
    <n v="30"/>
  </r>
  <r>
    <n v="57"/>
    <s v="Fire extinguisher sighted at location B-G-01 (nursery) expiry date 16/11/2018 (FM012008Z72243) while physical fire extinguisher expiry 25/7/19, Physics Lab expiry date 10/1/2020 (UB0220162Z36838) while physical fire extinguisher expiry on 11/1/2020 and Office near reception expiry 11/1/2020 (SR2016Y104235) record consistent with list of fire extinguisher."/>
    <s v="External"/>
    <d v="2019-02-14T00:00:00"/>
    <x v="0"/>
    <s v="Malaysia"/>
    <x v="4"/>
    <s v="Observation"/>
    <n v="9001"/>
    <s v="7.1.4"/>
    <s v=" Environment for Operating Processes"/>
    <s v="Operations"/>
    <m/>
    <d v="2019-04-15T00:00:00"/>
    <d v="2019-05-15T00:00:00"/>
    <s v="Verification of Record Keeping to checked and photos of Extinguisher label to be included to aviod errors"/>
    <x v="0"/>
    <n v="90"/>
    <n v="30"/>
  </r>
  <r>
    <n v="58"/>
    <s v="Evaluating performance of quality and delivery of supplied. Audit had trailed tracking of such assessment for Z Force Security Services &amp; Systems Sdn Bhd with result (Very Good), Dhesu Travel &amp; Tours Sdn Bhd (Good), Miners Pocket Books (Good), Koperai Dewan Bahasa &amp; Pustaka dated 02/10/2018 (Very Good)."/>
    <s v="External"/>
    <d v="2019-02-14T00:00:00"/>
    <x v="0"/>
    <s v="Malaysia"/>
    <x v="4"/>
    <s v="Observation"/>
    <n v="9001"/>
    <s v="8.4.3"/>
    <s v=" Information for external provide"/>
    <s v="Operations"/>
    <m/>
    <d v="2019-04-15T00:00:00"/>
    <d v="2019-05-15T00:00:00"/>
    <s v="Evidence for Rating  added on  Vendor Evaluation documentation"/>
    <x v="0"/>
    <n v="90"/>
    <n v="30"/>
  </r>
  <r>
    <n v="59"/>
    <s v="There seems to be a gap among staff members in the perception and awareness of KPIs relating to GIIS QMS. During the interview ,it was found that some HODs did not know about or show and explain the KPIs relating to the processes that they were responsible for."/>
    <s v="External"/>
    <d v="2019-03-05T00:00:00"/>
    <x v="0"/>
    <s v="Japan"/>
    <x v="0"/>
    <s v="Observation"/>
    <n v="9001"/>
    <n v="7.3"/>
    <s v=" Awareness"/>
    <s v="HR"/>
    <m/>
    <d v="2019-05-04T00:00:00"/>
    <d v="2019-08-07T00:00:00"/>
    <s v="The academic objectives set subject wise for primary and secondary was decided by academic leaders and disseminated to all teachers.They are aware of their  academic KPIs._x000a_"/>
    <x v="0"/>
    <n v="155"/>
    <n v="95"/>
  </r>
  <r>
    <n v="60"/>
    <s v=" The annual calendar is developed based on inputs from four sources – GIIS, KHDA, Dubai Schools Association and School’s internal requirements. a.     Justification for not considering any event / activity or deviating from the time frame may be documented.b.     The annual calendar may have color codes to ensure all the requirements from four sources have been included."/>
    <s v="External"/>
    <d v="2019-05-25T00:00:00"/>
    <x v="0"/>
    <s v="All Geos"/>
    <x v="5"/>
    <s v="OFI"/>
    <n v="9001"/>
    <n v="4.3"/>
    <s v=" Scope of QMS"/>
    <s v="Academics"/>
    <m/>
    <d v="2019-07-24T00:00:00"/>
    <d v="2020-01-11T00:00:00"/>
    <s v="AEB minutes documents the changes and color coding has been implemented"/>
    <x v="0"/>
    <n v="231"/>
    <n v="171"/>
  </r>
  <r>
    <n v="61"/>
    <s v=" SLA may be developed for security and housekeeping services."/>
    <s v="External"/>
    <d v="2019-05-29T00:00:00"/>
    <x v="0"/>
    <s v="All Geos"/>
    <x v="5"/>
    <s v="OFI"/>
    <n v="9001"/>
    <n v="4.2"/>
    <s v=" Needs &amp; Expectations"/>
    <s v="Operations"/>
    <m/>
    <d v="2019-07-28T00:00:00"/>
    <d v="2020-01-11T00:00:00"/>
    <s v="SLA are developed"/>
    <x v="0"/>
    <n v="227"/>
    <n v="167"/>
  </r>
  <r>
    <n v="62"/>
    <s v="Maintenance data may be analyzed for TAT not met; repetitive failures; frequent failures &amp; spares inventory. "/>
    <s v="External"/>
    <d v="2019-05-29T00:00:00"/>
    <x v="0"/>
    <s v="All Geos"/>
    <x v="5"/>
    <s v="OFI"/>
    <n v="9001"/>
    <n v="4.2"/>
    <s v=" Needs &amp; Expectations"/>
    <s v="Operations"/>
    <m/>
    <d v="2019-07-28T00:00:00"/>
    <d v="2020-01-11T00:00:00"/>
    <s v="GIIS maintains just in time inventory"/>
    <x v="0"/>
    <n v="227"/>
    <n v="167"/>
  </r>
  <r>
    <n v="63"/>
    <s v=" Include in the induction training - GDPR / PDPA / equivalent law w.r.t. student personal data "/>
    <s v="External"/>
    <d v="2019-05-31T00:00:00"/>
    <x v="0"/>
    <s v="All Geos"/>
    <x v="5"/>
    <s v="OFI"/>
    <n v="9001"/>
    <n v="4.2"/>
    <s v=" Needs &amp; Expectations"/>
    <s v="HR"/>
    <m/>
    <d v="2019-07-30T00:00:00"/>
    <d v="2020-01-23T00:00:00"/>
    <s v="PDPA requirements are notified to all teachers, staff, parents and third party"/>
    <x v="0"/>
    <n v="237"/>
    <n v="177"/>
  </r>
  <r>
    <n v="64"/>
    <s v="Q paper may be evaluated for FOG index."/>
    <s v="External"/>
    <d v="2019-05-31T00:00:00"/>
    <x v="0"/>
    <s v="All Geos"/>
    <x v="5"/>
    <s v="OFI"/>
    <n v="9001"/>
    <n v="4.2"/>
    <s v=" Needs &amp; Expectations"/>
    <s v="Academics"/>
    <m/>
    <d v="2019-07-30T00:00:00"/>
    <d v="2020-01-10T00:00:00"/>
    <s v="AEB minutes where decision is taken not to implement FOG Index"/>
    <x v="0"/>
    <n v="224"/>
    <n v="164"/>
  </r>
  <r>
    <n v="65"/>
    <s v="Risks and opportunities identified:-During PEC classes, some of the children are not able to reach on time."/>
    <s v="Internal"/>
    <d v="2019-06-24T00:00:00"/>
    <x v="0"/>
    <s v="India"/>
    <x v="6"/>
    <s v="OFI"/>
    <n v="9001"/>
    <s v="8.5.1"/>
    <s v=" Control of production &amp;  service provision"/>
    <s v="Operations"/>
    <m/>
    <d v="2019-08-23T00:00:00"/>
    <d v="2020-02-27T00:00:00"/>
    <s v="Proper Channelisation of bus routes."/>
    <x v="0"/>
    <n v="248"/>
    <n v="188"/>
  </r>
  <r>
    <n v="66"/>
    <s v="Documents of exam paper-Hard Copy and E-copy maintained.Evidence-Question paper,design and answer key shared to parallel teachers and signatures taken on vetting-sheet. Risk of Evidence and Opportunity-has been identified and recorded in GIIS/F/MC/08-Answer key is not shared with parallel teachers."/>
    <s v="Internal"/>
    <d v="2019-06-24T00:00:00"/>
    <x v="0"/>
    <s v="India"/>
    <x v="6"/>
    <s v="OFI"/>
    <n v="9001"/>
    <s v="9.1.1"/>
    <s v=" General (Performance Evaluation)"/>
    <s v="Academics"/>
    <m/>
    <d v="2019-08-23T00:00:00"/>
    <d v="2020-03-06T00:00:00"/>
    <s v="Answer key should be shared with parallel teachers along with question-paper."/>
    <x v="0"/>
    <n v="256"/>
    <n v="196"/>
  </r>
  <r>
    <n v="67"/>
    <s v="Lesson-plan-E copy and hardcopy maintained.Evidence-Civics grade X UNIT-2 Date:20-6-19 to 26-6-19. Topic-federalism,proper format followed.Risk of Evidence and Opportunity-Fornightly lesson plan,words were used for lesson-plan from 20-06-19 to 26-06-19."/>
    <s v="Internal"/>
    <d v="2019-06-24T00:00:00"/>
    <x v="0"/>
    <s v="India"/>
    <x v="6"/>
    <s v="OFI"/>
    <n v="9001"/>
    <s v="9.1.1"/>
    <s v=" General (Performance Evaluation)"/>
    <s v="Academics"/>
    <m/>
    <d v="2019-08-23T00:00:00"/>
    <d v="2020-03-06T00:00:00"/>
    <s v="Word fortnightly should not be used along with the lesson plan."/>
    <x v="0"/>
    <n v="256"/>
    <n v="196"/>
  </r>
  <r>
    <n v="68"/>
    <s v="Teachers Observation-E copy and hardcopy maintained.Proper feedback is given.Around 10 obsevations per month are done._x000a_RISK OF EVIDENCE AND OPPORTUNITY-Obervations are done in random order."/>
    <s v="Internal"/>
    <d v="2019-06-24T00:00:00"/>
    <x v="0"/>
    <s v="India"/>
    <x v="6"/>
    <s v="OFI"/>
    <n v="9001"/>
    <s v="9.1.1"/>
    <s v=" General (Performance Evaluation)"/>
    <s v="Academics"/>
    <m/>
    <d v="2019-08-23T00:00:00"/>
    <d v="2020-03-06T00:00:00"/>
    <s v="Proper time table of obervations should be made so that each teacher''s lesson is observed atleast once in ayear."/>
    <x v="0"/>
    <n v="256"/>
    <n v="196"/>
  </r>
  <r>
    <n v="69"/>
    <s v=" External HDD for securing data."/>
    <s v="Internal"/>
    <d v="2019-06-24T00:00:00"/>
    <x v="0"/>
    <s v="India"/>
    <x v="6"/>
    <s v="OFI"/>
    <n v="9001"/>
    <s v="8.5.1"/>
    <s v=" Control of production &amp;  service provision"/>
    <s v="Academics"/>
    <m/>
    <d v="2019-08-23T00:00:00"/>
    <d v="2020-03-06T00:00:00"/>
    <s v="Data is secured in external HDD"/>
    <x v="0"/>
    <n v="256"/>
    <n v="196"/>
  </r>
  <r>
    <n v="70"/>
    <s v="Installation of CCTV cameras around new building and mph,back entry gate."/>
    <s v="Internal"/>
    <d v="2019-06-24T00:00:00"/>
    <x v="0"/>
    <s v="India"/>
    <x v="6"/>
    <s v="OFI"/>
    <n v="9001"/>
    <s v="8.5.1"/>
    <s v=" Control of production &amp;  service provision"/>
    <s v="Operations"/>
    <m/>
    <d v="2019-08-23T00:00:00"/>
    <d v="2020-03-05T00:00:00"/>
    <s v="CCTV installed"/>
    <x v="0"/>
    <n v="255"/>
    <n v="195"/>
  </r>
  <r>
    <n v="71"/>
    <s v="Approval of leave-First Verbal approval/mail and then apply on Ramco. In case of an emergency, inform to co-ordiantors and sir,before 7:30am. Then proxy incharges give proxy according to the time-table._x000a_RISK OF EVIDENCE AND OPPORTUNITY has been identified and recorded in GIIS/F/IMC/08.Proxy is given to teachers without proper distribution.Informations sometimes get delayed._x000a_"/>
    <s v="Internal"/>
    <d v="2019-06-24T00:00:00"/>
    <x v="0"/>
    <s v="India"/>
    <x v="6"/>
    <s v="OFI"/>
    <n v="9001"/>
    <s v="9.1.1"/>
    <s v=" General (Performance Evaluation)"/>
    <s v="Academics"/>
    <m/>
    <d v="2019-08-23T00:00:00"/>
    <d v="2020-03-06T00:00:00"/>
    <s v="Proper proxy time table is maintained"/>
    <x v="0"/>
    <n v="256"/>
    <n v="196"/>
  </r>
  <r>
    <n v="72"/>
    <s v="PROXY- Hard copy as a file is maintained._x000a_RISK OF EVIDENCE AND OPPORTUNITY has been identified and recorded in GIIS/F/IMC/08. Teachers are not writing proxy given in the diary."/>
    <s v="Internal"/>
    <d v="2019-06-24T00:00:00"/>
    <x v="0"/>
    <s v="India"/>
    <x v="6"/>
    <s v="OFI"/>
    <n v="9001"/>
    <s v="9.1.1"/>
    <s v=" General (Performance Evaluation)"/>
    <s v="Academics"/>
    <m/>
    <d v="2019-08-23T00:00:00"/>
    <d v="2020-03-03T00:00:00"/>
    <s v="Proxy Procedure is intimated by WhatsApp"/>
    <x v="0"/>
    <n v="253"/>
    <n v="193"/>
  </r>
  <r>
    <n v="73"/>
    <s v="Risks and opportunities evident-Introduction of option on my giis for payments for application for security fees refund."/>
    <s v="Internal"/>
    <d v="2019-06-24T00:00:00"/>
    <x v="0"/>
    <s v="India"/>
    <x v="6"/>
    <s v="OFI"/>
    <n v="9001"/>
    <s v="8.5.1"/>
    <s v=" Control of production &amp;  service provision"/>
    <s v="IT"/>
    <m/>
    <d v="2019-08-23T00:00:00"/>
    <d v="2020-06-18T00:00:00"/>
    <s v="Security fees refund option is now being been mapped in myGIIS"/>
    <x v="0"/>
    <n v="360"/>
    <n v="300"/>
  </r>
  <r>
    <n v="74"/>
    <s v="Student transfer intimation can be automated."/>
    <s v="Internal"/>
    <d v="2019-06-24T00:00:00"/>
    <x v="0"/>
    <s v="India"/>
    <x v="6"/>
    <s v="OFI"/>
    <n v="9001"/>
    <s v="8.5.1"/>
    <s v=" Control of production &amp;  service provision"/>
    <s v="IT"/>
    <m/>
    <d v="2019-08-23T00:00:00"/>
    <d v="2020-04-27T00:00:00"/>
    <s v="Student transfer message are now automated. Hence, ticket can be closed"/>
    <x v="0"/>
    <n v="308"/>
    <n v="248"/>
  </r>
  <r>
    <n v="75"/>
    <s v="Fire exit gates in both pre-primary and secondary block-need to be open all the time."/>
    <s v="Internal"/>
    <d v="2019-06-24T00:00:00"/>
    <x v="0"/>
    <s v="India"/>
    <x v="6"/>
    <s v="OFI"/>
    <n v="9001"/>
    <s v="8.5.1"/>
    <s v=" Control of production &amp;  service provision"/>
    <s v="Operations"/>
    <m/>
    <d v="2019-08-23T00:00:00"/>
    <d v="2020-03-17T00:00:00"/>
    <s v="emergency exits are kept closed "/>
    <x v="0"/>
    <n v="267"/>
    <n v="207"/>
  </r>
  <r>
    <n v="76"/>
    <s v="Ch IV of Electricity rules-1956. Put up Safety Signage's on the Electrical Installations Provide Safety Equipment such as rubber mats / Wooden baton etc near electrical installation. Findings-Entire campus has concealed wiring. MSB's are in place to control overload. However could not see any visual signages or amy other safety equipment such as rubber mats, etc. near electric installations.(Annually)"/>
    <s v="Internal"/>
    <d v="2019-07-08T00:00:00"/>
    <x v="0"/>
    <s v="India"/>
    <x v="7"/>
    <s v="Observation"/>
    <n v="9001"/>
    <s v="8.2.2"/>
    <s v=" Determining requirements for products &amp; services"/>
    <s v="Administration"/>
    <m/>
    <d v="2020-06-30T00:00:00"/>
    <d v="2020-05-28T00:00:00"/>
    <s v="Rubber mats etc are displayed in the campus"/>
    <x v="0"/>
    <n v="325"/>
    <n v="-33"/>
  </r>
  <r>
    <n v="77"/>
    <s v="Contract Labour (Regulation &amp; Abolition) Central Rules, 1971-Contract Labour License to be available. Findings-Housekeeping Agency is also SIS. There is no separate contract labour license though from SIS.(Annually)"/>
    <s v="Internal"/>
    <d v="2019-07-08T00:00:00"/>
    <x v="0"/>
    <s v="India"/>
    <x v="7"/>
    <s v="Minor -Non-Conformities"/>
    <n v="9001"/>
    <s v="8.2.2"/>
    <s v=" Determining requirements for products &amp; services"/>
    <s v="Administration"/>
    <m/>
    <d v="2020-06-30T00:00:00"/>
    <d v="2020-06-04T00:00:00"/>
    <s v="contract labour licenece not applicable to the campus"/>
    <x v="0"/>
    <n v="332"/>
    <n v="-26"/>
  </r>
  <r>
    <n v="78"/>
    <s v="Gujarat Fire Safety Rules 2009-_x000a_(8) Report of Fire Inspection/ NOC_x000a_(3) - Furnish Certicate of Fire Safety Equipment as per Schedule II in Form A.(6 months)_x000a_Lack of sufficient nos. of FE's in entire campus. General norm is 1 Fire Extinguisher is required per 100 sq. mtr. Or 1000 sq. ft._x000a_(3) Furnish Certificate in Month of July &amp; January in Form B_x000a_"/>
    <s v="Internal"/>
    <d v="2019-07-08T00:00:00"/>
    <x v="0"/>
    <s v="India"/>
    <x v="7"/>
    <s v="Minor -Non-Conformities"/>
    <n v="45001"/>
    <n v="8.1"/>
    <s v=" Operational planning and control"/>
    <s v="Administration"/>
    <m/>
    <d v="2019-09-06T00:00:00"/>
    <d v="2020-04-27T00:00:00"/>
    <s v="Fire NOC is furnished by the campus. Hence, ticket can be closed"/>
    <x v="0"/>
    <n v="294"/>
    <n v="234"/>
  </r>
  <r>
    <n v="79"/>
    <s v="E-waste (Management and Handling) Rules, 2011_x000a_Collection of e-waste and channelizing for recycling or disposal._x000a_Findings-Needs to be initiated. Currently 15 plus PC's needs to be disposed of.(Once in 180 days)_x000a_"/>
    <s v="Internal"/>
    <d v="2019-07-08T00:00:00"/>
    <x v="0"/>
    <s v="India"/>
    <x v="7"/>
    <s v="Minor -Non-Conformities"/>
    <n v="9001"/>
    <s v="8.2.2"/>
    <s v=" Determining requirements for products &amp; services"/>
    <s v="Administration"/>
    <m/>
    <d v="2019-09-06T00:00:00"/>
    <d v="2020-02-26T00:00:00"/>
    <s v="Campus handles school e-waste"/>
    <x v="0"/>
    <n v="233"/>
    <n v="173"/>
  </r>
  <r>
    <n v="80"/>
    <s v="Requirement-The school maintains Health Cards as envisaged by the Comprehensive School Health Programme of the CBSE._x000a_Findings-GIIS Surat doesn't have special health cards, but mentions health progress in the students report cards."/>
    <s v="Internal"/>
    <d v="2019-07-09T00:00:00"/>
    <x v="0"/>
    <s v="India"/>
    <x v="7"/>
    <s v="Observation"/>
    <n v="9001"/>
    <s v="8.2.2"/>
    <s v=" Determining requirements for products &amp; services"/>
    <s v="Academics"/>
    <m/>
    <d v="2019-09-07T00:00:00"/>
    <d v="2020-02-26T00:00:00"/>
    <s v="Health cards are maintained."/>
    <x v="0"/>
    <n v="232"/>
    <n v="172"/>
  </r>
  <r>
    <n v="81"/>
    <s v="There is a doctor-on-call for emergency._x000a_Findings-There is no specific tie-up with Doctor, incase of emergency, student is taken to nearby hospital that is 1km."/>
    <s v="Internal"/>
    <d v="2019-07-09T00:00:00"/>
    <x v="0"/>
    <s v="India"/>
    <x v="7"/>
    <s v="Observation"/>
    <n v="45001"/>
    <n v="7.2"/>
    <s v=" Competence"/>
    <s v="Academics"/>
    <m/>
    <d v="2019-09-07T00:00:00"/>
    <d v="2020-02-26T00:00:00"/>
    <s v="There is a doctor on call arranged by campus."/>
    <x v="0"/>
    <n v="232"/>
    <n v="172"/>
  </r>
  <r>
    <n v="82"/>
    <s v="The school follows a fruit-break, milk-break or mid -day meal plan. _x000a_Findings-Short break at 10 a.m. &amp; lunch break is there at 12.30 p.m."/>
    <s v="Internal"/>
    <d v="2019-07-09T00:00:00"/>
    <x v="0"/>
    <s v="India"/>
    <x v="7"/>
    <s v="Observation"/>
    <n v="9001"/>
    <s v="8.2.2"/>
    <s v=" Determining requirements for products &amp; services"/>
    <s v="Academics"/>
    <m/>
    <d v="2019-09-07T00:00:00"/>
    <d v="2020-02-26T00:00:00"/>
    <s v="School is following proper breaks"/>
    <x v="0"/>
    <n v="232"/>
    <n v="172"/>
  </r>
  <r>
    <n v="83"/>
    <s v="There is a dietician and meal planner on the school panel._x000a_Findings-Meal planner is there in canteen but no dietician"/>
    <s v="Internal"/>
    <d v="2019-07-09T00:00:00"/>
    <x v="0"/>
    <s v="India"/>
    <x v="7"/>
    <s v="Observation"/>
    <n v="45001"/>
    <n v="7.2"/>
    <s v=" Competence"/>
    <s v="Academics"/>
    <m/>
    <d v="2019-09-07T00:00:00"/>
    <d v="2020-02-26T00:00:00"/>
    <s v="Dietician is placed in campus."/>
    <x v="0"/>
    <n v="232"/>
    <n v="172"/>
  </r>
  <r>
    <n v="84"/>
    <s v="The teachers have their meals with the students and monitor their eating habits. _x000a_Findings-Till grade 2, it is there. Pre-primary, 1st &amp; 2nd standards"/>
    <s v="Internal"/>
    <d v="2019-07-09T00:00:00"/>
    <x v="0"/>
    <s v="India"/>
    <x v="7"/>
    <s v="Observation"/>
    <n v="9001"/>
    <s v="8.2.2"/>
    <s v=" Determining requirements for products &amp; services"/>
    <s v="Academics"/>
    <m/>
    <d v="2019-09-07T00:00:00"/>
    <d v="2020-02-26T00:00:00"/>
    <s v="Teachers  monitors students meal"/>
    <x v="0"/>
    <n v="232"/>
    <n v="172"/>
  </r>
  <r>
    <n v="85"/>
    <s v="The school has constituted a parent-teacher-student committee to address the safety needs of the students._x000a_Findings-Committee is there consisting of Principal, Academic Co-ordinators &amp; Admission Counsellor but safety needs are not specifically discussed with the parents. "/>
    <s v="Internal"/>
    <d v="2019-07-09T00:00:00"/>
    <x v="0"/>
    <s v="India"/>
    <x v="7"/>
    <s v="Observation"/>
    <n v="9001"/>
    <n v="8.4"/>
    <s v=" Control of external processes, products &amp; services"/>
    <s v="Academics"/>
    <m/>
    <d v="2019-09-07T00:00:00"/>
    <d v="2020-02-26T00:00:00"/>
    <s v="Safety committee is now formed in school"/>
    <x v="0"/>
    <n v="232"/>
    <n v="172"/>
  </r>
  <r>
    <n v="86"/>
    <s v="The electrical appliances are maintained and are regularly checked._x000a_Infrastructure Report system is in place on daily basis that is responsibility of EA to Principal. There is tie-up with electrician on call basis.Refer evaluation of legal compliance report for further details on this audit finding._x000a__x000a_"/>
    <s v="Internal"/>
    <d v="2019-07-09T00:00:00"/>
    <x v="0"/>
    <s v="India"/>
    <x v="7"/>
    <s v="Observation"/>
    <n v="45001"/>
    <n v="7.1"/>
    <s v=" Resources"/>
    <s v="Academics"/>
    <m/>
    <d v="2019-09-07T00:00:00"/>
    <d v="2020-02-26T00:00:00"/>
    <s v="Electrician visits school regularly"/>
    <x v="0"/>
    <n v="232"/>
    <n v="172"/>
  </r>
  <r>
    <n v="87"/>
    <s v="The special records like blood groups, allergies and medication that need to be prescribed frequently are updated with parental support._x000a_"/>
    <s v="Internal"/>
    <d v="2019-07-09T00:00:00"/>
    <x v="0"/>
    <s v="India"/>
    <x v="7"/>
    <s v="Observation"/>
    <n v="45001"/>
    <n v="7.5"/>
    <s v=" Documented information"/>
    <s v="Academics"/>
    <m/>
    <d v="2019-09-07T00:00:00"/>
    <d v="2020-02-26T00:00:00"/>
    <s v="Medical records are maintained"/>
    <x v="0"/>
    <n v="232"/>
    <n v="172"/>
  </r>
  <r>
    <n v="88"/>
    <s v="The sports room is well - ventilated and well - equipped to handle common sports injuries._x000a_GIIS Surat has sprays for sports related injuries, for rest of injuries, students are taken to infirmaries._x000a_"/>
    <s v="Internal"/>
    <d v="2019-07-09T00:00:00"/>
    <x v="0"/>
    <s v="India"/>
    <x v="7"/>
    <s v="Observation"/>
    <n v="45001"/>
    <n v="7.1"/>
    <s v=" Resources"/>
    <s v="Academics"/>
    <m/>
    <d v="2019-09-07T00:00:00"/>
    <d v="2020-02-26T00:00:00"/>
    <s v="GIIS surat has medical kit in sports room"/>
    <x v="0"/>
    <n v="232"/>
    <n v="172"/>
  </r>
  <r>
    <n v="89"/>
    <s v="The school buses are equipped with first - aid boxes, drinking water and mobile phones._x000a_Findings-Drinking water is not there, mobile phone is there with drivers, GPS tracking system is there."/>
    <s v="Internal"/>
    <d v="2019-07-09T00:00:00"/>
    <x v="0"/>
    <s v="India"/>
    <x v="7"/>
    <s v="Observation"/>
    <n v="9001"/>
    <s v="8.2.2"/>
    <s v=" Determining requirements for products &amp; services"/>
    <s v="Academics"/>
    <m/>
    <d v="2019-09-07T00:00:00"/>
    <d v="2020-02-26T00:00:00"/>
    <s v="Children caary their own water bottle"/>
    <x v="0"/>
    <n v="232"/>
    <n v="172"/>
  </r>
  <r>
    <n v="90"/>
    <s v="There is a procedure for checking on staff background before they are allowed to work with the children._x000a_Findings-Teachers are recruited by Pallavi. She only does their reference check. Final approval by Principal &amp; Sunitaji. Housekeeping &amp; other contractual staff, they are recruited by Admin. Refer Security Audit Report for further details on this audit point."/>
    <s v="Internal"/>
    <d v="2019-07-09T00:00:00"/>
    <x v="0"/>
    <s v="India"/>
    <x v="7"/>
    <s v="Observation"/>
    <n v="9001"/>
    <s v="8.2.2"/>
    <s v=" Determining requirements for products &amp; services"/>
    <s v="Academics"/>
    <m/>
    <d v="2019-09-07T00:00:00"/>
    <d v="2020-02-26T00:00:00"/>
    <s v="Staff background is checked"/>
    <x v="0"/>
    <n v="232"/>
    <n v="172"/>
  </r>
  <r>
    <n v="91"/>
    <s v="There is a child protection policy which includes procedures to be followed for a teacher or any another member of the staff if accused of harming a child. _x000a_Findings-No special policy, but discipline committee is there who acts as &amp; when required"/>
    <s v="Internal"/>
    <d v="2019-07-09T00:00:00"/>
    <x v="0"/>
    <s v="India"/>
    <x v="7"/>
    <s v="Observation"/>
    <n v="45001"/>
    <n v="7.4"/>
    <s v=" Communication"/>
    <s v="Academics"/>
    <m/>
    <d v="2019-09-07T00:00:00"/>
    <d v="2020-02-26T00:00:00"/>
    <s v="Child protection policy is formed in school."/>
    <x v="0"/>
    <n v="232"/>
    <n v="172"/>
  </r>
  <r>
    <n v="92"/>
    <s v="The school provides ongoing training and development for staff to address their responsibilities to protect children from abuse._x000a_Findings-GIIS Surat has online training from Noida - Anupama"/>
    <s v="Internal"/>
    <d v="2019-07-09T00:00:00"/>
    <x v="0"/>
    <s v="India"/>
    <x v="7"/>
    <s v="Observation"/>
    <n v="45001"/>
    <n v="7.2"/>
    <s v=" Competence"/>
    <s v="Academics"/>
    <m/>
    <d v="2019-09-07T00:00:00"/>
    <d v="2020-02-26T00:00:00"/>
    <s v="Trainings are provided in school"/>
    <x v="0"/>
    <n v="232"/>
    <n v="172"/>
  </r>
  <r>
    <n v="93"/>
    <s v="Stress management workshops, yoga classes and meditation sessions are conducted for students and teachers regularly._x000a_Findings-only Yoga day is celebrated."/>
    <s v="Internal"/>
    <d v="2019-07-09T00:00:00"/>
    <x v="0"/>
    <s v="India"/>
    <x v="7"/>
    <s v="Observation"/>
    <n v="45001"/>
    <n v="7.2"/>
    <s v=" Competence"/>
    <s v="Academics"/>
    <m/>
    <d v="2019-09-07T00:00:00"/>
    <d v="2020-02-26T00:00:00"/>
    <s v="Stress Management is conducted by campus"/>
    <x v="0"/>
    <n v="232"/>
    <n v="172"/>
  </r>
  <r>
    <n v="94"/>
    <s v="There are not enough fire-extinguishers installed at sensitive places. "/>
    <s v="Internal"/>
    <d v="2019-07-09T00:00:00"/>
    <x v="0"/>
    <s v="India"/>
    <x v="7"/>
    <s v="Observation"/>
    <n v="45001"/>
    <n v="8.1"/>
    <s v=" Operational planning and control"/>
    <s v="Administration"/>
    <m/>
    <d v="2019-09-07T00:00:00"/>
    <d v="2020-04-27T00:00:00"/>
    <s v="Fire extinguishers are been installed in the campus"/>
    <x v="0"/>
    <n v="293"/>
    <n v="233"/>
  </r>
  <r>
    <n v="95"/>
    <s v="The floors, stairways and railings are safe. _x000a_Findings-Railings to be provided for on both the sides of staircase_x000a_"/>
    <s v="Internal"/>
    <d v="2019-07-09T00:00:00"/>
    <x v="0"/>
    <s v="India"/>
    <x v="7"/>
    <s v="Observation"/>
    <n v="9001"/>
    <n v="7.1"/>
    <s v=" Resources"/>
    <s v="Administration"/>
    <m/>
    <d v="2020-06-30T00:00:00"/>
    <d v="2020-07-21T00:00:00"/>
    <s v="As per the Country director's instructions, due to non availability of budget railings cannot be provided this year"/>
    <x v="0"/>
    <n v="378"/>
    <n v="21"/>
  </r>
  <r>
    <n v="96"/>
    <s v="There are fire- alarms and smoke-alarms installed at different places and operational. _x000a_Findings-Not all smoke detectors were found to be working. Zone-wise List of smoke detectors in the entire campus along with their latest test reports to be verified during next audit_x000a_"/>
    <s v="Internal"/>
    <d v="2019-07-09T00:00:00"/>
    <x v="0"/>
    <s v="India"/>
    <x v="7"/>
    <s v="Observation"/>
    <n v="45001"/>
    <n v="8.1"/>
    <s v=" Operational planning and control"/>
    <s v="Administration"/>
    <m/>
    <d v="2020-06-30T00:00:00"/>
    <d v="2020-06-18T00:00:00"/>
    <s v="Smoke detectors are replaced and are in working condition now"/>
    <x v="0"/>
    <n v="345"/>
    <n v="-12"/>
  </r>
  <r>
    <n v="97"/>
    <s v="There are not regular preventive checks to ensure safety related to high risk areas-electrical, fire, civil work, school gates, transport etc. "/>
    <s v="Internal"/>
    <d v="2019-07-09T00:00:00"/>
    <x v="0"/>
    <s v="India"/>
    <x v="7"/>
    <s v="Observation"/>
    <n v="45001"/>
    <n v="7.1"/>
    <s v=" Resources"/>
    <s v="Administration"/>
    <m/>
    <d v="2019-09-07T00:00:00"/>
    <d v="2020-02-26T00:00:00"/>
    <s v="Safety checks are maintained by the campus"/>
    <x v="0"/>
    <n v="232"/>
    <n v="172"/>
  </r>
  <r>
    <n v="98"/>
    <s v="Training on how to operate fire extinguishers is given by SIS Vendor regularly. 2 Fire Extinguisher's are available in all buses except in one of the Buses where it had gone for refilling as per transport manager. Also 1 Fire Extinguisher was found to be expired in one of the buses. Fire Extinguisher's in some of the Buses Nos. were placed in front in such a way that they were not accessible or not visible to the naked eye"/>
    <s v="Internal"/>
    <d v="2019-07-09T00:00:00"/>
    <x v="0"/>
    <s v="India"/>
    <x v="7"/>
    <s v="Observation"/>
    <n v="9001"/>
    <s v="7.1.3"/>
    <s v=" Infrastructure"/>
    <s v="Administration"/>
    <m/>
    <d v="2019-09-07T00:00:00"/>
    <d v="2020-05-14T00:00:00"/>
    <s v="FE are now placed in bus and training has been provided"/>
    <x v="0"/>
    <n v="310"/>
    <n v="250"/>
  </r>
  <r>
    <n v="99"/>
    <s v="GPS is there. CCTV Camera's installation is in process "/>
    <s v="Internal"/>
    <d v="2019-07-09T00:00:00"/>
    <x v="0"/>
    <s v="India"/>
    <x v="7"/>
    <s v="Observation"/>
    <n v="9001"/>
    <s v="7.1.3"/>
    <s v=" Infrastructure"/>
    <s v="Administration"/>
    <m/>
    <d v="2020-06-30T00:00:00"/>
    <d v="2020-06-19T00:00:00"/>
    <s v="CCTV cameras has been installed"/>
    <x v="0"/>
    <n v="346"/>
    <n v="-11"/>
  </r>
  <r>
    <n v="100"/>
    <s v="Divyesh Sutaria is the Transport Manager. Nos. displayed outside of the school bus are that of school reception. No contact nos. are displayed inside of the school bus"/>
    <s v="Internal"/>
    <d v="2019-07-09T00:00:00"/>
    <x v="0"/>
    <s v="India"/>
    <x v="7"/>
    <s v="Observation"/>
    <n v="9001"/>
    <s v="7.1.3"/>
    <s v=" Infrastructure"/>
    <s v="Administration"/>
    <m/>
    <d v="2019-09-07T00:00:00"/>
    <d v="2020-02-26T00:00:00"/>
    <s v="Transport manager details are displayed inside the school premises."/>
    <x v="0"/>
    <n v="232"/>
    <n v="172"/>
  </r>
  <r>
    <n v="101"/>
    <s v="First aid boxes are available in each &amp; every buses, and school nurse checks them regularly. However it's contents are not standardized. Observed Vicks Vaporub expired on 06/2019 in one of the Buses, observed Soframycen which clearly mentions to keep out of reach of children, Observed Paracetamol in another bus, Seen Dabur Gas Tablets in one of the bus First Aid Kit content."/>
    <s v="Internal"/>
    <d v="2019-07-09T00:00:00"/>
    <x v="0"/>
    <s v="India"/>
    <x v="7"/>
    <s v="Observation"/>
    <n v="9001"/>
    <s v="7.1.3"/>
    <s v=" Infrastructure"/>
    <s v="Administration"/>
    <m/>
    <d v="2019-09-07T00:00:00"/>
    <d v="2020-02-26T00:00:00"/>
    <s v="First Aid boxes are kept in the campus"/>
    <x v="0"/>
    <n v="232"/>
    <n v="172"/>
  </r>
  <r>
    <n v="102"/>
    <s v="Alarm bell is provided by the Bus Manufacturer. Tata Motors &amp; Mahindra Manufactured School Buses are used."/>
    <s v="Internal"/>
    <d v="2019-07-09T00:00:00"/>
    <x v="0"/>
    <s v="India"/>
    <x v="7"/>
    <s v="Observation"/>
    <n v="9001"/>
    <s v="7.1.3"/>
    <s v=" Infrastructure"/>
    <s v="Administration"/>
    <m/>
    <d v="2019-09-07T00:00:00"/>
    <d v="2020-02-26T00:00:00"/>
    <s v="Alarm bell is in the school buses."/>
    <x v="0"/>
    <n v="232"/>
    <n v="172"/>
  </r>
  <r>
    <n v="103"/>
    <s v="Grey uniform for drivers &amp; jacket for bus conductors. Uniform is in process of being changed. However no name plate nor name of owner badge was seen. This part is not complied"/>
    <s v="Internal"/>
    <d v="2019-07-09T00:00:00"/>
    <x v="0"/>
    <s v="India"/>
    <x v="7"/>
    <s v="Observation"/>
    <n v="9001"/>
    <s v="7.1.3"/>
    <s v=" Infrastructure"/>
    <s v="Administration"/>
    <m/>
    <d v="2019-09-07T00:00:00"/>
    <d v="2020-02-26T00:00:00"/>
    <s v="Uniform is provided corret name &amp; other details."/>
    <x v="0"/>
    <n v="232"/>
    <n v="172"/>
  </r>
  <r>
    <n v="104"/>
    <s v="Partially complied. Blood group details to be added. Records are displayed / posted on notice board inside each school bus"/>
    <s v="Internal"/>
    <d v="2019-07-09T00:00:00"/>
    <x v="0"/>
    <s v="India"/>
    <x v="7"/>
    <s v="Observation"/>
    <n v="9001"/>
    <s v="7.1.3"/>
    <s v=" Infrastructure"/>
    <s v="Administration"/>
    <m/>
    <d v="2019-09-07T00:00:00"/>
    <d v="2020-02-26T00:00:00"/>
    <s v="Medical record maintained"/>
    <x v="0"/>
    <n v="232"/>
    <n v="172"/>
  </r>
  <r>
    <n v="105"/>
    <s v="Partially Complied. Container storages were there but unused. Utensils were cleaned"/>
    <s v="Internal"/>
    <d v="2019-07-09T00:00:00"/>
    <x v="0"/>
    <s v="India"/>
    <x v="7"/>
    <s v="Observation"/>
    <n v="9001"/>
    <s v="8.2.2"/>
    <s v=" Determining requirements for products &amp; services"/>
    <s v="Administration"/>
    <m/>
    <d v="2019-09-07T00:00:00"/>
    <d v="2020-02-26T00:00:00"/>
    <s v="Containers are now used as storage."/>
    <x v="0"/>
    <n v="232"/>
    <n v="172"/>
  </r>
  <r>
    <n v="106"/>
    <s v="Partially Complied. Could see only head cover, no disposal gloves nor aprons"/>
    <s v="Internal"/>
    <d v="2019-07-09T00:00:00"/>
    <x v="0"/>
    <s v="India"/>
    <x v="7"/>
    <s v="Observation"/>
    <n v="9001"/>
    <s v="8.2.2"/>
    <s v=" Determining requirements for products &amp; services"/>
    <s v="Administration"/>
    <m/>
    <d v="2019-09-07T00:00:00"/>
    <d v="2020-02-26T00:00:00"/>
    <s v="Aprons are now seen"/>
    <x v="0"/>
    <n v="232"/>
    <n v="172"/>
  </r>
  <r>
    <n v="107"/>
    <s v="4 wash basins are there. Could not see any drying towels"/>
    <s v="Internal"/>
    <d v="2019-07-09T00:00:00"/>
    <x v="0"/>
    <s v="India"/>
    <x v="7"/>
    <s v="Observation"/>
    <n v="9001"/>
    <s v="8.2.2"/>
    <s v=" Determining requirements for products &amp; services"/>
    <s v="Administration"/>
    <m/>
    <d v="2019-09-07T00:00:00"/>
    <d v="2020-02-26T00:00:00"/>
    <s v="Drying towels are now provided"/>
    <x v="0"/>
    <n v="232"/>
    <n v="172"/>
  </r>
  <r>
    <n v="108"/>
    <s v="Normal food items are brought in an autorickshaw while raw materials in a tempo"/>
    <s v="Internal"/>
    <d v="2019-07-09T00:00:00"/>
    <x v="0"/>
    <s v="India"/>
    <x v="7"/>
    <s v="Observation"/>
    <n v="9001"/>
    <s v="8.2.2"/>
    <s v=" Determining requirements for products &amp; services"/>
    <s v="Administration"/>
    <m/>
    <d v="2019-09-07T00:00:00"/>
    <d v="2020-02-26T00:00:00"/>
    <s v="food item are safely brought to school"/>
    <x v="0"/>
    <n v="232"/>
    <n v="172"/>
  </r>
  <r>
    <n v="109"/>
    <s v="While alighting, found stair railing of B-wing on 3rd floor and ground floor to be slighly loose. It may lead to a fall hazard later if not addressed currently."/>
    <s v="Internal"/>
    <d v="2019-07-09T00:00:00"/>
    <x v="0"/>
    <s v="India"/>
    <x v="7"/>
    <s v="Observation"/>
    <n v="9001"/>
    <s v="8.2.2"/>
    <s v=" Determining requirements for products &amp; services"/>
    <s v="Administration"/>
    <m/>
    <d v="2019-09-07T00:00:00"/>
    <d v="2020-02-26T00:00:00"/>
    <s v="Railings are put in school."/>
    <x v="0"/>
    <n v="232"/>
    <n v="172"/>
  </r>
  <r>
    <n v="110"/>
    <s v="Current FE's are easily accessible, however found one FE to be expired on 30/4/19. List of Fire Extinguisher's location-wise and their periodic test reports to be verified during next audit"/>
    <s v="Internal"/>
    <d v="2019-07-09T00:00:00"/>
    <x v="0"/>
    <s v="India"/>
    <x v="7"/>
    <s v="Observation"/>
    <n v="9001"/>
    <s v="8.2.2"/>
    <s v=" Determining requirements for products &amp; services"/>
    <s v="Administration"/>
    <m/>
    <d v="2019-09-07T00:00:00"/>
    <d v="2020-02-26T00:00:00"/>
    <s v="FE's are available and checked for expiration"/>
    <x v="0"/>
    <n v="232"/>
    <n v="172"/>
  </r>
  <r>
    <n v="111"/>
    <s v="Yes, it is being adequately maintained. Supervisor does inspection daily and reports to Admin Manager. However no records are maintained. Everything is verbal."/>
    <s v="Internal"/>
    <d v="2019-07-09T00:00:00"/>
    <x v="0"/>
    <s v="India"/>
    <x v="7"/>
    <s v="Observation"/>
    <n v="9001"/>
    <s v="8.2.2"/>
    <s v=" Determining requirements for products &amp; services"/>
    <s v="Administration"/>
    <m/>
    <d v="2019-09-07T00:00:00"/>
    <d v="2020-02-26T00:00:00"/>
    <s v="Records are maintained"/>
    <x v="0"/>
    <n v="232"/>
    <n v="172"/>
  </r>
  <r>
    <n v="112"/>
    <s v="False ceilings seen coming off in few places"/>
    <s v="Internal"/>
    <d v="2019-07-09T00:00:00"/>
    <x v="0"/>
    <s v="India"/>
    <x v="7"/>
    <s v="Observation"/>
    <n v="9001"/>
    <s v="8.2.2"/>
    <s v=" Determining requirements for products &amp; services"/>
    <s v="Administration"/>
    <m/>
    <d v="2019-09-07T00:00:00"/>
    <d v="2020-02-26T00:00:00"/>
    <s v="Ceiling is maintained by the campus."/>
    <x v="0"/>
    <n v="232"/>
    <n v="172"/>
  </r>
  <r>
    <n v="113"/>
    <s v="Weather damage seen in kitchen / cafeteria area"/>
    <s v="Internal"/>
    <d v="2019-07-09T00:00:00"/>
    <x v="0"/>
    <s v="India"/>
    <x v="7"/>
    <s v="Observation"/>
    <n v="9001"/>
    <s v="8.2.2"/>
    <s v=" Determining requirements for products &amp; services"/>
    <s v="Administration"/>
    <m/>
    <d v="2020-06-30T00:00:00"/>
    <d v="2020-07-21T00:00:00"/>
    <s v="AS per the CD, no canteen facility available for this year so can be closed"/>
    <x v="0"/>
    <n v="378"/>
    <n v="21"/>
  </r>
  <r>
    <n v="114"/>
    <s v="Good housekeeping standards are not very well maintained. (Look for trash, rodents, large amounts of paperwork stacked up, crumbs, clean surfaces)"/>
    <s v="Internal"/>
    <d v="2019-07-09T00:00:00"/>
    <x v="0"/>
    <s v="India"/>
    <x v="7"/>
    <s v="Observation"/>
    <n v="9001"/>
    <s v="7.1.3"/>
    <s v=" Infrastructure"/>
    <s v="Administration"/>
    <m/>
    <d v="2019-09-07T00:00:00"/>
    <d v="2020-02-26T00:00:00"/>
    <s v="House keeping standards are maintained"/>
    <x v="0"/>
    <n v="232"/>
    <n v="172"/>
  </r>
  <r>
    <n v="115"/>
    <s v="Observed chairs for events kept next to stairs on way of climbing up in A Wing. Even an old removed AC was lying there. "/>
    <s v="Internal"/>
    <d v="2019-07-09T00:00:00"/>
    <x v="0"/>
    <s v="India"/>
    <x v="7"/>
    <s v="Observation"/>
    <n v="9001"/>
    <s v="7.1.3"/>
    <s v=" Infrastructure"/>
    <s v="Administration"/>
    <m/>
    <d v="2019-09-07T00:00:00"/>
    <d v="2020-02-26T00:00:00"/>
    <s v="Chairs and AC's are now removed"/>
    <x v="0"/>
    <n v="232"/>
    <n v="172"/>
  </r>
  <r>
    <n v="116"/>
    <s v="First Aid Box is only available with Nurse for the school and in each bus"/>
    <s v="Internal"/>
    <d v="2019-07-09T00:00:00"/>
    <x v="0"/>
    <s v="India"/>
    <x v="7"/>
    <s v="Observation"/>
    <n v="9001"/>
    <s v="7.1.3"/>
    <s v=" Infrastructure"/>
    <s v="Administration"/>
    <m/>
    <d v="2019-09-07T00:00:00"/>
    <d v="2020-02-26T00:00:00"/>
    <s v="First Aid boxes are kept in the campus"/>
    <x v="0"/>
    <n v="232"/>
    <n v="172"/>
  </r>
  <r>
    <n v="117"/>
    <s v="The school has tied up with a local hospital within two kilometers. _x000a_There is no tie-up. Children are taken to a hospital that is 1km away incase of an emergency_x000a_"/>
    <s v="Internal"/>
    <d v="2019-07-09T00:00:00"/>
    <x v="0"/>
    <s v="India"/>
    <x v="7"/>
    <s v="Minor -Non-Conformities"/>
    <n v="9001"/>
    <s v="7.1.3"/>
    <s v=" Infrastructure"/>
    <s v="Academics"/>
    <m/>
    <d v="2019-09-07T00:00:00"/>
    <d v="2020-02-26T00:00:00"/>
    <s v="The school has tied up with the hospital"/>
    <x v="0"/>
    <n v="232"/>
    <n v="172"/>
  </r>
  <r>
    <n v="118"/>
    <s v="There is a first - aid box placed at every floor of the building._x000a_Not at every floor, only available in infirmary room_x000a_"/>
    <s v="Internal"/>
    <d v="2019-07-09T00:00:00"/>
    <x v="0"/>
    <s v="India"/>
    <x v="7"/>
    <s v="Minor -Non-Conformities"/>
    <n v="9001"/>
    <s v="7.1.3"/>
    <s v=" Infrastructure"/>
    <s v="Academics"/>
    <m/>
    <d v="2019-09-07T00:00:00"/>
    <d v="2020-02-26T00:00:00"/>
    <s v="First Aid boxes are kept in the campus"/>
    <x v="0"/>
    <n v="232"/>
    <n v="172"/>
  </r>
  <r>
    <n v="119"/>
    <s v="The teachers have undergone basic training / bridge courses on counseling, first-aid and identification of disabilities/learning difficulties._x000a_No such specific training has been given_x000a_"/>
    <s v="Internal"/>
    <d v="2019-07-09T00:00:00"/>
    <x v="0"/>
    <s v="India"/>
    <x v="7"/>
    <s v="Minor -Non-Conformities"/>
    <n v="45001"/>
    <n v="7.2"/>
    <s v=" Competence"/>
    <s v="Academics"/>
    <m/>
    <d v="2019-09-07T00:00:00"/>
    <d v="2020-02-26T00:00:00"/>
    <s v="Teachers are trained for first  Aid in campus."/>
    <x v="0"/>
    <n v="232"/>
    <n v="172"/>
  </r>
  <r>
    <n v="120"/>
    <s v="The school carries out an annual medical check up of all the students._x000a_No full body medical check-up is done, last year conducted only for eyes. _x000a_"/>
    <s v="Internal"/>
    <d v="2019-07-09T00:00:00"/>
    <x v="0"/>
    <s v="India"/>
    <x v="7"/>
    <s v="Minor -Non-Conformities"/>
    <n v="9001"/>
    <s v="8.2.2"/>
    <s v=" Determining requirements for products &amp; services"/>
    <s v="Academics"/>
    <m/>
    <d v="2019-09-07T00:00:00"/>
    <d v="2020-02-26T00:00:00"/>
    <s v="Medical checks are carried for all students"/>
    <x v="0"/>
    <n v="232"/>
    <n v="172"/>
  </r>
  <r>
    <n v="121"/>
    <s v="The school has a 'Health and Wellness Club'._x000a_Teachers have been specific instructions on what to tell in class, no such separate club exists"/>
    <s v="Internal"/>
    <d v="2019-07-09T00:00:00"/>
    <x v="0"/>
    <s v="India"/>
    <x v="7"/>
    <s v="Minor -Non-Conformities"/>
    <n v="45001"/>
    <n v="7.1"/>
    <s v=" Resources"/>
    <s v="Academics"/>
    <m/>
    <d v="2019-09-07T00:00:00"/>
    <d v="2020-02-27T00:00:00"/>
    <s v="Health and Wellness club organised by Teachers"/>
    <x v="0"/>
    <n v="233"/>
    <n v="173"/>
  </r>
  <r>
    <n v="122"/>
    <s v="Every  teacher regularly does not makes use of the 'School Health Manual'."/>
    <s v="Internal"/>
    <d v="2019-07-09T00:00:00"/>
    <x v="0"/>
    <s v="India"/>
    <x v="7"/>
    <s v="Minor -Non-Conformities"/>
    <n v="45001"/>
    <n v="7.5"/>
    <s v=" Documented information"/>
    <s v="Academics"/>
    <m/>
    <d v="2019-09-07T00:00:00"/>
    <d v="2020-02-26T00:00:00"/>
    <s v="School Health manual maintained and shared by teachers"/>
    <x v="0"/>
    <n v="232"/>
    <n v="172"/>
  </r>
  <r>
    <n v="123"/>
    <s v="The First-Aid protocol for common injuries are not displayed at prominent places in school. "/>
    <s v="Internal"/>
    <d v="2019-07-09T00:00:00"/>
    <x v="0"/>
    <s v="India"/>
    <x v="7"/>
    <s v="Minor -Non-Conformities"/>
    <n v="45001"/>
    <n v="7.4"/>
    <s v=" Communication"/>
    <s v="Academics"/>
    <m/>
    <d v="2019-09-07T00:00:00"/>
    <d v="2020-02-26T00:00:00"/>
    <s v="First Aid posters displayed in school premises."/>
    <x v="0"/>
    <n v="232"/>
    <n v="172"/>
  </r>
  <r>
    <n v="124"/>
    <s v="The school calls medical experts from time to time to sensitize the students and the teachers"/>
    <s v="Internal"/>
    <d v="2019-07-09T00:00:00"/>
    <x v="0"/>
    <s v="India"/>
    <x v="7"/>
    <s v="Minor -Non-Conformities"/>
    <n v="45001"/>
    <n v="7.2"/>
    <s v=" Competence"/>
    <s v="Academics"/>
    <m/>
    <d v="2019-09-07T00:00:00"/>
    <d v="2020-02-26T00:00:00"/>
    <s v="Medical awareness provided in campus"/>
    <x v="0"/>
    <n v="232"/>
    <n v="172"/>
  </r>
  <r>
    <n v="125"/>
    <s v="There are ramps and wheel-chairs for differently abled students /  teachers and the school environment is disabled friendly._x000a_Wheel chairs are not available"/>
    <s v="Internal"/>
    <d v="2019-07-09T00:00:00"/>
    <x v="0"/>
    <s v="India"/>
    <x v="7"/>
    <s v="Minor -Non-Conformities"/>
    <n v="45001"/>
    <n v="7.1"/>
    <s v=" Resources"/>
    <s v="Academics"/>
    <m/>
    <d v="2019-09-07T00:00:00"/>
    <d v="2020-02-26T00:00:00"/>
    <s v="Facility provided in school for differently abled children in school"/>
    <x v="0"/>
    <n v="232"/>
    <n v="172"/>
  </r>
  <r>
    <n v="126"/>
    <s v="A regular qualified guidance counselor on school roll is not there."/>
    <s v="Internal"/>
    <d v="2019-07-09T00:00:00"/>
    <x v="0"/>
    <s v="India"/>
    <x v="7"/>
    <s v="Minor -Non-Conformities"/>
    <n v="45001"/>
    <n v="7.2"/>
    <s v=" Competence"/>
    <s v="Academics"/>
    <m/>
    <d v="2019-09-07T00:00:00"/>
    <d v="2020-02-26T00:00:00"/>
    <s v="Counselor on roll in school campus"/>
    <x v="0"/>
    <n v="232"/>
    <n v="172"/>
  </r>
  <r>
    <n v="127"/>
    <s v="The school informs and consults parents and encourages the participation of families in child protection issues. _x000a_No session with the parents for this is conducted_x000a_"/>
    <s v="Internal"/>
    <d v="2019-07-09T00:00:00"/>
    <x v="0"/>
    <s v="India"/>
    <x v="7"/>
    <s v="Minor -Non-Conformities"/>
    <n v="45001"/>
    <n v="7.4"/>
    <s v=" Communication"/>
    <s v="Academics"/>
    <m/>
    <d v="2019-09-07T00:00:00"/>
    <d v="2020-02-26T00:00:00"/>
    <s v="Child protection awareness provided to parents."/>
    <x v="0"/>
    <n v="232"/>
    <n v="172"/>
  </r>
  <r>
    <n v="128"/>
    <s v="There is a rehabilitation programme to restore the self-esteem of abused children. "/>
    <s v="Internal"/>
    <d v="2019-07-09T00:00:00"/>
    <x v="0"/>
    <s v="India"/>
    <x v="7"/>
    <s v="Minor -Non-Conformities"/>
    <n v="45001"/>
    <n v="7.2"/>
    <s v=" Competence"/>
    <s v="Academics"/>
    <m/>
    <d v="2019-09-07T00:00:00"/>
    <d v="2020-02-26T00:00:00"/>
    <s v="Child Abuse policy in place now."/>
    <x v="0"/>
    <n v="232"/>
    <n v="172"/>
  </r>
  <r>
    <n v="129"/>
    <s v="The school provides workshops by medical experts and counselors on adolescence related issues."/>
    <s v="Internal"/>
    <d v="2019-07-09T00:00:00"/>
    <x v="0"/>
    <s v="India"/>
    <x v="7"/>
    <s v="Minor -Non-Conformities"/>
    <n v="45001"/>
    <n v="7.2"/>
    <s v=" Competence"/>
    <s v="Academics"/>
    <m/>
    <d v="2019-09-07T00:00:00"/>
    <d v="2020-02-26T00:00:00"/>
    <s v="Adolescence related awareness provided to students"/>
    <x v="0"/>
    <n v="232"/>
    <n v="172"/>
  </r>
  <r>
    <n v="130"/>
    <s v="Awareness  programs are  conducted on AIDS, harmful effects of  tobacco and  drugs"/>
    <s v="Internal"/>
    <d v="2019-07-09T00:00:00"/>
    <x v="0"/>
    <s v="India"/>
    <x v="7"/>
    <s v="Minor -Non-Conformities"/>
    <n v="45001"/>
    <n v="7.2"/>
    <s v=" Competence"/>
    <s v="Academics"/>
    <m/>
    <d v="2019-09-07T00:00:00"/>
    <d v="2020-02-26T00:00:00"/>
    <s v="Awareness program conducted by school"/>
    <x v="0"/>
    <n v="232"/>
    <n v="172"/>
  </r>
  <r>
    <n v="131"/>
    <s v="The evacuation plan is displayed at different places in the building. _x000a_No evacuation plan is currently made or available. It is WIP"/>
    <s v="Internal"/>
    <d v="2019-07-09T00:00:00"/>
    <x v="0"/>
    <s v="India"/>
    <x v="7"/>
    <s v="Minor -Non-Conformities"/>
    <n v="45001"/>
    <n v="7.1"/>
    <s v=" Resources"/>
    <s v="Administration"/>
    <m/>
    <d v="2019-09-07T00:00:00"/>
    <d v="2020-02-27T00:00:00"/>
    <s v="Evacuation plan is displayed by school"/>
    <x v="0"/>
    <n v="233"/>
    <n v="173"/>
  </r>
  <r>
    <n v="132"/>
    <s v="The students and staff know and understand the evacuation plan to avoid stampede in case of a disaster."/>
    <s v="Internal"/>
    <d v="2019-07-09T00:00:00"/>
    <x v="0"/>
    <s v="India"/>
    <x v="7"/>
    <s v="Minor -Non-Conformities"/>
    <n v="45001"/>
    <n v="7.1"/>
    <s v=" Resources"/>
    <s v="Administration"/>
    <m/>
    <d v="2019-09-07T00:00:00"/>
    <d v="2020-02-26T00:00:00"/>
    <s v="student and staff are trained, for evacuation plan."/>
    <x v="0"/>
    <n v="232"/>
    <n v="172"/>
  </r>
  <r>
    <n v="133"/>
    <s v="CPR and first -aid classes are held at periodic intervals for staff and students. "/>
    <s v="Internal"/>
    <d v="2019-07-09T00:00:00"/>
    <x v="0"/>
    <s v="India"/>
    <x v="7"/>
    <s v="Minor -Non-Conformities"/>
    <n v="45001"/>
    <n v="7.1"/>
    <s v=" Resources"/>
    <s v="Administration"/>
    <m/>
    <d v="2019-09-07T00:00:00"/>
    <d v="2019-09-02T00:00:00"/>
    <s v="Fisrt Aid program awareness is conducted by school"/>
    <x v="0"/>
    <n v="55"/>
    <n v="-5"/>
  </r>
  <r>
    <n v="134"/>
    <s v="The disaster management drills and evacuation plans are practised from time to time. "/>
    <s v="Internal"/>
    <d v="2019-07-09T00:00:00"/>
    <x v="0"/>
    <s v="India"/>
    <x v="7"/>
    <s v="Minor -Non-Conformities"/>
    <n v="45001"/>
    <n v="7.1"/>
    <s v=" Resources"/>
    <s v="Administration"/>
    <m/>
    <d v="2019-09-07T00:00:00"/>
    <d v="2020-02-26T00:00:00"/>
    <s v="Staff is trained in DM and evacuation plan."/>
    <x v="0"/>
    <n v="232"/>
    <n v="172"/>
  </r>
  <r>
    <n v="135"/>
    <s v="There is provision for well-equipped ambulance in case of emergencies or during any disaster."/>
    <s v="Internal"/>
    <d v="2019-07-09T00:00:00"/>
    <x v="0"/>
    <s v="India"/>
    <x v="7"/>
    <s v="Minor -Non-Conformities"/>
    <n v="9001"/>
    <n v="7.1"/>
    <s v=" Resources"/>
    <s v="Administration"/>
    <m/>
    <d v="2020-06-30T00:00:00"/>
    <d v="2020-06-19T00:00:00"/>
    <s v="School has tied up with hospital nearby for emergency ambulance"/>
    <x v="0"/>
    <n v="346"/>
    <n v="-11"/>
  </r>
  <r>
    <n v="136"/>
    <s v="The protocols to be followed in case of emergencies are displayed at different places in the building. "/>
    <s v="Internal"/>
    <d v="2019-07-09T00:00:00"/>
    <x v="0"/>
    <s v="India"/>
    <x v="7"/>
    <s v="Minor -Non-Conformities"/>
    <n v="45001"/>
    <n v="7.1"/>
    <s v=" Resources"/>
    <s v="Administration"/>
    <m/>
    <d v="2019-09-07T00:00:00"/>
    <d v="2020-02-26T00:00:00"/>
    <s v="Protocol followed in case of emergencies is displayed in different parts of the building"/>
    <x v="0"/>
    <n v="232"/>
    <n v="172"/>
  </r>
  <r>
    <n v="137"/>
    <s v="The teachers and paramedical staff are trained to provide resuscitation. "/>
    <s v="Internal"/>
    <d v="2019-07-09T00:00:00"/>
    <x v="0"/>
    <s v="India"/>
    <x v="7"/>
    <s v="Minor -Non-Conformities"/>
    <n v="45001"/>
    <n v="7.1"/>
    <s v=" Resources"/>
    <s v="Administration"/>
    <m/>
    <d v="2019-09-07T00:00:00"/>
    <d v="2020-02-26T00:00:00"/>
    <s v="Training is provided by the school"/>
    <x v="0"/>
    <n v="232"/>
    <n v="172"/>
  </r>
  <r>
    <n v="138"/>
    <s v="The school is equipped with a Public Address System to make emergency announcements. _x000a_Mike system exists for assemblies_x000a_"/>
    <s v="Internal"/>
    <d v="2019-07-09T00:00:00"/>
    <x v="0"/>
    <s v="India"/>
    <x v="7"/>
    <s v="Minor -Non-Conformities"/>
    <n v="45001"/>
    <n v="7.1"/>
    <s v=" Resources"/>
    <s v="Administration"/>
    <m/>
    <d v="2019-09-07T00:00:00"/>
    <d v="2020-02-27T00:00:00"/>
    <s v="Yes the school is well equipped"/>
    <x v="0"/>
    <n v="233"/>
    <n v="173"/>
  </r>
  <r>
    <n v="139"/>
    <s v="There is a stable Disaster Management Plan which is updated regularly. "/>
    <s v="Internal"/>
    <d v="2019-07-09T00:00:00"/>
    <x v="0"/>
    <s v="India"/>
    <x v="7"/>
    <s v="Minor -Non-Conformities"/>
    <n v="45001"/>
    <n v="7.1"/>
    <s v=" Resources"/>
    <s v="Administration"/>
    <m/>
    <d v="2019-09-07T00:00:00"/>
    <d v="2020-02-27T00:00:00"/>
    <s v="DRP plan exist in the campus"/>
    <x v="0"/>
    <n v="233"/>
    <n v="173"/>
  </r>
  <r>
    <n v="140"/>
    <s v="There is a School Disaster Response Team consisting of members, administration, teachers and senior students. "/>
    <s v="Internal"/>
    <d v="2019-07-09T00:00:00"/>
    <x v="0"/>
    <s v="India"/>
    <x v="7"/>
    <s v="Minor -Non-Conformities"/>
    <n v="45001"/>
    <n v="7.1"/>
    <s v=" Resources"/>
    <s v="Administration"/>
    <m/>
    <d v="2019-09-07T00:00:00"/>
    <d v="2020-02-27T00:00:00"/>
    <s v="Yes, the school has Disaster Team"/>
    <x v="0"/>
    <n v="233"/>
    <n v="173"/>
  </r>
  <r>
    <n v="141"/>
    <s v="The school staff is sensitized to address the trauma and post-disaster interventions. "/>
    <s v="Internal"/>
    <d v="2019-07-09T00:00:00"/>
    <x v="0"/>
    <s v="India"/>
    <x v="7"/>
    <s v="Minor -Non-Conformities"/>
    <n v="45001"/>
    <n v="7.1"/>
    <s v=" Resources"/>
    <s v="Administration"/>
    <m/>
    <d v="2019-09-07T00:00:00"/>
    <d v="2020-02-27T00:00:00"/>
    <s v="Yes, the school staff is trained for Disaster"/>
    <x v="0"/>
    <n v="233"/>
    <n v="173"/>
  </r>
  <r>
    <n v="142"/>
    <s v="The school's design is safe enough to handle terrorist attacks._x000a_Only 2 watchmen, however without guns are present"/>
    <s v="Internal"/>
    <d v="2019-07-09T00:00:00"/>
    <x v="0"/>
    <s v="India"/>
    <x v="7"/>
    <s v="Minor -Non-Conformities"/>
    <n v="45001"/>
    <n v="7.1"/>
    <s v=" Resources"/>
    <s v="Administration"/>
    <m/>
    <d v="2019-09-07T00:00:00"/>
    <d v="2020-02-27T00:00:00"/>
    <s v="As per the school Disaster plan"/>
    <x v="0"/>
    <n v="233"/>
    <n v="173"/>
  </r>
  <r>
    <n v="143"/>
    <s v="A well-equipped disaster management cell in not present in the school."/>
    <s v="Internal"/>
    <d v="2019-07-09T00:00:00"/>
    <x v="0"/>
    <s v="India"/>
    <x v="7"/>
    <s v="Minor -Non-Conformities"/>
    <n v="45001"/>
    <n v="7.1"/>
    <s v=" Resources"/>
    <s v="Administration"/>
    <m/>
    <d v="2019-09-07T00:00:00"/>
    <d v="2020-02-27T00:00:00"/>
    <s v="As per the school Disaster plan"/>
    <x v="0"/>
    <n v="233"/>
    <n v="173"/>
  </r>
  <r>
    <n v="144"/>
    <s v="Assembly area not marked clearly &amp; known to people"/>
    <s v="Internal"/>
    <d v="2019-07-09T00:00:00"/>
    <x v="0"/>
    <s v="India"/>
    <x v="7"/>
    <s v="Minor -Non-Conformities"/>
    <n v="45001"/>
    <n v="7.1"/>
    <s v=" Resources"/>
    <s v="Administration"/>
    <m/>
    <d v="2019-09-07T00:00:00"/>
    <d v="2020-02-27T00:00:00"/>
    <s v="Assembly area is marked and visible "/>
    <x v="0"/>
    <n v="233"/>
    <n v="173"/>
  </r>
  <r>
    <n v="145"/>
    <s v="Does the plan clearly specify procedures for reporting emergencies to the government services and the relevant education authority?No"/>
    <s v="Internal"/>
    <d v="2019-07-09T00:00:00"/>
    <x v="0"/>
    <s v="India"/>
    <x v="7"/>
    <s v="Minor -Non-Conformities"/>
    <n v="45001"/>
    <n v="7.1"/>
    <s v=" Resources"/>
    <s v="Administration"/>
    <m/>
    <d v="2019-09-07T00:00:00"/>
    <d v="2020-02-27T00:00:00"/>
    <s v="As per the school Disaster plan"/>
    <x v="0"/>
    <n v="233"/>
    <n v="173"/>
  </r>
  <r>
    <n v="146"/>
    <s v="Are the potential risks within and upto a kilometre from the workplace identified?No"/>
    <s v="Internal"/>
    <d v="2019-07-09T00:00:00"/>
    <x v="0"/>
    <s v="India"/>
    <x v="7"/>
    <s v="Minor -Non-Conformities"/>
    <n v="45001"/>
    <n v="7.1"/>
    <s v=" Resources"/>
    <s v="Administration"/>
    <m/>
    <d v="2019-09-07T00:00:00"/>
    <d v="2020-02-27T00:00:00"/>
    <s v="As per the school Disaster plan"/>
    <x v="0"/>
    <n v="233"/>
    <n v="173"/>
  </r>
  <r>
    <n v="147"/>
    <s v="Does the plan clearly mention about the evacuation plan?No"/>
    <s v="Internal"/>
    <d v="2019-07-09T00:00:00"/>
    <x v="0"/>
    <s v="India"/>
    <x v="7"/>
    <s v="Minor -Non-Conformities"/>
    <n v="45001"/>
    <n v="7.1"/>
    <s v=" Resources"/>
    <s v="Administration"/>
    <m/>
    <d v="2019-09-07T00:00:00"/>
    <d v="2020-02-27T00:00:00"/>
    <s v="As per the school Disaster plan"/>
    <x v="0"/>
    <n v="233"/>
    <n v="173"/>
  </r>
  <r>
    <n v="148"/>
    <s v="Emergency management Plan:-_x000a_Are the roles and responsibilities of key personnel's clearly defined - task force team leaders, class teachers, office staff and students?No"/>
    <s v="Internal"/>
    <d v="2019-07-09T00:00:00"/>
    <x v="0"/>
    <s v="India"/>
    <x v="7"/>
    <s v="Minor -Non-Conformities"/>
    <n v="45001"/>
    <n v="7.1"/>
    <s v=" Resources"/>
    <s v="Administration"/>
    <m/>
    <d v="2019-09-07T00:00:00"/>
    <d v="2020-02-27T00:00:00"/>
    <s v="As per the school Disaster plan"/>
    <x v="0"/>
    <n v="233"/>
    <n v="173"/>
  </r>
  <r>
    <n v="149"/>
    <s v="Are the potential risks within and upto a kilometre from the workplace identified?No"/>
    <s v="Internal"/>
    <d v="2019-07-09T00:00:00"/>
    <x v="0"/>
    <s v="India"/>
    <x v="7"/>
    <s v="Minor -Non-Conformities"/>
    <n v="45001"/>
    <n v="7.1"/>
    <s v=" Resources"/>
    <s v="Administration"/>
    <m/>
    <d v="2019-09-07T00:00:00"/>
    <d v="2020-02-27T00:00:00"/>
    <s v="As per the school Disaster plan"/>
    <x v="0"/>
    <n v="233"/>
    <n v="173"/>
  </r>
  <r>
    <n v="150"/>
    <s v="Does the plan clearly mention about the evacuation plan?No"/>
    <s v="Internal"/>
    <d v="2019-07-09T00:00:00"/>
    <x v="0"/>
    <s v="India"/>
    <x v="7"/>
    <s v="Minor -Non-Conformities"/>
    <n v="45001"/>
    <n v="7.1"/>
    <s v=" Resources"/>
    <s v="Administration"/>
    <m/>
    <d v="2019-09-07T00:00:00"/>
    <d v="2020-02-27T00:00:00"/>
    <s v="As per the school Disaster plan"/>
    <x v="0"/>
    <n v="233"/>
    <n v="173"/>
  </r>
  <r>
    <n v="151"/>
    <s v="Are the roles and responsibilities of key personnel's clearly defined - task force team leaders, class teachers, office staff and students?No."/>
    <s v="Internal"/>
    <d v="2019-07-09T00:00:00"/>
    <x v="0"/>
    <s v="India"/>
    <x v="7"/>
    <s v="Minor -Non-Conformities"/>
    <n v="45001"/>
    <n v="7.1"/>
    <s v=" Resources"/>
    <s v="Administration"/>
    <m/>
    <d v="2019-09-07T00:00:00"/>
    <d v="2020-02-27T00:00:00"/>
    <s v="As per the school Disaster plan"/>
    <x v="0"/>
    <n v="233"/>
    <n v="173"/>
  </r>
  <r>
    <n v="152"/>
    <s v="Are the staff responsibilities to account for and supervise students during and following the emergency clearly described?No"/>
    <s v="Internal"/>
    <d v="2019-07-09T00:00:00"/>
    <x v="0"/>
    <s v="India"/>
    <x v="7"/>
    <s v="Minor -Non-Conformities"/>
    <n v="45001"/>
    <n v="7.1"/>
    <s v=" Resources"/>
    <s v="Administration"/>
    <m/>
    <d v="2019-09-07T00:00:00"/>
    <d v="2020-02-27T00:00:00"/>
    <s v="As per the school Disaster plan"/>
    <x v="0"/>
    <n v="233"/>
    <n v="173"/>
  </r>
  <r>
    <n v="153"/>
    <s v="Does the plan give emphasis on the more vulnerable children below class V?No."/>
    <s v="Internal"/>
    <d v="2019-07-09T00:00:00"/>
    <x v="0"/>
    <s v="India"/>
    <x v="7"/>
    <s v="Minor -Non-Conformities"/>
    <n v="45001"/>
    <n v="7.1"/>
    <s v=" Resources"/>
    <s v="Administration"/>
    <m/>
    <d v="2019-09-07T00:00:00"/>
    <d v="2020-02-27T00:00:00"/>
    <s v="As per the school Disaster plan"/>
    <x v="0"/>
    <n v="233"/>
    <n v="173"/>
  </r>
  <r>
    <n v="154"/>
    <s v="Does the plan address the students with special physical, mental and medical needs?No."/>
    <s v="Internal"/>
    <d v="2019-07-09T00:00:00"/>
    <x v="0"/>
    <s v="India"/>
    <x v="7"/>
    <s v="Minor -Non-Conformities"/>
    <n v="45001"/>
    <n v="7.1"/>
    <s v=" Resources"/>
    <s v="Administration"/>
    <m/>
    <d v="2019-09-07T00:00:00"/>
    <d v="2020-02-27T00:00:00"/>
    <s v="As per the school Disaster plan"/>
    <x v="0"/>
    <n v="233"/>
    <n v="173"/>
  </r>
  <r>
    <n v="155"/>
    <s v="Does the plan describe about how the DM team will be trained?No."/>
    <s v="Internal"/>
    <d v="2019-07-09T00:00:00"/>
    <x v="0"/>
    <s v="India"/>
    <x v="7"/>
    <s v="Minor -Non-Conformities"/>
    <n v="45001"/>
    <n v="7.1"/>
    <s v=" Resources"/>
    <s v="Administration"/>
    <m/>
    <d v="2019-09-07T00:00:00"/>
    <d v="2020-02-27T00:00:00"/>
    <s v="As per the school Disaster plan"/>
    <x v="0"/>
    <n v="233"/>
    <n v="173"/>
  </r>
  <r>
    <n v="156"/>
    <s v="Does plan provide the calendar for mock drill to be conducted?No."/>
    <s v="Internal"/>
    <d v="2019-07-09T00:00:00"/>
    <x v="0"/>
    <s v="India"/>
    <x v="7"/>
    <s v="Minor -Non-Conformities"/>
    <n v="45001"/>
    <n v="7.1"/>
    <s v=" Resources"/>
    <s v="Administration"/>
    <m/>
    <d v="2019-09-07T00:00:00"/>
    <d v="2020-02-27T00:00:00"/>
    <s v="yes mock drills are conducted in the school"/>
    <x v="0"/>
    <n v="233"/>
    <n v="173"/>
  </r>
  <r>
    <n v="157"/>
    <s v="Has the plan been endorsed by local police and fire brigade?No."/>
    <s v="Internal"/>
    <d v="2019-07-09T00:00:00"/>
    <x v="0"/>
    <s v="India"/>
    <x v="7"/>
    <s v="Minor -Non-Conformities"/>
    <n v="45001"/>
    <n v="7.1"/>
    <s v=" Resources"/>
    <s v="Administration"/>
    <m/>
    <d v="2019-09-07T00:00:00"/>
    <d v="2020-02-27T00:00:00"/>
    <s v="As per the school Disaster plan"/>
    <x v="0"/>
    <n v="233"/>
    <n v="173"/>
  </r>
  <r>
    <n v="158"/>
    <s v="Is there proper handling of e- waste?_x000a_E-waste needs to be done_x000a_"/>
    <s v="Internal"/>
    <d v="2019-07-09T00:00:00"/>
    <x v="0"/>
    <s v="India"/>
    <x v="7"/>
    <s v="Minor -Non-Conformities"/>
    <n v="9001"/>
    <s v="8.2.2"/>
    <s v=" Determining requirements for products &amp; services"/>
    <s v="Academics"/>
    <m/>
    <d v="2019-09-07T00:00:00"/>
    <d v="2020-02-27T00:00:00"/>
    <s v="Yes, the school has proper e-waste handling system"/>
    <x v="0"/>
    <n v="233"/>
    <n v="173"/>
  </r>
  <r>
    <n v="159"/>
    <s v="“School Bus” must be prominently written on the back and front of the bus carrying school children. If, it is a hired bus, “On School Duty” should be clearly written."/>
    <s v="Internal"/>
    <d v="2019-07-09T00:00:00"/>
    <x v="0"/>
    <s v="India"/>
    <x v="7"/>
    <s v="Minor -Non-Conformities"/>
    <n v="9001"/>
    <s v="7.1.3"/>
    <s v=" Infrastructure"/>
    <s v="Administration"/>
    <m/>
    <d v="2019-09-07T00:00:00"/>
    <d v="2020-02-27T00:00:00"/>
    <s v="Yes it is visible"/>
    <x v="0"/>
    <n v="233"/>
    <n v="173"/>
  </r>
  <r>
    <n v="160"/>
    <s v="Details of the Driver (name, address, license number, badge number) and Tel.No. of the school or owner of the bus, Transport Dept’s helpline number and Registration number of the vehicle shall be displayed at prominent places inside and outside the bus in contrast colour. It is to be clearly visible to all the passengers in the bus and to the public so that in case of necessity, the school authority / police or other authorities can be informed. "/>
    <s v="Internal"/>
    <d v="2019-07-09T00:00:00"/>
    <x v="0"/>
    <s v="India"/>
    <x v="7"/>
    <s v="Minor -Non-Conformities"/>
    <n v="9001"/>
    <s v="7.1.3"/>
    <s v=" Infrastructure"/>
    <s v="Administration"/>
    <m/>
    <d v="2019-09-07T00:00:00"/>
    <d v="2020-02-27T00:00:00"/>
    <s v="Details are now provided"/>
    <x v="0"/>
    <n v="233"/>
    <n v="173"/>
  </r>
  <r>
    <n v="161"/>
    <s v="The windows of the bus should be fitted with horizontal grills and with mesh fire."/>
    <s v="Internal"/>
    <d v="2019-07-09T00:00:00"/>
    <x v="0"/>
    <s v="India"/>
    <x v="7"/>
    <s v="Minor -Non-Conformities"/>
    <n v="9001"/>
    <s v="7.1.3"/>
    <s v=" Infrastructure"/>
    <s v="Administration"/>
    <m/>
    <d v="2019-09-07T00:00:00"/>
    <d v="2020-02-27T00:00:00"/>
    <s v="Yes the windows of the bus is well fitted"/>
    <x v="0"/>
    <n v="233"/>
    <n v="173"/>
  </r>
  <r>
    <n v="162"/>
    <s v="Medical checkup regarding the physical fitness of the driver including eye testing shall be made every year. Fitness certificate issued by the competent authority shall be obtained as per the safety standard under “The Motor Vehicles Act 1988”."/>
    <s v="Internal"/>
    <d v="2019-07-09T00:00:00"/>
    <x v="0"/>
    <s v="India"/>
    <x v="7"/>
    <s v="Minor -Non-Conformities"/>
    <n v="9001"/>
    <s v="7.1.3"/>
    <s v=" Infrastructure"/>
    <s v="Administration"/>
    <m/>
    <d v="2019-09-07T00:00:00"/>
    <d v="2020-02-27T00:00:00"/>
    <s v="Medical check is provided to the campus"/>
    <x v="0"/>
    <n v="233"/>
    <n v="173"/>
  </r>
  <r>
    <n v="163"/>
    <s v="The school authority must provide one mobile phone in each school bus so that in case of emergency the school bus can be contacted or the driver / conductor of the school bus can contact the Police, State authority and the school authority."/>
    <s v="Internal"/>
    <d v="2019-07-09T00:00:00"/>
    <x v="0"/>
    <s v="India"/>
    <x v="7"/>
    <s v="Minor -Non-Conformities"/>
    <n v="9001"/>
    <s v="7.1.3"/>
    <s v=" Infrastructure"/>
    <s v="Administration"/>
    <m/>
    <d v="2019-09-07T00:00:00"/>
    <d v="2020-02-27T00:00:00"/>
    <s v="Phone is provided to the bus driver"/>
    <x v="0"/>
    <n v="233"/>
    <n v="173"/>
  </r>
  <r>
    <n v="164"/>
    <s v="The school building shall be free from inflammable and toxic materials, which if necessary, should be stored away from the school building."/>
    <s v="Internal"/>
    <d v="2019-07-09T00:00:00"/>
    <x v="0"/>
    <s v="India"/>
    <x v="7"/>
    <s v="Minor -Non-Conformities"/>
    <n v="9001"/>
    <s v="7.1.3"/>
    <s v=" Infrastructure"/>
    <s v="Administration"/>
    <m/>
    <d v="2019-09-07T00:00:00"/>
    <d v="2020-02-27T00:00:00"/>
    <s v="The school building is free from any such toxic material"/>
    <x v="0"/>
    <n v="233"/>
    <n v="173"/>
  </r>
  <r>
    <n v="165"/>
    <s v="Appropriate measures taken to protect outside environment contamination ._x000a_No. Could see flies &amp; also rodent moving around in kitchen premises._x000a_ "/>
    <s v="Internal"/>
    <d v="2019-07-09T00:00:00"/>
    <x v="0"/>
    <s v="India"/>
    <x v="7"/>
    <s v="Minor -Non-Conformities"/>
    <n v="9001"/>
    <s v="8.2.2"/>
    <s v=" Determining requirements for products &amp; services"/>
    <s v="Administration"/>
    <m/>
    <d v="2020-06-30T00:00:00"/>
    <d v="2020-07-21T00:00:00"/>
    <s v="Pest control activities are performed"/>
    <x v="0"/>
    <n v="378"/>
    <n v="21"/>
  </r>
  <r>
    <n v="166"/>
    <s v="Premise is adequately lighted and ventilated, properly white washed or painted.Tubelights protected wherever require._x000a_No. Walls are neither white washed nor painted."/>
    <s v="Internal"/>
    <d v="2019-07-09T00:00:00"/>
    <x v="0"/>
    <s v="India"/>
    <x v="7"/>
    <s v="Minor -Non-Conformities"/>
    <n v="9001"/>
    <s v="8.2.2"/>
    <s v=" Determining requirements for products &amp; services"/>
    <s v="Administration"/>
    <m/>
    <d v="2019-09-07T00:00:00"/>
    <d v="2020-02-27T00:00:00"/>
    <s v="The school campus is well lighted and ventilated"/>
    <x v="0"/>
    <n v="233"/>
    <n v="173"/>
  </r>
  <r>
    <n v="167"/>
    <s v="Doors, windows and other opening are fitted with net or screen to prevent insects, flies etc.Net or screen must be easy to remove &amp; clean."/>
    <s v="Internal"/>
    <d v="2019-07-09T00:00:00"/>
    <x v="0"/>
    <s v="India"/>
    <x v="7"/>
    <s v="Minor -Non-Conformities"/>
    <n v="9001"/>
    <s v="8.2.2"/>
    <s v=" Determining requirements for products &amp; services"/>
    <s v="Administration"/>
    <m/>
    <d v="2019-09-07T00:00:00"/>
    <d v="2020-02-27T00:00:00"/>
    <s v="Doors and windows are well fitted"/>
    <x v="0"/>
    <n v="233"/>
    <n v="173"/>
  </r>
  <r>
    <n v="168"/>
    <s v="Street shoes should not be worn while handling &amp; preparing food. _x000a_No. Cook Murli Sharma was observed wearing normal black colored sports shoes."/>
    <s v="Internal"/>
    <d v="2019-07-09T00:00:00"/>
    <x v="0"/>
    <s v="India"/>
    <x v="7"/>
    <s v="Minor -Non-Conformities"/>
    <n v="9001"/>
    <s v="8.2.2"/>
    <s v=" Determining requirements for products &amp; services"/>
    <s v="Administration"/>
    <m/>
    <d v="2019-09-07T00:00:00"/>
    <d v="2020-02-27T00:00:00"/>
    <s v="Proper attire is provieded to the cook"/>
    <x v="0"/>
    <n v="233"/>
    <n v="173"/>
  </r>
  <r>
    <n v="169"/>
    <s v="Adequate facility for cleaning , disinfecting of utensils and equipment_x000a_No. Cleaning of utensils is done behind the kitchen in open area"/>
    <s v="Internal"/>
    <d v="2019-07-09T00:00:00"/>
    <x v="0"/>
    <s v="India"/>
    <x v="7"/>
    <s v="Minor -Non-Conformities"/>
    <n v="9001"/>
    <s v="8.2.2"/>
    <s v=" Determining requirements for products &amp; services"/>
    <s v="Administration"/>
    <m/>
    <d v="2020-06-30T00:00:00"/>
    <d v="2020-07-22T00:00:00"/>
    <s v="Cleaning of utensils are now done at proper facility"/>
    <x v="0"/>
    <n v="379"/>
    <n v="22"/>
  </r>
  <r>
    <n v="170"/>
    <s v="Container used for storage are made of non-toxic material_x000a_No, containers are used. Food raw material are kept as it is in a store room behind the kitchen premises._x000a_"/>
    <s v="Internal"/>
    <d v="2019-07-09T00:00:00"/>
    <x v="0"/>
    <s v="India"/>
    <x v="7"/>
    <s v="Minor -Non-Conformities"/>
    <n v="9001"/>
    <s v="8.2.2"/>
    <s v=" Determining requirements for products &amp; services"/>
    <s v="Administration"/>
    <m/>
    <d v="2020-06-30T00:00:00"/>
    <d v="2020-06-19T00:00:00"/>
    <s v="Containers are in place"/>
    <x v="0"/>
    <n v="346"/>
    <n v="-11"/>
  </r>
  <r>
    <n v="171"/>
    <s v="Food material stored above floor &amp; away from walls_x000a_No,All food raw material is placed in the store room randomly."/>
    <s v="Internal"/>
    <d v="2019-07-09T00:00:00"/>
    <x v="0"/>
    <s v="India"/>
    <x v="7"/>
    <s v="Minor -Non-Conformities"/>
    <n v="9001"/>
    <s v="8.2.2"/>
    <s v=" Determining requirements for products &amp; services"/>
    <s v="Administration"/>
    <m/>
    <d v="2019-09-07T00:00:00"/>
    <d v="2020-02-27T00:00:00"/>
    <s v="Food material is well stored"/>
    <x v="0"/>
    <n v="233"/>
    <n v="173"/>
  </r>
  <r>
    <n v="172"/>
    <s v="Adequate facilities for toilets, hand wash and control footwear contamination, with provision for detergent/bacterial soap, hand dryer facility and nail cutter are provided. Changing facilities suitably located "/>
    <s v="Internal"/>
    <d v="2019-07-09T00:00:00"/>
    <x v="0"/>
    <s v="India"/>
    <x v="7"/>
    <s v="Minor -Non-Conformities"/>
    <n v="9001"/>
    <s v="8.2.2"/>
    <s v=" Determining requirements for products &amp; services"/>
    <s v="Administration"/>
    <m/>
    <d v="2019-09-07T00:00:00"/>
    <d v="2020-02-27T00:00:00"/>
    <s v="Adequate facilities for tiolets are provided"/>
    <x v="0"/>
    <n v="233"/>
    <n v="173"/>
  </r>
  <r>
    <n v="173"/>
    <s v="No person suffering from any infection or contagious disease._x000a_No medical reports available of cook Murli nor of the lady cook helpers"/>
    <s v="Internal"/>
    <d v="2019-07-09T00:00:00"/>
    <x v="0"/>
    <s v="India"/>
    <x v="7"/>
    <s v="Minor -Non-Conformities"/>
    <n v="9001"/>
    <s v="8.2.2"/>
    <s v=" Determining requirements for products &amp; services"/>
    <s v="Administration"/>
    <m/>
    <d v="2019-09-07T00:00:00"/>
    <d v="2020-02-27T00:00:00"/>
    <s v="Medical check is reguarly done"/>
    <x v="0"/>
    <n v="233"/>
    <n v="173"/>
  </r>
  <r>
    <n v="174"/>
    <s v="Arrangements are made to get the staff medically examined once in six month to ensure that they are free from infectious, contagious and other disease_x000a_no medical report available."/>
    <s v="Internal"/>
    <d v="2019-07-09T00:00:00"/>
    <x v="0"/>
    <s v="India"/>
    <x v="7"/>
    <s v="Minor -Non-Conformities"/>
    <n v="9001"/>
    <s v="8.2.2"/>
    <s v=" Determining requirements for products &amp; services"/>
    <s v="Administration"/>
    <m/>
    <d v="2019-09-07T00:00:00"/>
    <d v="2020-02-27T00:00:00"/>
    <s v="Medical check is reguarly done"/>
    <x v="0"/>
    <n v="233"/>
    <n v="173"/>
  </r>
  <r>
    <n v="175"/>
    <s v="The staff working are inoculated against the enteric group of disease and vaccinated "/>
    <s v="Internal"/>
    <d v="2019-07-09T00:00:00"/>
    <x v="0"/>
    <s v="India"/>
    <x v="7"/>
    <s v="Minor -Non-Conformities"/>
    <n v="9001"/>
    <s v="8.2.2"/>
    <s v=" Determining requirements for products &amp; services"/>
    <s v="Administration"/>
    <m/>
    <d v="2019-09-07T00:00:00"/>
    <d v="2020-02-27T00:00:00"/>
    <s v="Medical check is reguarly done"/>
    <x v="0"/>
    <n v="233"/>
    <n v="173"/>
  </r>
  <r>
    <n v="176"/>
    <s v="No employee suffering from a hand or face injury, skin infection or clinically recognised infectious disease"/>
    <s v="Internal"/>
    <d v="2019-07-09T00:00:00"/>
    <x v="0"/>
    <s v="India"/>
    <x v="7"/>
    <s v="Minor -Non-Conformities"/>
    <n v="9001"/>
    <s v="8.2.2"/>
    <s v=" Determining requirements for products &amp; services"/>
    <s v="Administration"/>
    <m/>
    <d v="2019-09-07T00:00:00"/>
    <d v="2020-02-27T00:00:00"/>
    <s v="Medical check is reguarly done"/>
    <x v="0"/>
    <n v="233"/>
    <n v="173"/>
  </r>
  <r>
    <n v="177"/>
    <s v="Food handlers maintained high degree of personal cleanliness (wash hands with soap and potable water, disinfect hand and dry at the beginning of handling food &amp; after hand contamination)."/>
    <s v="Internal"/>
    <d v="2019-07-09T00:00:00"/>
    <x v="0"/>
    <s v="India"/>
    <x v="7"/>
    <s v="Minor -Non-Conformities"/>
    <n v="9001"/>
    <s v="8.2.2"/>
    <s v=" Determining requirements for products &amp; services"/>
    <s v="Administration"/>
    <m/>
    <d v="2019-09-07T00:00:00"/>
    <d v="2020-02-27T00:00:00"/>
    <s v="Medical check is reguarly done"/>
    <x v="0"/>
    <n v="233"/>
    <n v="173"/>
  </r>
  <r>
    <n v="178"/>
    <s v="Food handlers refrain from smoking, spitting chewing, sneezing or coughing in food preparation &amp; food service, trim nails &amp; hair, Jewellery control"/>
    <s v="Internal"/>
    <d v="2019-07-09T00:00:00"/>
    <x v="0"/>
    <s v="India"/>
    <x v="7"/>
    <s v="Minor -Non-Conformities"/>
    <n v="9001"/>
    <s v="8.2.2"/>
    <s v=" Determining requirements for products &amp; services"/>
    <s v="Administration"/>
    <m/>
    <d v="2019-09-07T00:00:00"/>
    <d v="2020-02-27T00:00:00"/>
    <s v="Medical check is reguarly done"/>
    <x v="0"/>
    <n v="233"/>
    <n v="173"/>
  </r>
  <r>
    <n v="179"/>
    <s v="Treatment with permissible chemical, physical or biological agents within the permissible limits are carried out_x000a_No pest control activity has been carried out in past 6 months"/>
    <s v="Internal"/>
    <d v="2019-07-09T00:00:00"/>
    <x v="0"/>
    <s v="India"/>
    <x v="7"/>
    <s v="Minor -Non-Conformities"/>
    <n v="9001"/>
    <s v="8.2.2"/>
    <s v=" Determining requirements for products &amp; services"/>
    <s v="Administration"/>
    <m/>
    <d v="2019-09-07T00:00:00"/>
    <d v="2020-02-27T00:00:00"/>
    <s v="Treatment is done within the limit"/>
    <x v="0"/>
    <n v="233"/>
    <n v="173"/>
  </r>
  <r>
    <n v="180"/>
    <s v="Adequate control measures are in place to prevent insects, birds, animals and rodent entry _x000a_No. Could see rodent during cantee inspection as well as flies also on tables "/>
    <s v="Internal"/>
    <d v="2019-07-09T00:00:00"/>
    <x v="0"/>
    <s v="India"/>
    <x v="7"/>
    <s v="Minor -Non-Conformities"/>
    <n v="9001"/>
    <s v="8.2.2"/>
    <s v=" Determining requirements for products &amp; services"/>
    <s v="Administration"/>
    <m/>
    <d v="2019-09-07T00:00:00"/>
    <d v="2020-02-27T00:00:00"/>
    <s v="Adequate measures are taken"/>
    <x v="0"/>
    <n v="233"/>
    <n v="173"/>
  </r>
  <r>
    <n v="181"/>
    <s v="Food preparation areas are cleaned at regular intervals, with water and detergent and with the use of a disinfectant"/>
    <s v="Internal"/>
    <d v="2019-07-09T00:00:00"/>
    <x v="0"/>
    <s v="India"/>
    <x v="7"/>
    <s v="Minor -Non-Conformities"/>
    <n v="9001"/>
    <s v="8.2.2"/>
    <s v=" Determining requirements for products &amp; services"/>
    <s v="Administration"/>
    <m/>
    <d v="2019-09-07T00:00:00"/>
    <d v="2020-02-27T00:00:00"/>
    <s v="Cleaning is taken care by school"/>
    <x v="0"/>
    <n v="233"/>
    <n v="173"/>
  </r>
  <r>
    <n v="182"/>
    <s v="Records of pest control (pesticide, insecticide used along with dates &amp; frequency) maintained_x000a_No records available. Observed rodent in canteen area during audit"/>
    <s v="Internal"/>
    <d v="2019-07-09T00:00:00"/>
    <x v="0"/>
    <s v="India"/>
    <x v="7"/>
    <s v="Minor -Non-Conformities"/>
    <n v="9001"/>
    <s v="8.2.2"/>
    <s v=" Determining requirements for products &amp; services"/>
    <s v="Administration"/>
    <m/>
    <d v="2019-09-07T00:00:00"/>
    <d v="2020-02-27T00:00:00"/>
    <s v="Pest control treatment done in school"/>
    <x v="0"/>
    <n v="233"/>
    <n v="173"/>
  </r>
  <r>
    <n v="183"/>
    <s v="Records of medical examination signed by a registered medical practitioner_x000a_Could see only OPD Report / Case No. O/2314 of Baldevbhai Narshibhai dated 23/04/2016. No report available of chief cook Murli nor of the 4 - 5 lady assistant cook helpers "/>
    <s v="Internal"/>
    <d v="2019-07-09T00:00:00"/>
    <x v="0"/>
    <s v="India"/>
    <x v="7"/>
    <s v="Minor -Non-Conformities"/>
    <n v="9001"/>
    <s v="8.2.2"/>
    <s v=" Determining requirements for products &amp; services"/>
    <s v="Administration"/>
    <m/>
    <d v="2019-09-07T00:00:00"/>
    <d v="2020-02-27T00:00:00"/>
    <s v="Medical record are examined by the medical practitioner"/>
    <x v="0"/>
    <n v="233"/>
    <n v="173"/>
  </r>
  <r>
    <n v="184"/>
    <s v="Are exit signs illuminated and visible?_x000a_No signage's exist"/>
    <s v="Internal"/>
    <d v="2019-07-09T00:00:00"/>
    <x v="0"/>
    <s v="India"/>
    <x v="7"/>
    <s v="Minor -Non-Conformities"/>
    <n v="9001"/>
    <s v="8.2.2"/>
    <s v=" Determining requirements for products &amp; services"/>
    <s v="Administration"/>
    <m/>
    <d v="2019-09-07T00:00:00"/>
    <d v="2020-05-14T00:00:00"/>
    <s v="Exits are clearly identifiable"/>
    <x v="0"/>
    <n v="310"/>
    <n v="250"/>
  </r>
  <r>
    <n v="185"/>
    <s v="Stairways are not being used for storage?_x000a_Picture shows Staiways are used for storage. "/>
    <s v="Internal"/>
    <d v="2019-07-09T00:00:00"/>
    <x v="0"/>
    <s v="India"/>
    <x v="7"/>
    <s v="Minor -Non-Conformities"/>
    <n v="9001"/>
    <s v="8.2.2"/>
    <s v=" Determining requirements for products &amp; services"/>
    <s v="Administration"/>
    <m/>
    <d v="2019-09-07T00:00:00"/>
    <d v="2020-02-27T00:00:00"/>
    <s v="stairways are free from any storage. "/>
    <x v="0"/>
    <n v="233"/>
    <n v="173"/>
  </r>
  <r>
    <n v="186"/>
    <s v="Is the Emergency Evacuation Route &amp; Action Plan posted?"/>
    <s v="Internal"/>
    <d v="2019-07-09T00:00:00"/>
    <x v="0"/>
    <s v="India"/>
    <x v="7"/>
    <s v="Minor -Non-Conformities"/>
    <n v="9001"/>
    <s v="8.2.2"/>
    <s v=" Determining requirements for products &amp; services"/>
    <s v="Administration"/>
    <m/>
    <d v="2019-09-07T00:00:00"/>
    <d v="2020-02-27T00:00:00"/>
    <s v="Evacuation plan posted every where in the school."/>
    <x v="0"/>
    <n v="233"/>
    <n v="173"/>
  </r>
  <r>
    <n v="187"/>
    <s v="Is there no obvious damage to sprinklers?_x000a_There is no fire hydrant nor sprinkler system"/>
    <s v="Internal"/>
    <d v="2019-07-09T00:00:00"/>
    <x v="0"/>
    <s v="India"/>
    <x v="7"/>
    <s v="Minor -Non-Conformities"/>
    <n v="9001"/>
    <s v="8.2.2"/>
    <s v=" Determining requirements for products &amp; services"/>
    <s v="Administration"/>
    <m/>
    <d v="2019-09-07T00:00:00"/>
    <d v="2020-02-27T00:00:00"/>
    <s v="As per the school safety plan"/>
    <x v="0"/>
    <n v="233"/>
    <n v="173"/>
  </r>
  <r>
    <n v="188"/>
    <s v="Are OSHA (safety) posters prominently displayed?"/>
    <s v="Internal"/>
    <d v="2019-07-09T00:00:00"/>
    <x v="0"/>
    <s v="India"/>
    <x v="7"/>
    <s v="Minor -Non-Conformities"/>
    <n v="9001"/>
    <s v="8.2.2"/>
    <s v=" Determining requirements for products &amp; services"/>
    <s v="Administration"/>
    <m/>
    <d v="2019-09-07T00:00:00"/>
    <d v="2020-02-27T00:00:00"/>
    <s v="Safety posters well placed in school"/>
    <x v="0"/>
    <n v="233"/>
    <n v="173"/>
  </r>
  <r>
    <n v="189"/>
    <s v="A warning sign is available in case of spills?"/>
    <s v="Internal"/>
    <d v="2019-07-09T00:00:00"/>
    <x v="0"/>
    <s v="India"/>
    <x v="7"/>
    <s v="Minor -Non-Conformities"/>
    <n v="9001"/>
    <s v="8.2.2"/>
    <s v=" Determining requirements for products &amp; services"/>
    <s v="Administration"/>
    <m/>
    <d v="2019-09-07T00:00:00"/>
    <d v="2020-02-27T00:00:00"/>
    <s v="As per the school safety plan"/>
    <x v="0"/>
    <n v="233"/>
    <n v="173"/>
  </r>
  <r>
    <n v="190"/>
    <s v="No visible naked wires or loose wires"/>
    <s v="Internal"/>
    <d v="2019-07-09T00:00:00"/>
    <x v="0"/>
    <s v="India"/>
    <x v="7"/>
    <s v="Minor -Non-Conformities"/>
    <n v="9001"/>
    <s v="8.2.2"/>
    <s v=" Determining requirements for products &amp; services"/>
    <s v="Administration"/>
    <m/>
    <d v="2019-09-07T00:00:00"/>
    <d v="2020-02-27T00:00:00"/>
    <s v="As per the school safety plan"/>
    <x v="0"/>
    <n v="233"/>
    <n v="173"/>
  </r>
  <r>
    <n v="191"/>
    <s v="Sprinkler heads are unobstructed (18&quot; clearance). (Look for any obstructions such as piping, boxes, storage, etc.) "/>
    <s v="Internal"/>
    <d v="2019-07-09T00:00:00"/>
    <x v="0"/>
    <s v="India"/>
    <x v="7"/>
    <s v="Minor -Non-Conformities"/>
    <n v="9001"/>
    <s v="8.2.2"/>
    <s v=" Determining requirements for products &amp; services"/>
    <s v="Administration"/>
    <m/>
    <d v="2019-09-07T00:00:00"/>
    <d v="2020-02-27T00:00:00"/>
    <s v="As per the school safety plan"/>
    <x v="0"/>
    <n v="233"/>
    <n v="173"/>
  </r>
  <r>
    <n v="192"/>
    <s v="Sprinkler heads are protected against damage by system location or with metal guards. (Heads that are installed on low ceilings should have a guard on them)"/>
    <s v="Internal"/>
    <d v="2019-07-09T00:00:00"/>
    <x v="0"/>
    <s v="India"/>
    <x v="7"/>
    <s v="Minor -Non-Conformities"/>
    <n v="9001"/>
    <s v="8.2.2"/>
    <s v=" Determining requirements for products &amp; services"/>
    <s v="Administration"/>
    <m/>
    <d v="2019-09-07T00:00:00"/>
    <d v="2020-02-27T00:00:00"/>
    <s v="As per the school safety plan"/>
    <x v="0"/>
    <n v="233"/>
    <n v="173"/>
  </r>
  <r>
    <n v="193"/>
    <s v="No visible rodents or pests_x000a_Observed rodent in kitchen area and reptiles on 1st floor during site inspection"/>
    <s v="Internal"/>
    <d v="2019-07-09T00:00:00"/>
    <x v="0"/>
    <s v="India"/>
    <x v="7"/>
    <s v="Minor -Non-Conformities"/>
    <n v="9001"/>
    <s v="7.1.3"/>
    <s v=" Infrastructure"/>
    <s v="Administration"/>
    <m/>
    <d v="2019-09-07T00:00:00"/>
    <d v="2020-02-27T00:00:00"/>
    <s v="Pest control treatment done in school"/>
    <x v="0"/>
    <n v="233"/>
    <n v="173"/>
  </r>
  <r>
    <n v="194"/>
    <s v="Toilets are cleaned as per checklist?"/>
    <s v="Internal"/>
    <d v="2019-07-09T00:00:00"/>
    <x v="0"/>
    <s v="India"/>
    <x v="7"/>
    <s v="Minor -Non-Conformities"/>
    <n v="9001"/>
    <s v="7.1.3"/>
    <s v=" Infrastructure"/>
    <s v="Administration"/>
    <m/>
    <d v="2019-09-07T00:00:00"/>
    <d v="2020-02-27T00:00:00"/>
    <s v="Toilets are kept clean by the school"/>
    <x v="0"/>
    <n v="233"/>
    <n v="173"/>
  </r>
  <r>
    <n v="195"/>
    <s v="Walls, ceilings, windows are clean &amp; devoid of cobwebs?"/>
    <s v="Internal"/>
    <d v="2019-07-09T00:00:00"/>
    <x v="0"/>
    <s v="India"/>
    <x v="7"/>
    <s v="Minor -Non-Conformities"/>
    <n v="9001"/>
    <s v="7.1.3"/>
    <s v=" Infrastructure"/>
    <s v="Administration"/>
    <m/>
    <d v="2019-09-07T00:00:00"/>
    <d v="2020-02-27T00:00:00"/>
    <s v="Pest control treatment done in school"/>
    <x v="0"/>
    <n v="233"/>
    <n v="173"/>
  </r>
  <r>
    <n v="196"/>
    <s v="Exit Signanges are clearly marked &amp; visible_x000a_No Exit nor Emergency Exit Signage's seen in premises"/>
    <s v="Internal"/>
    <d v="2019-07-09T00:00:00"/>
    <x v="0"/>
    <s v="India"/>
    <x v="7"/>
    <s v="Minor -Non-Conformities"/>
    <n v="45001"/>
    <n v="7.1"/>
    <s v=" Resources"/>
    <s v="Administration"/>
    <m/>
    <d v="2019-09-07T00:00:00"/>
    <d v="2020-02-27T00:00:00"/>
    <s v="Signages are visible"/>
    <x v="0"/>
    <n v="233"/>
    <n v="173"/>
  </r>
  <r>
    <n v="197"/>
    <s v="Exits are not clearly identifiable"/>
    <s v="Internal"/>
    <d v="2019-07-09T00:00:00"/>
    <x v="0"/>
    <s v="India"/>
    <x v="7"/>
    <s v="Minor -Non-Conformities"/>
    <n v="45001"/>
    <n v="7.1"/>
    <s v=" Resources"/>
    <s v="Administration"/>
    <m/>
    <d v="2019-09-07T00:00:00"/>
    <d v="2020-02-27T00:00:00"/>
    <s v="Exits are clearly identifiable"/>
    <x v="0"/>
    <n v="233"/>
    <n v="173"/>
  </r>
  <r>
    <n v="198"/>
    <s v="Fire extinguisher locations are identified by a sign or other means._x000a_No Fire Extinguisher Signage seen in entire premises "/>
    <s v="Internal"/>
    <d v="2019-07-09T00:00:00"/>
    <x v="0"/>
    <s v="India"/>
    <x v="7"/>
    <s v="Minor -Non-Conformities"/>
    <n v="9001"/>
    <s v="7.1.3"/>
    <s v=" Infrastructure"/>
    <s v="Administration"/>
    <m/>
    <d v="2019-09-07T00:00:00"/>
    <d v="2020-02-27T00:00:00"/>
    <s v="FE signage are now visible"/>
    <x v="0"/>
    <n v="233"/>
    <n v="173"/>
  </r>
  <r>
    <n v="199"/>
    <s v="Students currently participate in varous events and campaigns at school. They should similarly be engaged in security and safety campaign of the school. The school must have an annual “Safety Day” and a “Security Day”._x000a_Currently this is not being done. Can be planned for 2020. Safety &amp; Security Awareness can also be part of assemblies"/>
    <s v="Internal"/>
    <d v="2019-07-10T00:00:00"/>
    <x v="0"/>
    <s v="India"/>
    <x v="7"/>
    <s v="Minor -Non-Conformities"/>
    <n v="45001"/>
    <n v="7.3"/>
    <s v=" Awareness"/>
    <s v="Academics"/>
    <m/>
    <d v="2019-09-08T00:00:00"/>
    <d v="2020-02-27T00:00:00"/>
    <s v="Awareness program conducted by school"/>
    <x v="0"/>
    <n v="232"/>
    <n v="172"/>
  </r>
  <r>
    <n v="200"/>
    <s v="This is being done on certain occasions and there is no documented SOP or training given to staff to carry out this function. The monitoring of the CCTV network is poor and is done from the Principal’s office. There need to be additional monitoring panels to cover the entire feed, and should be observed by dedicated staff._x000a_CCTV was provided to Admin &amp; Security Staff. Currently not functional due to operational reasons. Pending to be done by Camera Agency."/>
    <s v="Internal"/>
    <d v="2019-07-10T00:00:00"/>
    <x v="0"/>
    <s v="India"/>
    <x v="7"/>
    <s v="Minor -Non-Conformities"/>
    <n v="45001"/>
    <n v="8.1999999999999993"/>
    <s v=" Emergency preparedness and response"/>
    <s v="Administration"/>
    <m/>
    <d v="2019-09-08T00:00:00"/>
    <d v="2020-02-27T00:00:00"/>
    <s v="Monitoring of CCTV camera is done"/>
    <x v="0"/>
    <n v="232"/>
    <n v="172"/>
  </r>
  <r>
    <n v="201"/>
    <s v="Detailed background checks on all staff and teachers are not being carried out. The current process involves a telephonic conversation with the references given in the CV. Background checks and police verification is only carried out for the vendors and outsourced staff._x000a_Only police verification criminal part is done. And that too is done by SIS Agency who provides to GIIS the report"/>
    <s v="Internal"/>
    <d v="2019-07-10T00:00:00"/>
    <x v="0"/>
    <s v="India"/>
    <x v="7"/>
    <s v="Minor -Non-Conformities"/>
    <n v="45001"/>
    <s v="6.1.3"/>
    <s v=" Determination of legal and other requirements"/>
    <s v="HR"/>
    <m/>
    <d v="2019-09-08T00:00:00"/>
    <d v="2020-02-27T00:00:00"/>
    <s v="Background checks done by school"/>
    <x v="0"/>
    <n v="232"/>
    <n v="172"/>
  </r>
  <r>
    <n v="202"/>
    <s v="There is no documented policy. Recommended to have a School Security Committee comprising of effective stakeholders, who would take collective investigative action and follow-up action. Currently a committee consisting of the school counsellors, administrative staff and teaching staff look into investigative procedures.No documented procedure exists. Committee meets as &amp; when required and investigates."/>
    <s v="Internal"/>
    <d v="2019-07-10T00:00:00"/>
    <x v="0"/>
    <s v="India"/>
    <x v="7"/>
    <s v="Minor -Non-Conformities"/>
    <n v="45001"/>
    <n v="10.1"/>
    <s v=" General (Improvement)"/>
    <s v="Administration"/>
    <m/>
    <d v="2019-09-08T00:00:00"/>
    <d v="2020-02-27T00:00:00"/>
    <s v="School security committee exsits"/>
    <x v="0"/>
    <n v="232"/>
    <n v="172"/>
  </r>
  <r>
    <n v="203"/>
    <s v="Wall/grill/wired fence of 6-7 ft. height. Min 2 ft. of top guard (barbed wire/concertina)_x000a_Same position as of 2017. No changes. There has been theft case reported because of low wall height in month of Feb'19. Security agency was penalised"/>
    <s v="Internal"/>
    <d v="2019-07-10T00:00:00"/>
    <x v="0"/>
    <s v="India"/>
    <x v="7"/>
    <s v="Minor -Non-Conformities"/>
    <n v="45001"/>
    <n v="8.1999999999999993"/>
    <s v=" Emergency preparedness and response"/>
    <s v="Administration"/>
    <m/>
    <d v="2019-09-08T00:00:00"/>
    <d v="2020-02-27T00:00:00"/>
    <s v="As per security plan"/>
    <x v="0"/>
    <n v="232"/>
    <n v="172"/>
  </r>
  <r>
    <n v="204"/>
    <s v="Gates to be kept minimum. Ideally material movement to be from an exclusive gate._x000a_Same position as of 2017. No changes. There is no provision for material entry / exit from other gate"/>
    <s v="Internal"/>
    <d v="2019-07-10T00:00:00"/>
    <x v="0"/>
    <s v="India"/>
    <x v="7"/>
    <s v="Minor -Non-Conformities"/>
    <n v="45001"/>
    <n v="8.1999999999999993"/>
    <s v=" Emergency preparedness and response"/>
    <s v="Administration"/>
    <m/>
    <d v="2019-09-08T00:00:00"/>
    <d v="2020-02-27T00:00:00"/>
    <s v="As per security plan"/>
    <x v="0"/>
    <n v="232"/>
    <n v="172"/>
  </r>
  <r>
    <n v="205"/>
    <s v="Standard signage at all entrances to include - private property, no trespassing and signage identifying prohibited items. _x000a_No security nor safety related signages observed throughtout the entire campus. Needs to be taken up on priority basis_x000a_"/>
    <s v="Internal"/>
    <d v="2019-07-10T00:00:00"/>
    <x v="0"/>
    <s v="India"/>
    <x v="7"/>
    <s v="Minor -Non-Conformities"/>
    <n v="9001"/>
    <n v="8.3000000000000007"/>
    <s v=" Design &amp; development of products &amp; services"/>
    <s v="Administration"/>
    <m/>
    <d v="2019-09-08T00:00:00"/>
    <d v="2020-02-27T00:00:00"/>
    <s v="As per security plan"/>
    <x v="0"/>
    <n v="232"/>
    <n v="172"/>
  </r>
  <r>
    <n v="206"/>
    <s v="There should be immediate and automatic switch over of the power supply in case of power failure._x000a_It is manual only."/>
    <s v="Internal"/>
    <d v="2019-07-10T00:00:00"/>
    <x v="0"/>
    <s v="India"/>
    <x v="7"/>
    <s v="Minor -Non-Conformities"/>
    <n v="9001"/>
    <n v="8.3000000000000007"/>
    <s v=" Design &amp; development of products &amp; services"/>
    <s v="Administration"/>
    <m/>
    <d v="2019-09-08T00:00:00"/>
    <d v="2020-02-27T00:00:00"/>
    <s v="As per safety plan"/>
    <x v="0"/>
    <n v="232"/>
    <n v="172"/>
  </r>
  <r>
    <n v="207"/>
    <s v="Process must exist for positive identification of students and staff upon entry. Ideal would be to have a photo ID coupled with an automated system that would also serve the purpose of attendance management. _x000a_No RFID system exists. _x000a_ "/>
    <s v="Internal"/>
    <d v="2019-07-10T00:00:00"/>
    <x v="0"/>
    <s v="India"/>
    <x v="7"/>
    <s v="Minor -Non-Conformities"/>
    <n v="45001"/>
    <n v="8.1999999999999993"/>
    <s v=" Emergency preparedness and response"/>
    <s v="Administration"/>
    <m/>
    <d v="2019-09-08T00:00:00"/>
    <d v="2020-02-27T00:00:00"/>
    <s v="Process exists"/>
    <x v="0"/>
    <n v="232"/>
    <n v="172"/>
  </r>
  <r>
    <n v="208"/>
    <s v="Identity of all visitors must be established using Govt. issued photo ID (for example Adhaar / PAN Card / Driving Licence)_x000a_No such system exists as maximum visitors are parents. Vendors who visit are authorized one's. They are allowed inside after confirmation with concerned person and after being given visitor pass_x000a_"/>
    <s v="Internal"/>
    <d v="2019-07-10T00:00:00"/>
    <x v="0"/>
    <s v="India"/>
    <x v="7"/>
    <s v="Minor -Non-Conformities"/>
    <n v="45001"/>
    <n v="8.1999999999999993"/>
    <s v=" Emergency preparedness and response"/>
    <s v="Administration"/>
    <m/>
    <d v="2019-09-08T00:00:00"/>
    <d v="2020-02-27T00:00:00"/>
    <s v="Identity of visitors checked"/>
    <x v="0"/>
    <n v="232"/>
    <n v="172"/>
  </r>
  <r>
    <n v="209"/>
    <s v="Approval process must exist for allowing entry to school premises and gate security must ensure effective implementation of process._x000a_Process is there and followed but is not documented. Guard checks with concerned person over phone before allowing entry"/>
    <s v="Internal"/>
    <d v="2019-07-10T00:00:00"/>
    <x v="0"/>
    <s v="India"/>
    <x v="7"/>
    <s v="Minor -Non-Conformities"/>
    <n v="9001"/>
    <n v="8.3000000000000007"/>
    <s v=" Design &amp; development of products &amp; services"/>
    <s v="Administration"/>
    <m/>
    <d v="2019-09-08T00:00:00"/>
    <d v="2020-02-27T00:00:00"/>
    <s v="Approval process exists"/>
    <x v="0"/>
    <n v="232"/>
    <n v="172"/>
  </r>
  <r>
    <n v="210"/>
    <s v="Access to hazardous chemicals, tools should be restricted to authorised persons only._x000a_Gas cylinders are kept aside canteen. No student has access there."/>
    <s v="Internal"/>
    <d v="2019-07-10T00:00:00"/>
    <x v="0"/>
    <s v="India"/>
    <x v="7"/>
    <s v="Minor -Non-Conformities"/>
    <n v="45001"/>
    <s v="6.1.2"/>
    <s v=" Hazard identification &amp; assessment of risks and opportunities"/>
    <s v="Administration"/>
    <m/>
    <d v="2019-09-08T00:00:00"/>
    <d v="2020-02-27T00:00:00"/>
    <s v="As per safety plan"/>
    <x v="0"/>
    <n v="232"/>
    <n v="172"/>
  </r>
  <r>
    <n v="211"/>
    <s v="Personnel must be formally and periodically trained in screening procedures. They must be frequently rotated to avoid complacency setting up._x000a_No such process exists. Outside vehicles are not allowed inside the campus"/>
    <s v="Internal"/>
    <d v="2019-07-10T00:00:00"/>
    <x v="0"/>
    <s v="India"/>
    <x v="7"/>
    <s v="Minor -Non-Conformities"/>
    <n v="45001"/>
    <n v="7.2"/>
    <s v=" Competence"/>
    <s v="Administration"/>
    <m/>
    <d v="2019-09-08T00:00:00"/>
    <d v="2020-02-27T00:00:00"/>
    <s v="As per safety plan"/>
    <x v="0"/>
    <n v="232"/>
    <n v="172"/>
  </r>
  <r>
    <n v="212"/>
    <s v="Separate ID badges for students, teachers, visitors and parents"/>
    <s v="Internal"/>
    <d v="2019-07-10T00:00:00"/>
    <x v="0"/>
    <s v="India"/>
    <x v="7"/>
    <s v="Minor -Non-Conformities"/>
    <n v="45001"/>
    <n v="8.1"/>
    <s v=" Operational planning and control"/>
    <s v="Administration"/>
    <m/>
    <d v="2019-09-08T00:00:00"/>
    <d v="2020-02-27T00:00:00"/>
    <s v="ID and badges are separte for teachers, visitors and parents"/>
    <x v="0"/>
    <n v="232"/>
    <n v="172"/>
  </r>
  <r>
    <n v="213"/>
    <s v="Periodic training for security, housekeeping and teachers on intrusion detection._x000a_Just briefing is done."/>
    <s v="Internal"/>
    <d v="2019-07-10T00:00:00"/>
    <x v="0"/>
    <s v="India"/>
    <x v="7"/>
    <s v="Minor -Non-Conformities"/>
    <n v="45001"/>
    <n v="7.2"/>
    <s v=" Competence"/>
    <s v="Administration"/>
    <m/>
    <d v="2019-09-08T00:00:00"/>
    <d v="2020-02-27T00:00:00"/>
    <s v="As per training plan"/>
    <x v="0"/>
    <n v="232"/>
    <n v="172"/>
  </r>
  <r>
    <n v="214"/>
    <s v="Fire extinguishers are placed on each floor; there must be more in the admin areas and cafeteria._x000a_This needs to be initiated. Fire Hydrant needs to be installed._x000a_"/>
    <s v="Internal"/>
    <d v="2019-07-10T00:00:00"/>
    <x v="0"/>
    <s v="India"/>
    <x v="7"/>
    <s v="Minor -Non-Conformities"/>
    <n v="45001"/>
    <n v="8.1"/>
    <s v=" Operational planning and control"/>
    <s v="Administration"/>
    <m/>
    <d v="2019-09-08T00:00:00"/>
    <d v="2020-04-27T00:00:00"/>
    <s v="Fire Hydrants are installed, hence ticket can be closed"/>
    <x v="0"/>
    <n v="292"/>
    <n v="232"/>
  </r>
  <r>
    <n v="215"/>
    <s v="School must have a documented policy on emergency response._x000a_Not there"/>
    <s v="Internal"/>
    <d v="2019-07-10T00:00:00"/>
    <x v="0"/>
    <s v="India"/>
    <x v="7"/>
    <s v="Minor -Non-Conformities"/>
    <n v="45001"/>
    <n v="5.2"/>
    <s v=" OH&amp;S Policy"/>
    <s v="Administration"/>
    <m/>
    <d v="2019-09-08T00:00:00"/>
    <d v="2020-02-27T00:00:00"/>
    <s v="As per disaster plan"/>
    <x v="0"/>
    <n v="232"/>
    <n v="172"/>
  </r>
  <r>
    <n v="216"/>
    <s v="Guidelines for Staff_x000a_The document to have concise and unambiguous guidelines for staff on action to be taken in case of various crisis situations._x000a_No such policies or documentation exists. Crisis are handled situation-wise"/>
    <s v="Internal"/>
    <d v="2019-07-10T00:00:00"/>
    <x v="0"/>
    <s v="India"/>
    <x v="7"/>
    <s v="Minor -Non-Conformities"/>
    <n v="45001"/>
    <n v="5.3"/>
    <s v=" Organizational Roles, Responsibilities, Authorities"/>
    <s v="Administration"/>
    <m/>
    <d v="2019-09-08T00:00:00"/>
    <d v="2020-02-27T00:00:00"/>
    <s v="As per disaster plan"/>
    <x v="0"/>
    <n v="232"/>
    <n v="172"/>
  </r>
  <r>
    <n v="217"/>
    <s v="Guidelines for Students_x000a_The document to have concise and unambiguous guidelines for staff on action to be taken in case of various crisis situations._x000a_No such policies or documentation exists. Crisis are handled situation-wise"/>
    <s v="Internal"/>
    <d v="2019-07-10T00:00:00"/>
    <x v="0"/>
    <s v="India"/>
    <x v="7"/>
    <s v="Minor -Non-Conformities"/>
    <n v="45001"/>
    <n v="5.3"/>
    <s v=" Organizational Roles, Responsibilities, Authorities"/>
    <s v="Administration"/>
    <m/>
    <d v="2019-09-08T00:00:00"/>
    <d v="2020-02-27T00:00:00"/>
    <s v="As per disaster plan"/>
    <x v="0"/>
    <n v="232"/>
    <n v="172"/>
  </r>
  <r>
    <n v="218"/>
    <s v="Guidelines for Parents_x000a_The document to have concise and unambiguous guidelines for staff on action to be taken in case of various crisis situations._x000a_No such policies or documentation exists. Crisis are handled situation-wise"/>
    <s v="Internal"/>
    <d v="2019-07-10T00:00:00"/>
    <x v="0"/>
    <s v="India"/>
    <x v="7"/>
    <s v="Minor -Non-Conformities"/>
    <n v="45001"/>
    <n v="5.3"/>
    <s v=" Organizational Roles, Responsibilities, Authorities"/>
    <s v="Administration"/>
    <m/>
    <d v="2019-09-08T00:00:00"/>
    <d v="2020-02-27T00:00:00"/>
    <s v="As per disaster plan"/>
    <x v="0"/>
    <n v="232"/>
    <n v="172"/>
  </r>
  <r>
    <n v="219"/>
    <s v="Availability of adequate number of first aid kits available at various location on the school premises._x000a_No. Currently it is only with infirmary._x000a_  "/>
    <s v="Internal"/>
    <d v="2019-07-10T00:00:00"/>
    <x v="0"/>
    <s v="India"/>
    <x v="7"/>
    <s v="Minor -Non-Conformities"/>
    <n v="45001"/>
    <n v="8.1"/>
    <s v=" Operational planning and control"/>
    <s v="Administration"/>
    <m/>
    <d v="2019-09-08T00:00:00"/>
    <d v="2020-02-27T00:00:00"/>
    <s v="As per disaster plan"/>
    <x v="0"/>
    <n v="232"/>
    <n v="172"/>
  </r>
  <r>
    <n v="220"/>
    <s v="Displayed at  various location on the school premises _x000a_Evacuation plans execution is in process. Will be provided by vendor once Fire Hydrant is installed. Evacuation plans must also include details of existing fire fighting systems in place like Fire Extinguisher's and smoke detectors, where located "/>
    <s v="Internal"/>
    <d v="2019-07-10T00:00:00"/>
    <x v="0"/>
    <s v="India"/>
    <x v="7"/>
    <s v="Minor -Non-Conformities"/>
    <n v="45001"/>
    <n v="8.1"/>
    <s v=" Operational planning and control"/>
    <s v="Administration"/>
    <m/>
    <d v="2019-09-08T00:00:00"/>
    <d v="2020-02-27T00:00:00"/>
    <s v="As per disaster plan"/>
    <x v="0"/>
    <n v="232"/>
    <n v="172"/>
  </r>
  <r>
    <n v="221"/>
    <s v="Availability of adequately trained personnel on fire response, first aid including CPR, traffic control etc. _x000a_Not there."/>
    <s v="Internal"/>
    <d v="2019-07-10T00:00:00"/>
    <x v="0"/>
    <s v="India"/>
    <x v="7"/>
    <s v="Minor -Non-Conformities"/>
    <n v="45001"/>
    <n v="8.1"/>
    <s v=" Operational planning and control"/>
    <s v="Administration"/>
    <m/>
    <d v="2019-09-08T00:00:00"/>
    <d v="2020-02-27T00:00:00"/>
    <s v="As per disaster plan"/>
    <x v="0"/>
    <n v="232"/>
    <n v="172"/>
  </r>
  <r>
    <n v="222"/>
    <s v="Periodic evacuation drills _x000a_Fire training has been done by SIS. No evacuation drills conducted in 2019 "/>
    <s v="Internal"/>
    <d v="2019-07-10T00:00:00"/>
    <x v="0"/>
    <s v="India"/>
    <x v="7"/>
    <s v="Minor -Non-Conformities"/>
    <n v="45001"/>
    <n v="8.1"/>
    <s v=" Operational planning and control"/>
    <s v="Administration"/>
    <m/>
    <d v="2019-09-08T00:00:00"/>
    <d v="2020-05-14T00:00:00"/>
    <s v="Evacuation drill taining is conducted"/>
    <x v="0"/>
    <n v="309"/>
    <n v="249"/>
  </r>
  <r>
    <n v="223"/>
    <s v="Periodic fire drills _x000a_Not there"/>
    <s v="Internal"/>
    <d v="2019-07-10T00:00:00"/>
    <x v="0"/>
    <s v="India"/>
    <x v="7"/>
    <s v="Minor -Non-Conformities"/>
    <n v="45001"/>
    <n v="8.1"/>
    <s v=" Operational planning and control"/>
    <s v="Administration"/>
    <m/>
    <d v="2019-09-08T00:00:00"/>
    <d v="2020-02-27T00:00:00"/>
    <s v="Fire drills conducted"/>
    <x v="0"/>
    <n v="232"/>
    <n v="172"/>
  </r>
  <r>
    <n v="224"/>
    <s v="Students, teachers, parents and other staff to be trained on emergency response procedures"/>
    <s v="Internal"/>
    <d v="2019-07-10T00:00:00"/>
    <x v="0"/>
    <s v="India"/>
    <x v="7"/>
    <s v="Minor -Non-Conformities"/>
    <n v="45001"/>
    <n v="7.2"/>
    <s v=" Competence"/>
    <s v="Administration"/>
    <m/>
    <d v="2019-09-08T00:00:00"/>
    <d v="2020-02-27T00:00:00"/>
    <s v="As per disaster plan"/>
    <x v="0"/>
    <n v="232"/>
    <n v="172"/>
  </r>
  <r>
    <n v="225"/>
    <s v="Periodic specialized training on various aspects of school security including hard and soft skills"/>
    <s v="Internal"/>
    <d v="2019-07-10T00:00:00"/>
    <x v="0"/>
    <s v="India"/>
    <x v="7"/>
    <s v="Minor -Non-Conformities"/>
    <n v="45001"/>
    <n v="7.2"/>
    <s v=" Competence"/>
    <s v="Administration"/>
    <m/>
    <d v="2019-09-08T00:00:00"/>
    <d v="2020-02-27T00:00:00"/>
    <s v="Training are conducted"/>
    <x v="0"/>
    <n v="232"/>
    <n v="172"/>
  </r>
  <r>
    <n v="226"/>
    <s v="A documented training programme covering orientation and continuous on the job training"/>
    <s v="Internal"/>
    <d v="2019-07-10T00:00:00"/>
    <x v="0"/>
    <s v="India"/>
    <x v="7"/>
    <s v="Minor -Non-Conformities"/>
    <n v="45001"/>
    <n v="7.2"/>
    <s v=" Competence"/>
    <s v="Administration"/>
    <m/>
    <d v="2019-09-08T00:00:00"/>
    <d v="2020-02-27T00:00:00"/>
    <s v="Trainings are provided in school"/>
    <x v="0"/>
    <n v="232"/>
    <n v="172"/>
  </r>
  <r>
    <n v="227"/>
    <s v="The school should have a documented emergency response plan for various emergencies such fire, floods, earthquake, civil unrest etc."/>
    <s v="Internal"/>
    <d v="2019-07-10T00:00:00"/>
    <x v="0"/>
    <s v="India"/>
    <x v="7"/>
    <s v="Minor -Non-Conformities"/>
    <n v="45001"/>
    <n v="8.1"/>
    <s v=" Operational planning and control"/>
    <s v="Administration"/>
    <m/>
    <d v="2019-09-08T00:00:00"/>
    <d v="2020-02-27T00:00:00"/>
    <s v="As per disaster plan"/>
    <x v="0"/>
    <n v="232"/>
    <n v="172"/>
  </r>
  <r>
    <n v="228"/>
    <s v="A detailed social media policy to govern usage and restrictions inside the school campus"/>
    <s v="Internal"/>
    <d v="2019-07-10T00:00:00"/>
    <x v="0"/>
    <s v="India"/>
    <x v="7"/>
    <s v="Minor -Non-Conformities"/>
    <n v="45001"/>
    <n v="5.2"/>
    <s v=" OH&amp;S Policy"/>
    <s v="Administration"/>
    <m/>
    <d v="2019-09-08T00:00:00"/>
    <d v="2020-02-27T00:00:00"/>
    <s v="Social media policy exists"/>
    <x v="0"/>
    <n v="232"/>
    <n v="172"/>
  </r>
  <r>
    <n v="229"/>
    <s v="Detailed background checks on all staff that go beyond mere ‘criminal history check’ and may include informal means of getting information on a person’s background"/>
    <s v="Internal"/>
    <d v="2019-07-10T00:00:00"/>
    <x v="0"/>
    <s v="India"/>
    <x v="7"/>
    <s v="Minor -Non-Conformities"/>
    <n v="45001"/>
    <n v="8.1"/>
    <s v=" Operational planning and control"/>
    <s v="Administration"/>
    <m/>
    <d v="2019-09-08T00:00:00"/>
    <d v="2020-02-27T00:00:00"/>
    <s v="Background checks done by school"/>
    <x v="0"/>
    <n v="232"/>
    <n v="172"/>
  </r>
  <r>
    <n v="230"/>
    <s v="Availability of CCTV coverage in cafeteria "/>
    <s v="Internal"/>
    <d v="2019-07-10T00:00:00"/>
    <x v="0"/>
    <s v="India"/>
    <x v="7"/>
    <s v="Minor -Non-Conformities"/>
    <n v="45001"/>
    <n v="8.1"/>
    <s v=" Operational planning and control"/>
    <s v="Administration"/>
    <m/>
    <d v="2019-09-08T00:00:00"/>
    <d v="2020-02-27T00:00:00"/>
    <s v="CCTV installed in cafeteria."/>
    <x v="0"/>
    <n v="232"/>
    <n v="172"/>
  </r>
  <r>
    <n v="231"/>
    <s v="Adequate medical cover – medical room, doctor on-site and ambulance."/>
    <s v="Internal"/>
    <d v="2019-07-10T00:00:00"/>
    <x v="0"/>
    <s v="India"/>
    <x v="7"/>
    <s v="Minor -Non-Conformities"/>
    <n v="45001"/>
    <s v="6.1.2"/>
    <s v=" Hazard identification &amp; assessment of risks and opportunities"/>
    <s v="Administration"/>
    <m/>
    <d v="2019-09-08T00:00:00"/>
    <d v="2020-02-27T00:00:00"/>
    <s v="As per safety plan"/>
    <x v="0"/>
    <n v="232"/>
    <n v="172"/>
  </r>
  <r>
    <n v="232"/>
    <s v="Detailed background check on all non-teaching staff/ contract staff including criminal history and social reputation checks_x000a_This is being done by Admin for contract staff &amp; non-teaching staff by HR"/>
    <s v="Internal"/>
    <d v="2019-07-10T00:00:00"/>
    <x v="0"/>
    <s v="India"/>
    <x v="7"/>
    <s v="Observation"/>
    <n v="45001"/>
    <s v="6.1.3"/>
    <s v=" Determination of legal and other requirements"/>
    <s v="HR"/>
    <m/>
    <d v="2019-09-08T00:00:00"/>
    <d v="2020-02-27T00:00:00"/>
    <s v="Background checks done by school"/>
    <x v="0"/>
    <n v="232"/>
    <n v="172"/>
  </r>
  <r>
    <n v="233"/>
    <s v="Staff and students must be trained to report unescorted visitors / strangers_x000a_Strangers / first time visitors are escorted to concerned person in school, awareness sessions need to be conducted during assembly and other gatherings_x000a_"/>
    <s v="Internal"/>
    <d v="2019-07-10T00:00:00"/>
    <x v="0"/>
    <s v="India"/>
    <x v="7"/>
    <s v="Observation"/>
    <n v="45001"/>
    <n v="8.1"/>
    <s v=" Operational planning and control"/>
    <s v="Administration"/>
    <m/>
    <d v="2019-09-08T00:00:00"/>
    <d v="2020-02-27T00:00:00"/>
    <s v="Staff and students are now trained to report unescorted visitors / strangers"/>
    <x v="0"/>
    <n v="232"/>
    <n v="172"/>
  </r>
  <r>
    <n v="234"/>
    <s v="Cameras view to be clear_x000a_All cameras are in place as per report. However there is no AMC. IP cameras are installed. Total 96 cameras"/>
    <s v="Internal"/>
    <d v="2019-07-10T00:00:00"/>
    <x v="0"/>
    <s v="India"/>
    <x v="7"/>
    <s v="Observation"/>
    <n v="45001"/>
    <n v="8.1"/>
    <s v=" Operational planning and control"/>
    <s v="Administration"/>
    <m/>
    <d v="2019-09-08T00:00:00"/>
    <d v="2020-02-27T00:00:00"/>
    <s v="Camera view is now clear"/>
    <x v="0"/>
    <n v="232"/>
    <n v="172"/>
  </r>
  <r>
    <n v="235"/>
    <s v="What can be viewed live, who can view and approval process for footage retrieval_x000a_If any requires footage retrieval, principal's approval is required and rights are with admin_x000a_"/>
    <s v="Internal"/>
    <d v="2019-07-10T00:00:00"/>
    <x v="0"/>
    <s v="India"/>
    <x v="7"/>
    <s v="Observation"/>
    <n v="45001"/>
    <n v="8.1"/>
    <s v=" Operational planning and control"/>
    <s v="Administration"/>
    <m/>
    <d v="2019-09-08T00:00:00"/>
    <d v="2020-02-27T00:00:00"/>
    <s v="As per school policy"/>
    <x v="0"/>
    <n v="232"/>
    <n v="172"/>
  </r>
  <r>
    <n v="236"/>
    <s v="All accountable key to have two sets of keys, original and duplicate. Duplicate key will be kept in the duplicate key chest at the reception of the building and will not be used for daily activities._x000a_Original keys will be kept in the original key board/chest and will be used for day-to-day activities. Both the Keyboards will be kept locked at all times and their keys to be safely held with the Reception Guards/ Main Gate Supervisor._x000a_Duplicate Key board/chest will not be opened without the prior permission of the designated authority._x000a_Duplicate keys are in store room in lock &amp; key. Process needs to be documented_x000a_"/>
    <s v="Internal"/>
    <d v="2019-07-10T00:00:00"/>
    <x v="0"/>
    <s v="India"/>
    <x v="7"/>
    <s v="Observation"/>
    <n v="45001"/>
    <n v="8.1"/>
    <s v=" Operational planning and control"/>
    <s v="Administration"/>
    <m/>
    <d v="2019-09-08T00:00:00"/>
    <d v="2020-02-27T00:00:00"/>
    <s v="Keys are properly managed"/>
    <x v="0"/>
    <n v="232"/>
    <n v="172"/>
  </r>
  <r>
    <n v="237"/>
    <s v="There should be a functional and comprehensive Fire Alarm System, supported by smoke detectors and fire extinguishers._x000a_Fire alarm system is only for 2nd floor and is functional_x000a_"/>
    <s v="Internal"/>
    <d v="2019-07-10T00:00:00"/>
    <x v="0"/>
    <s v="India"/>
    <x v="7"/>
    <s v="Observation"/>
    <n v="45001"/>
    <n v="8.1"/>
    <s v=" Operational planning and control"/>
    <s v="Administration"/>
    <m/>
    <d v="2019-09-08T00:00:00"/>
    <d v="2020-02-27T00:00:00"/>
    <s v="Fire alarm system exists"/>
    <x v="0"/>
    <n v="232"/>
    <n v="172"/>
  </r>
  <r>
    <n v="238"/>
    <s v="Smoke detectors are located only in the labs and the computer room._x000a_In ground &amp; 1st floor, smoke detectors are available but not functional. Smoke detectors are operational only on 2nd floor. Periodic checking of smoke detectors / test report to be verified during next audit."/>
    <s v="Internal"/>
    <d v="2019-07-10T00:00:00"/>
    <x v="0"/>
    <s v="India"/>
    <x v="7"/>
    <s v="Observation"/>
    <n v="9001"/>
    <n v="8.1"/>
    <s v=" Operational planning and control"/>
    <s v="Administration"/>
    <m/>
    <d v="2020-06-30T00:00:00"/>
    <d v="2020-06-19T00:00:00"/>
    <s v="Smoke detectors are operating and school campus has entered into AMC with the vendor for its regular maintenance"/>
    <x v="0"/>
    <n v="345"/>
    <n v="-11"/>
  </r>
  <r>
    <n v="239"/>
    <s v="Detailed background checks on all transportation staff that go beyond mere ‘criminal history check’ and may include informal means of getting information on a person’s background  "/>
    <s v="Internal"/>
    <d v="2019-07-10T00:00:00"/>
    <x v="0"/>
    <s v="India"/>
    <x v="7"/>
    <s v="Observation"/>
    <n v="45001"/>
    <s v="6.1.3"/>
    <s v=" Determination of legal and other requirements"/>
    <s v="Administration"/>
    <m/>
    <d v="2019-09-08T00:00:00"/>
    <d v="2020-02-27T00:00:00"/>
    <s v="Background checks done by school"/>
    <x v="0"/>
    <n v="232"/>
    <n v="172"/>
  </r>
  <r>
    <n v="240"/>
    <s v="All school buses to be compliant with latest guidelines issued by CBSE._x000a_CCTV Cameras installation in bus in process, Speed governors are there. A detailed transporter audit is conducted periodically against checklist provided by CBSE_x000a_"/>
    <s v="Internal"/>
    <d v="2019-07-10T00:00:00"/>
    <x v="0"/>
    <s v="India"/>
    <x v="7"/>
    <s v="Observation"/>
    <n v="45001"/>
    <s v="6.1.3"/>
    <s v=" Determination of legal and other requirements"/>
    <s v="Administration"/>
    <m/>
    <d v="2019-09-08T00:00:00"/>
    <d v="2020-02-27T00:00:00"/>
    <s v="CCTV Camera installed in buses"/>
    <x v="0"/>
    <n v="232"/>
    <n v="172"/>
  </r>
  <r>
    <n v="241"/>
    <s v="All school buses must have a first-aid kit, fire extinguisherst and clean drinking water_x000a_First aid kits &amp; fire extinguisher's observed in all buses. However first aid kit contents is not standardized across all the 9 buses. Observed Skin Cream that specifically said to be kept out of reach for children in one of the kits, medicines like paracetamol, iodex balm, these items are not part of any list of contents of First Aid Box."/>
    <s v="Internal"/>
    <d v="2019-07-10T00:00:00"/>
    <x v="0"/>
    <s v="India"/>
    <x v="7"/>
    <s v="Observation"/>
    <n v="45001"/>
    <n v="8.1"/>
    <s v=" Operational planning and control"/>
    <s v="Administration"/>
    <m/>
    <d v="2019-09-08T00:00:00"/>
    <d v="2020-02-27T00:00:00"/>
    <s v="First aid kit in all school buses"/>
    <x v="0"/>
    <n v="232"/>
    <n v="172"/>
  </r>
  <r>
    <n v="242"/>
    <s v="Also observed Fire Extinguisher's kept in non-accessible locations in some of the school buses instead of designated locations. List of Fire Extinguisher's in entire campus including transport buses and along with their type, location, expiry, renewal details to be verified during next audit."/>
    <s v="Internal"/>
    <d v="2019-07-10T00:00:00"/>
    <x v="0"/>
    <s v="India"/>
    <x v="7"/>
    <s v="Observation"/>
    <n v="45001"/>
    <n v="8.1"/>
    <s v=" Operational planning and control"/>
    <s v="Administration"/>
    <m/>
    <d v="2019-09-08T00:00:00"/>
    <d v="2020-02-27T00:00:00"/>
    <s v="FE kept at all places"/>
    <x v="0"/>
    <n v="232"/>
    <n v="172"/>
  </r>
  <r>
    <n v="243"/>
    <s v="Vehicles should have CCTV coverage_x000a_CCTVs installation is in process_x000a_"/>
    <s v="Internal"/>
    <d v="2019-07-10T00:00:00"/>
    <x v="0"/>
    <s v="India"/>
    <x v="7"/>
    <s v="Observation"/>
    <n v="9001"/>
    <n v="8.3000000000000007"/>
    <s v=" Design &amp; development of products &amp; services"/>
    <s v="Administration"/>
    <m/>
    <d v="2019-09-08T00:00:00"/>
    <d v="2020-05-14T00:00:00"/>
    <s v="CCTV is now installed in buses"/>
    <x v="0"/>
    <n v="309"/>
    <n v="249"/>
  </r>
  <r>
    <n v="244"/>
    <s v="All the security guards deployed at the school should be thoroughly vetted for criminal history and social reputation checks._x000a_This is done by SIS Agency for Police Verification. Social Reputation / Additional checks not being conducted "/>
    <s v="Internal"/>
    <d v="2019-07-10T00:00:00"/>
    <x v="0"/>
    <s v="India"/>
    <x v="7"/>
    <s v="Observation"/>
    <n v="45001"/>
    <s v="6.1.3"/>
    <s v=" Determination of legal and other requirements"/>
    <s v="Administration"/>
    <m/>
    <d v="2019-09-08T00:00:00"/>
    <d v="2020-02-27T00:00:00"/>
    <s v="Security guards are deployed with proper background checks"/>
    <x v="0"/>
    <n v="232"/>
    <n v="172"/>
  </r>
  <r>
    <n v="245"/>
    <s v="School to have a detailed SOP on handling of angry parents. This should include measures such as prevention of interruption in school curriculum, attendance by other members of staff etc._x000a_Process is there. First point of contact is Simran - Admissions Counsellor. If parents are still not satisfied, then it is escalated to Principal"/>
    <s v="Internal"/>
    <d v="2019-07-10T00:00:00"/>
    <x v="0"/>
    <s v="India"/>
    <x v="7"/>
    <s v="Observation"/>
    <n v="45001"/>
    <n v="7.5"/>
    <s v=" Documented information"/>
    <s v="Admissions"/>
    <m/>
    <d v="2019-09-08T00:00:00"/>
    <d v="2020-02-27T00:00:00"/>
    <s v="Customer complaint policy exists"/>
    <x v="0"/>
    <n v="232"/>
    <n v="172"/>
  </r>
  <r>
    <n v="246"/>
    <s v="During school campus visit, no safety signage's nor locks found on all entry points of electrical installations, server rooms, etc…No rubber mats, wooden baton also available in such areas. Also no Fire Extinguisher's available in these rooms to minimise damage in case of an emergency. Housekeeping / Storage to be also improved in these rooms. Lots of unwanted material (flamable / inflamable) found in these rooms."/>
    <s v="Internal"/>
    <d v="2019-06-10T00:00:00"/>
    <x v="0"/>
    <s v="India"/>
    <x v="8"/>
    <s v="Minor -Non-Conformities"/>
    <n v="9001"/>
    <s v="8.2.2"/>
    <s v=" Determining requirements for products &amp; services"/>
    <s v="Administration"/>
    <m/>
    <d v="2019-08-09T00:00:00"/>
    <d v="2020-02-27T00:00:00"/>
    <s v="Unwanted material is cleared"/>
    <x v="0"/>
    <n v="262"/>
    <n v="202"/>
  </r>
  <r>
    <n v="247"/>
    <s v="Supplier is Express Hospitality Facility Management Services. Owner Mr. Ravikumar Yagnik. Supplier was able to show documents pertaining payment to Gujarat labor welfare board, pertaining to service tax registration, PF Code. Verified Shops &amp; Establishment License Reg. No. PII/CNP/2900004/0119013, Regd. On 11/1/2016, Expd. On 31/12/2016. Also No Contract Labor License is available. During inspection, no ID cards found with any of the housekeeping staff working in the school premises"/>
    <s v="Internal"/>
    <d v="2019-06-10T00:00:00"/>
    <x v="0"/>
    <s v="India"/>
    <x v="8"/>
    <s v="Minor -Non-Conformities"/>
    <n v="9001"/>
    <s v="8.2.2"/>
    <s v=" Determining requirements for products &amp; services"/>
    <s v="Administration"/>
    <m/>
    <d v="2020-06-17T00:00:00"/>
    <d v="2020-11-03T00:00:00"/>
    <s v="Campus has completed documentation process and government will be issuing the license."/>
    <x v="0"/>
    <n v="512"/>
    <n v="139"/>
  </r>
  <r>
    <n v="248"/>
    <s v="Noise Level Tests in Ambient to be less than 65 DB in Day Time &amp; 55 DB in night time is not yet obtained from the supplier."/>
    <s v="Internal"/>
    <d v="2019-06-10T00:00:00"/>
    <x v="0"/>
    <s v="India"/>
    <x v="8"/>
    <s v="Minor -Non-Conformities"/>
    <n v="9001"/>
    <s v="8.2.2"/>
    <s v=" Determining requirements for products &amp; services"/>
    <s v="Administration"/>
    <m/>
    <d v="2019-08-09T00:00:00"/>
    <d v="2020-02-27T00:00:00"/>
    <s v="Noise level test is done by school"/>
    <x v="0"/>
    <n v="262"/>
    <n v="202"/>
  </r>
  <r>
    <n v="249"/>
    <s v="Consent for DG under Air Act_x000a_Installation Permit from State Electricity Board_x000a_DG Ambient noise and air testing_x000a_-to be obatined from AMC vendor. Licence to be verified. "/>
    <s v="Internal"/>
    <d v="2019-06-10T00:00:00"/>
    <x v="0"/>
    <s v="India"/>
    <x v="8"/>
    <s v="Minor -Non-Conformities"/>
    <n v="9001"/>
    <s v="8.2.2"/>
    <s v=" Determining requirements for products &amp; services"/>
    <s v="Administration"/>
    <m/>
    <d v="2019-08-09T00:00:00"/>
    <d v="2020-02-27T00:00:00"/>
    <s v="All are obtained by the campus"/>
    <x v="0"/>
    <n v="262"/>
    <n v="202"/>
  </r>
  <r>
    <n v="250"/>
    <s v="Air Quality Test-to be done"/>
    <s v="Internal"/>
    <d v="2019-06-10T00:00:00"/>
    <x v="0"/>
    <s v="India"/>
    <x v="8"/>
    <s v="Minor -Non-Conformities"/>
    <n v="9001"/>
    <s v="8.2.2"/>
    <s v=" Determining requirements for products &amp; services"/>
    <s v="Administration"/>
    <m/>
    <d v="2019-08-09T00:00:00"/>
    <d v="2020-02-27T00:00:00"/>
    <s v="Air quality test in now done in the campus"/>
    <x v="0"/>
    <n v="262"/>
    <n v="202"/>
  </r>
  <r>
    <n v="251"/>
    <s v="In addition to the driver, there shall be a conductor, holding a valid license, deployed in each bus, and his qualification, duties and functions should be in consonance with the provisions in Rule 17 of Motor Vehicles, Rules, 1993."/>
    <s v="Internal"/>
    <d v="2019-06-10T00:00:00"/>
    <x v="0"/>
    <s v="India"/>
    <x v="8"/>
    <s v="Observation"/>
    <n v="45001"/>
    <n v="7.1"/>
    <s v=" Resources"/>
    <s v="Administration"/>
    <m/>
    <d v="2019-08-09T00:00:00"/>
    <d v="2020-03-19T00:00:00"/>
    <s v="School has male attendant"/>
    <x v="0"/>
    <n v="283"/>
    <n v="223"/>
  </r>
  <r>
    <n v="252"/>
    <s v="Provision shall be made by the school authorities for at least one well – trained lady attendant, preferably a lady guard, in each school bus, who will ensure safe travel of the children during the entire journey and also render adequate assistance for safe boarding and de-boarding of the children._x000a_Currently, there are only male attendant’s deployed. Reason being given is that students pick-up &amp; drop is planned in such a way that there is no girl child for first and last drop,Lady attendants are currently being deployed only for pre-primary."/>
    <s v="Internal"/>
    <d v="2019-06-10T00:00:00"/>
    <x v="0"/>
    <s v="India"/>
    <x v="8"/>
    <s v="Observation"/>
    <n v="45001"/>
    <n v="7.1"/>
    <s v=" Resources"/>
    <s v="Administration"/>
    <m/>
    <d v="2020-06-17T00:00:00"/>
    <d v="2020-06-18T00:00:00"/>
    <s v="School pick up -drop off arranged in such a way that no girl child is picked up first and dropped of last"/>
    <x v="0"/>
    <n v="374"/>
    <n v="1"/>
  </r>
  <r>
    <n v="253"/>
    <s v="Adequate number of hand wash basins made of porcelain/stainless steel with soap, hot &amp; cold water , drying (clean &amp; dry towel) for customer._x000a_Facilities are outside the pantry / canteen nearby area. Only handwash is provided."/>
    <s v="Internal"/>
    <d v="2019-06-10T00:00:00"/>
    <x v="0"/>
    <s v="India"/>
    <x v="8"/>
    <s v="Observation"/>
    <n v="45001"/>
    <n v="7.1"/>
    <s v=" Resources"/>
    <s v="Administration"/>
    <m/>
    <d v="2019-08-09T00:00:00"/>
    <d v="2020-03-17T00:00:00"/>
    <s v="Canteen records maintained"/>
    <x v="0"/>
    <n v="281"/>
    <n v="221"/>
  </r>
  <r>
    <n v="254"/>
    <s v="Conveyance &amp; transportation of food in an appropriate state of cleanliness, particularly if the same vehicle has been used to carry non-food items._x000a_Currently food cooked inside the supplier’s premises is brought to Ahmd campus in school van (ECO Model)."/>
    <s v="Internal"/>
    <d v="2019-06-10T00:00:00"/>
    <x v="0"/>
    <s v="India"/>
    <x v="8"/>
    <s v="Observation"/>
    <n v="45001"/>
    <n v="7.1"/>
    <s v=" Resources"/>
    <s v="Administration"/>
    <m/>
    <d v="2019-08-09T00:00:00"/>
    <d v="2020-02-27T00:00:00"/>
    <s v="Cleaniness of transport of food is well taken care by school"/>
    <x v="0"/>
    <n v="262"/>
    <n v="202"/>
  </r>
  <r>
    <n v="255"/>
    <s v="School buses should be painted yellow with name of the school written prominently on both sides of the bus so that these can be identified easily._x000a_School has 9 buses. No stickers observed on both sides, currently Xerox paper is used."/>
    <s v="Internal"/>
    <d v="2019-06-10T00:00:00"/>
    <x v="0"/>
    <s v="India"/>
    <x v="8"/>
    <s v="Minor -Non-Conformities"/>
    <n v="45001"/>
    <n v="7.1"/>
    <s v=" Resources"/>
    <s v="Administration"/>
    <m/>
    <d v="2019-08-09T00:00:00"/>
    <d v="2020-02-27T00:00:00"/>
    <s v="School buses are painted yellow"/>
    <x v="0"/>
    <n v="262"/>
    <n v="202"/>
  </r>
  <r>
    <n v="256"/>
    <s v="Details of the Driver (name, address, license number, badge number) and Tel.No. of the school or owner of the bus, Transport Dept’s helpline number and Registration number of the vehicle shall be displayed at prominent places inside and outside the bus in contrast colour. It is to be clearly visible to all the passengers in the bus and to the public so that in case of necessity, the school authority / police or other authorities can be informed._x000a_This practise is currently not being followed. Needs to be initiated._x000a_ "/>
    <s v="Internal"/>
    <d v="2019-06-10T00:00:00"/>
    <x v="0"/>
    <s v="India"/>
    <x v="8"/>
    <s v="Minor -Non-Conformities"/>
    <n v="45001"/>
    <n v="7.1"/>
    <s v=" Resources"/>
    <s v="Administration"/>
    <m/>
    <d v="2019-08-09T00:00:00"/>
    <d v="2020-03-17T00:00:00"/>
    <s v="Details are displayed prominently"/>
    <x v="0"/>
    <n v="281"/>
    <n v="221"/>
  </r>
  <r>
    <n v="257"/>
    <s v="The windows of the bus should be fitted with horizontal grills and with mesh fire._x000a_Only rods are fitted, no grills nor mesh wire_x000a_"/>
    <s v="Internal"/>
    <d v="2019-06-10T00:00:00"/>
    <x v="0"/>
    <s v="India"/>
    <x v="8"/>
    <s v="Minor -Non-Conformities"/>
    <n v="9001"/>
    <s v="7.1.3"/>
    <s v=" Infrastructure"/>
    <s v="Administration"/>
    <m/>
    <d v="2020-06-17T00:00:00"/>
    <d v="2020-05-16T00:00:00"/>
    <s v="Windows of the bus are now fitted with grills"/>
    <x v="0"/>
    <n v="341"/>
    <n v="-32"/>
  </r>
  <r>
    <n v="258"/>
    <s v="The school authorities should ensure that every school bus should possess two fire extinguishers of ABC type of 5kg capacity having ISI mark. One of which should be kept in the driver’s cabin and second near the emergency exit door. Similarly, training should be given to the driver, conductor and lady attendant / guard to operate the fire extinguisher._x000a_Himanshu Sharma is the Designated Transport Manager. However his contact details are not displayed as per requirement. Instead contact details, where displayed, are those of the Admissions Team. Reason: Marketing Perspective._x000a_"/>
    <s v="Internal"/>
    <d v="2019-06-10T00:00:00"/>
    <x v="0"/>
    <s v="India"/>
    <x v="8"/>
    <s v="Minor -Non-Conformities"/>
    <n v="45001"/>
    <n v="7.1"/>
    <s v=" Resources"/>
    <s v="Administration"/>
    <m/>
    <d v="2019-08-09T00:00:00"/>
    <d v="2020-02-27T00:00:00"/>
    <s v="FE in school buses"/>
    <x v="0"/>
    <n v="262"/>
    <n v="202"/>
  </r>
  <r>
    <n v="259"/>
    <s v="Global Positioning System (GPS) and CCTV arrangement should be made compulsorily in each school bus. It shall be ensured by the owner of the bus that the GPS and CCTV thus installed, is kept in working condition at all the time._x000a_GPS Tracking System via mobile phone app is not available in any of the buses. _x000a__x000a_CCTV’s are installed however there are issues w.r.t. 100% successful functioning because as per feedback of the Transport Manager, due to bumpy roads, they become misaligned from their original set position._x000a__x000a_Also during SWOT Analysis session, one of the teacher’s feedback was that CCTV’s are not always working."/>
    <s v="Internal"/>
    <d v="2019-06-10T00:00:00"/>
    <x v="0"/>
    <s v="India"/>
    <x v="8"/>
    <s v="Minor -Non-Conformities"/>
    <n v="45001"/>
    <n v="7.1"/>
    <s v=" Resources"/>
    <s v="Administration"/>
    <m/>
    <d v="2019-08-09T00:00:00"/>
    <d v="2020-02-27T00:00:00"/>
    <s v="CCTV properly installed"/>
    <x v="0"/>
    <n v="262"/>
    <n v="202"/>
  </r>
  <r>
    <n v="260"/>
    <s v="Each school should designate one Transport Manager who will be entrusted with the responsibility to ensure the safety of school children travelling by school bus. Name and contact details of the Transport Manager of the school must be prominently displayed outside and inside the school bus._x000a_Himanshu Sharma is the Designated Transport Manager. However his contact details are not displayed as per requirement. Instead contact details, where displayed, are those of the Admissions Team. Reason: Marketing Perspective_x000a_"/>
    <s v="Internal"/>
    <d v="2019-06-10T00:00:00"/>
    <x v="0"/>
    <s v="India"/>
    <x v="8"/>
    <s v="Minor -Non-Conformities"/>
    <n v="45001"/>
    <n v="7.1"/>
    <s v=" Resources"/>
    <s v="Administration"/>
    <m/>
    <d v="2020-06-17T00:00:00"/>
    <d v="2020-06-18T00:00:00"/>
    <s v="Transport manager details are displayed inside the school bus."/>
    <x v="0"/>
    <n v="374"/>
    <n v="1"/>
  </r>
  <r>
    <n v="261"/>
    <s v="The school buses shall be fitted with alarm bell and siren so that in case of emergency everyone can be alerted._x000a_As per the transport contractors who were available for inspection / audit, This facility is not available in old buses, however it is there in new buses manufactured. And we are using old buses."/>
    <s v="Internal"/>
    <d v="2019-06-10T00:00:00"/>
    <x v="0"/>
    <s v="India"/>
    <x v="8"/>
    <s v="Minor -Non-Conformities"/>
    <n v="45001"/>
    <n v="7.1"/>
    <s v=" Resources"/>
    <s v="Administration"/>
    <m/>
    <d v="2019-08-09T00:00:00"/>
    <d v="2020-03-17T00:00:00"/>
    <s v="School buses are fitted with alarm bells and sirens"/>
    <x v="0"/>
    <n v="281"/>
    <n v="221"/>
  </r>
  <r>
    <n v="262"/>
    <s v="Medical checkup regarding the physical fitness of the driver including eye testing shall be made every year. Fitness certificate issued by the competent authority shall be obtained as per the safety standard under “The Motor Vehicles Act 1988”._x000a_This is not done. Transport Manager has assured that it will be done in month’s of June-July._x000a_"/>
    <s v="Internal"/>
    <d v="2019-06-11T00:00:00"/>
    <x v="0"/>
    <s v="India"/>
    <x v="8"/>
    <s v="Minor -Non-Conformities"/>
    <n v="45001"/>
    <n v="7.1"/>
    <s v=" Resources"/>
    <s v="Administration"/>
    <m/>
    <d v="2019-08-10T00:00:00"/>
    <d v="2020-02-18T00:00:00"/>
    <s v="Medical records produced"/>
    <x v="0"/>
    <n v="252"/>
    <n v="192"/>
  </r>
  <r>
    <n v="263"/>
    <s v="The driver shall be dressed in the uniform of grey trouser and jacket or as prescribed by the State Transport Department with his name plate along with name of owner of the school bus distinctly embossed._x000a_Transport Manager has assured that all drivers will be provided uniform by 15/6/19. ID cards will also be issued to all drivers. "/>
    <s v="Internal"/>
    <d v="2019-06-11T00:00:00"/>
    <x v="0"/>
    <s v="India"/>
    <x v="8"/>
    <s v="Minor -Non-Conformities"/>
    <n v="45001"/>
    <n v="7.1"/>
    <s v=" Resources"/>
    <s v="Administration"/>
    <m/>
    <d v="2019-08-10T00:00:00"/>
    <d v="2020-02-27T00:00:00"/>
    <s v="Proper uniform is provided"/>
    <x v="0"/>
    <n v="261"/>
    <n v="201"/>
  </r>
  <r>
    <n v="264"/>
    <s v="In case of hired school buses, the school authorities shall enter into a ‘valid agreement’ with the owner / transporter of the school bus and the driver of the school bus shall carry a copy of such agreement._x000a_Verified old agreement copy dated 24th July, 2017 between Spillar education trust &amp; Khodiyar Bus Service. Agreement validity was from 15/6/17 to 31/5/19. Agreement has expired. As per Transport Manager, Negotiations are still going on._x000a_"/>
    <s v="Internal"/>
    <d v="2019-06-11T00:00:00"/>
    <x v="0"/>
    <s v="India"/>
    <x v="8"/>
    <s v="Minor -Non-Conformities"/>
    <n v="45001"/>
    <n v="7.1"/>
    <s v=" Resources"/>
    <s v="Administration"/>
    <m/>
    <d v="2019-08-10T00:00:00"/>
    <d v="2020-03-19T00:00:00"/>
    <s v="Valid agreement exists"/>
    <x v="0"/>
    <n v="282"/>
    <n v="222"/>
  </r>
  <r>
    <n v="265"/>
    <s v="The record having details of the students ferried indicating the name, class, residential address, blood group, points of stoppage, route plan should always be kept in readiness with the bus conductor inside the school bus._x000a_Records are maintained. However blood group details not there. It’s column could be added."/>
    <s v="Internal"/>
    <d v="2019-06-11T00:00:00"/>
    <x v="0"/>
    <s v="India"/>
    <x v="8"/>
    <s v="Minor -Non-Conformities"/>
    <n v="9001"/>
    <s v="7.1.3"/>
    <s v=" Infrastructure"/>
    <s v="Administration"/>
    <m/>
    <d v="2020-06-17T00:00:00"/>
    <d v="2020-05-16T00:00:00"/>
    <s v="Medical records including blood group details are maintained"/>
    <x v="0"/>
    <n v="340"/>
    <n v="-32"/>
  </r>
  <r>
    <n v="266"/>
    <s v="Refresher training course with a view to fine-tune and increased proficiency of driving shall be imparted to drivers of the school bus periodically i.e. twice in a year._x000a_The only training that was given to the drivers was in 2018 by EICHER motors of upgradation from BS3 to BS4._x000a_"/>
    <s v="Internal"/>
    <d v="2019-06-11T00:00:00"/>
    <x v="0"/>
    <s v="India"/>
    <x v="8"/>
    <s v="Minor -Non-Conformities"/>
    <n v="45001"/>
    <n v="7.1"/>
    <s v=" Resources"/>
    <s v="Administration"/>
    <m/>
    <d v="2019-08-10T00:00:00"/>
    <d v="2020-03-23T00:00:00"/>
    <s v="Refresher training is conducted to increase proficiency"/>
    <x v="0"/>
    <n v="286"/>
    <n v="226"/>
  </r>
  <r>
    <n v="267"/>
    <s v="The school authority must provide one mobile phone in each school bus so that in case of emergency the school bus can be contacted or the driver / conductor of the school bus can contact the Police, State authority and the school authority._x000a_No separate school owned mobile phone is provided. All drivers / conductors / owners of bus use their personal mobile phone._x000a_"/>
    <s v="Internal"/>
    <d v="2019-06-11T00:00:00"/>
    <x v="0"/>
    <s v="India"/>
    <x v="8"/>
    <s v="Minor -Non-Conformities"/>
    <n v="45001"/>
    <n v="7.1"/>
    <s v=" Resources"/>
    <s v="Administration"/>
    <m/>
    <d v="2020-06-17T00:00:00"/>
    <d v="2020-06-18T00:00:00"/>
    <s v="Mobiles have been provided to Drivers and attendants"/>
    <x v="0"/>
    <n v="373"/>
    <n v="1"/>
  </r>
  <r>
    <n v="268"/>
    <s v="Periodic feed-back from school children using school transport facility with regards to driver / conductor be taken and records are to be maintained._x000a_No such records evidenced."/>
    <s v="Internal"/>
    <d v="2019-06-11T00:00:00"/>
    <x v="0"/>
    <s v="India"/>
    <x v="8"/>
    <s v="Minor -Non-Conformities"/>
    <n v="9001"/>
    <s v="7.1.3"/>
    <s v=" Infrastructure"/>
    <s v="Administration"/>
    <m/>
    <d v="2020-06-17T00:00:00"/>
    <d v="2020-05-16T00:00:00"/>
    <s v="Feeback reocrd maintained"/>
    <x v="0"/>
    <n v="340"/>
    <n v="-32"/>
  </r>
  <r>
    <n v="269"/>
    <s v="No person suffering from any infection or contagious disease._x000a_No records maintained."/>
    <s v="Internal"/>
    <d v="2019-06-11T00:00:00"/>
    <x v="0"/>
    <s v="India"/>
    <x v="8"/>
    <s v="Minor -Non-Conformities"/>
    <n v="45001"/>
    <n v="7.1"/>
    <s v=" Resources"/>
    <s v="Administration"/>
    <m/>
    <d v="2019-08-10T00:00:00"/>
    <d v="2020-02-18T00:00:00"/>
    <s v="Medical records produced"/>
    <x v="0"/>
    <n v="252"/>
    <n v="192"/>
  </r>
  <r>
    <n v="270"/>
    <s v="Arrangements are made to get the staff medically examined once in six month to ensure that they are free from infectious, contagious and other disease_x000a_As confirmed by Supplier Mr. Agarwal, currently there is no system of having annual medical check-up of cooks done. _x000a__x000a_The following medical check-up of the cooks should be done by supplier on an annual basis _x000a__x000a_General Body Health:_x000a_• CBC_x000a_• ESR_x000a_• Urine Routine_x000a_• Chest X-ray_x000a_• Blood Group and Rh Factor_x000a_Diabetes Screen:_x000a_• Fasting Blood Sugar_x000a_Consultations:_x000a_• General physical examination and review_x000a_The extra tests for Food handlers are as follows:_x000a_1. HIV_x000a_2. HBsAg_x000a_3. Stool Examination_x000a_4. VDRL_x000a__x000a_A copy of their report to be furnished to us every year before beginning of academic session."/>
    <s v="Internal"/>
    <d v="2019-06-11T00:00:00"/>
    <x v="0"/>
    <s v="India"/>
    <x v="8"/>
    <s v="Minor -Non-Conformities"/>
    <n v="45001"/>
    <n v="7.1"/>
    <s v=" Resources"/>
    <s v="Administration"/>
    <m/>
    <d v="2019-08-10T00:00:00"/>
    <d v="2020-02-18T00:00:00"/>
    <s v="Medical records produced"/>
    <x v="0"/>
    <n v="252"/>
    <n v="192"/>
  </r>
  <r>
    <n v="271"/>
    <s v="The staff working are inoculated against the enteric group of disease and vaccinated._x000a_Contractor needs to ensure and document the inoculation/vaccinations of kitchen staff. "/>
    <s v="Internal"/>
    <d v="2019-06-11T00:00:00"/>
    <x v="0"/>
    <s v="India"/>
    <x v="8"/>
    <s v="Minor -Non-Conformities"/>
    <n v="45001"/>
    <n v="7.1"/>
    <s v=" Resources"/>
    <s v="Administration"/>
    <m/>
    <d v="2019-08-10T00:00:00"/>
    <d v="2020-02-18T00:00:00"/>
    <s v="Medical records produced"/>
    <x v="0"/>
    <n v="252"/>
    <n v="192"/>
  </r>
  <r>
    <n v="272"/>
    <s v="No employee suffering from a hand or face injury, skin infection or clinically recognised infectious disease._x000a_Contractor needs to ensure and document the inoculation/vaccinations of kitchen staff."/>
    <s v="Internal"/>
    <d v="2019-06-11T00:00:00"/>
    <x v="0"/>
    <s v="India"/>
    <x v="8"/>
    <s v="Minor -Non-Conformities"/>
    <n v="45001"/>
    <n v="7.1"/>
    <s v=" Resources"/>
    <s v="Administration"/>
    <m/>
    <d v="2019-08-10T00:00:00"/>
    <d v="2020-02-18T00:00:00"/>
    <s v="Medical records produced"/>
    <x v="0"/>
    <n v="252"/>
    <n v="192"/>
  </r>
  <r>
    <n v="273"/>
    <s v="System of reporting illness to management &amp; medical examination apart from periodic check-up._x000a_Needs to be done by the school (preferably by the medical nurse) once a month at least"/>
    <s v="Internal"/>
    <d v="2019-06-11T00:00:00"/>
    <x v="0"/>
    <s v="India"/>
    <x v="8"/>
    <s v="Minor -Non-Conformities"/>
    <n v="45001"/>
    <n v="7.1"/>
    <s v=" Resources"/>
    <s v="Administration"/>
    <m/>
    <d v="2019-08-10T00:00:00"/>
    <d v="2020-02-18T00:00:00"/>
    <s v="Medical records produced_x000a_Reporting system of illness is there"/>
    <x v="0"/>
    <n v="252"/>
    <n v="192"/>
  </r>
  <r>
    <n v="274"/>
    <s v="Food handlers maintained high degree of personal cleanliness (wash hands with soap and potable water, disinfect hand and dry at the beginning of handling food &amp; after hand contamination)._x000a_Surprise inspections by school admin staff recommended"/>
    <s v="Internal"/>
    <d v="2019-06-11T00:00:00"/>
    <x v="0"/>
    <s v="India"/>
    <x v="8"/>
    <s v="Minor -Non-Conformities"/>
    <n v="45001"/>
    <n v="7.1"/>
    <s v=" Resources"/>
    <s v="Administration"/>
    <m/>
    <d v="2019-08-10T00:00:00"/>
    <d v="2020-03-19T00:00:00"/>
    <s v="Canteen records maintained"/>
    <x v="0"/>
    <n v="282"/>
    <n v="222"/>
  </r>
  <r>
    <n v="275"/>
    <s v="Food handlers refrain from smoking, spitting chewing, sneezing or coughing in food preparation &amp; food service, trim nails &amp; hair, Jewellery control_x000a_Surprise inspections by school admin staff recommended"/>
    <s v="Internal"/>
    <d v="2019-06-11T00:00:00"/>
    <x v="0"/>
    <s v="India"/>
    <x v="8"/>
    <s v="Minor -Non-Conformities"/>
    <n v="45001"/>
    <n v="7.1"/>
    <s v=" Resources"/>
    <s v="Administration"/>
    <m/>
    <d v="2019-08-10T00:00:00"/>
    <d v="2020-03-19T00:00:00"/>
    <s v="Canteen records maintained"/>
    <x v="0"/>
    <n v="282"/>
    <n v="222"/>
  </r>
  <r>
    <n v="276"/>
    <s v="Records of medical examination signed by a registered medical practitioner ._x000a_No such records maintained."/>
    <s v="Internal"/>
    <d v="2019-06-11T00:00:00"/>
    <x v="0"/>
    <s v="India"/>
    <x v="8"/>
    <s v="Minor -Non-Conformities"/>
    <n v="45001"/>
    <n v="7.1"/>
    <s v=" Resources"/>
    <s v="Administration"/>
    <m/>
    <d v="2019-08-10T00:00:00"/>
    <d v="2020-02-18T00:00:00"/>
    <s v="Medical records produced"/>
    <x v="0"/>
    <n v="252"/>
    <n v="192"/>
  </r>
  <r>
    <n v="277"/>
    <s v="Stairways are in good repair with handrails and non-slip tread?_x000a_Staircases found to be without support hand railings on LHS throughout the campus. "/>
    <s v="Internal"/>
    <d v="2019-06-11T00:00:00"/>
    <x v="0"/>
    <s v="India"/>
    <x v="8"/>
    <s v="Minor -Non-Conformities"/>
    <n v="9001"/>
    <s v="8.2.2"/>
    <s v=" Determining requirements for products &amp; services"/>
    <s v="Administration"/>
    <m/>
    <d v="2020-06-17T00:00:00"/>
    <d v="2020-07-22T00:00:00"/>
    <s v="AS per the CD, no budget for this year so can be closed"/>
    <x v="0"/>
    <n v="407"/>
    <n v="35"/>
  </r>
  <r>
    <n v="278"/>
    <s v="Is the Emergency Evacuation Route &amp; Action Plan posted?_x000a_Emergency Floor Plans available in Admin Dept. They are not displayed at prominent locations in the entire campus. EMP’s do not include details of Fire Fighting System’s._x000a_"/>
    <s v="Internal"/>
    <d v="2019-06-11T00:00:00"/>
    <x v="0"/>
    <s v="India"/>
    <x v="8"/>
    <s v="Minor -Non-Conformities"/>
    <n v="45001"/>
    <n v="8.1999999999999993"/>
    <s v=" Emergency preparedness and response"/>
    <s v="Administration"/>
    <m/>
    <d v="2019-08-10T00:00:00"/>
    <d v="2020-04-28T00:00:00"/>
    <s v="EMP are displayed in campus"/>
    <x v="0"/>
    <n v="322"/>
    <n v="262"/>
  </r>
  <r>
    <n v="279"/>
    <s v="Are fire extinguishers easily accessible, checked monthly, and operational?_x000a_Fire Extinguishers not in accessible condition. Annual check by local supplier is done"/>
    <s v="Internal"/>
    <d v="2019-06-11T00:00:00"/>
    <x v="0"/>
    <s v="India"/>
    <x v="8"/>
    <s v="Minor -Non-Conformities"/>
    <n v="45001"/>
    <n v="8.1999999999999993"/>
    <s v=" Emergency preparedness and response"/>
    <s v="Administration"/>
    <m/>
    <d v="2019-08-10T00:00:00"/>
    <d v="2020-03-19T00:00:00"/>
    <s v="FE are easily accessible"/>
    <x v="0"/>
    <n v="282"/>
    <n v="222"/>
  </r>
  <r>
    <n v="280"/>
    <s v="Is housekeeping being adequately maintained?_x000a_Poor Housekeeping seen in server rooms._x000a_Housekeeping staff not wearing PPE’s."/>
    <s v="Internal"/>
    <d v="2019-06-11T00:00:00"/>
    <x v="0"/>
    <s v="India"/>
    <x v="8"/>
    <s v="Minor -Non-Conformities"/>
    <n v="45001"/>
    <n v="8.1999999999999993"/>
    <s v=" Emergency preparedness and response"/>
    <s v="Administration"/>
    <m/>
    <d v="2019-08-10T00:00:00"/>
    <d v="2020-02-27T00:00:00"/>
    <s v="Housekeeping is adequately taken care by the school"/>
    <x v="0"/>
    <n v="261"/>
    <n v="201"/>
  </r>
  <r>
    <n v="281"/>
    <s v="Are MSDS available for office and housekeeping chemicals? _x000a_Records not maintained."/>
    <s v="Internal"/>
    <d v="2019-06-11T00:00:00"/>
    <x v="0"/>
    <s v="India"/>
    <x v="8"/>
    <s v="Minor -Non-Conformities"/>
    <n v="45001"/>
    <n v="8.1999999999999993"/>
    <s v=" Emergency preparedness and response"/>
    <s v="Administration"/>
    <m/>
    <d v="2019-08-10T00:00:00"/>
    <d v="2020-02-27T00:00:00"/>
    <s v="Records are maintained for MSDS"/>
    <x v="0"/>
    <n v="261"/>
    <n v="201"/>
  </r>
  <r>
    <n v="282"/>
    <s v="Are OSHA (safety) posters prominently displayed?_x000a_No such posters were seen."/>
    <s v="Internal"/>
    <d v="2019-06-11T00:00:00"/>
    <x v="0"/>
    <s v="India"/>
    <x v="8"/>
    <s v="Minor -Non-Conformities"/>
    <n v="45001"/>
    <n v="8.1999999999999993"/>
    <s v=" Emergency preparedness and response"/>
    <s v="Administration"/>
    <m/>
    <d v="2019-08-10T00:00:00"/>
    <d v="2020-03-19T00:00:00"/>
    <s v="OSHAs posters prominently displayed"/>
    <x v="0"/>
    <n v="282"/>
    <n v="222"/>
  </r>
  <r>
    <n v="283"/>
    <s v="No visible naked wires or loose wires_x000a_Observed Live open wire. Naked wires found to be running around the doors."/>
    <s v="Internal"/>
    <d v="2019-06-11T00:00:00"/>
    <x v="0"/>
    <s v="India"/>
    <x v="8"/>
    <s v="Minor -Non-Conformities"/>
    <n v="45001"/>
    <n v="8.1999999999999993"/>
    <s v=" Emergency preparedness and response"/>
    <s v="Administration"/>
    <m/>
    <d v="2019-08-10T00:00:00"/>
    <d v="2020-03-19T00:00:00"/>
    <s v="All naked wires are covered"/>
    <x v="0"/>
    <n v="282"/>
    <n v="222"/>
  </r>
  <r>
    <n v="284"/>
    <s v="Are rubber mats placed near control panels_x000a_Rubber insulation mats not kept in front of energized panels."/>
    <s v="Internal"/>
    <d v="2019-06-11T00:00:00"/>
    <x v="0"/>
    <s v="India"/>
    <x v="8"/>
    <s v="Minor -Non-Conformities"/>
    <n v="45001"/>
    <n v="8.1999999999999993"/>
    <s v=" Emergency preparedness and response"/>
    <s v="Administration"/>
    <m/>
    <d v="2019-08-10T00:00:00"/>
    <d v="2020-02-27T00:00:00"/>
    <s v="Rubber mats are place in front of energised board "/>
    <x v="0"/>
    <n v="261"/>
    <n v="201"/>
  </r>
  <r>
    <n v="285"/>
    <s v="No heavy material stacked on higher shelves / racks._x000a_Improper Stacking of Material in Pantry._x000a_"/>
    <s v="Internal"/>
    <d v="2019-06-11T00:00:00"/>
    <x v="0"/>
    <s v="India"/>
    <x v="8"/>
    <s v="Minor -Non-Conformities"/>
    <n v="9001"/>
    <s v="7.1.3"/>
    <s v=" Infrastructure"/>
    <s v="Administration"/>
    <m/>
    <d v="2019-08-10T00:00:00"/>
    <d v="2020-02-27T00:00:00"/>
    <s v="Stacking of material is proper"/>
    <x v="0"/>
    <n v="261"/>
    <n v="201"/>
  </r>
  <r>
    <n v="286"/>
    <s v="Toilets are cleaned as per checklist_x000a_No cleaning checklist is available / maintained in Male Washroom on ground floor._x000a_"/>
    <s v="Internal"/>
    <d v="2019-06-11T00:00:00"/>
    <x v="0"/>
    <s v="India"/>
    <x v="8"/>
    <s v="Minor -Non-Conformities"/>
    <n v="9001"/>
    <s v="7.1.3"/>
    <s v=" Infrastructure"/>
    <s v="Administration"/>
    <m/>
    <d v="2019-08-10T00:00:00"/>
    <d v="2020-02-27T00:00:00"/>
    <s v="Toilets are clean as per checklist"/>
    <x v="0"/>
    <n v="261"/>
    <n v="201"/>
  </r>
  <r>
    <n v="287"/>
    <s v="Exit Signanges are clearly marked &amp; visible_x000a_Safety signage’s not found in entire premises."/>
    <s v="Internal"/>
    <d v="2019-06-11T00:00:00"/>
    <x v="0"/>
    <s v="India"/>
    <x v="8"/>
    <s v="Minor -Non-Conformities"/>
    <n v="45001"/>
    <n v="8.1"/>
    <s v=" Operational planning and control"/>
    <s v="Administration"/>
    <m/>
    <d v="2019-08-10T00:00:00"/>
    <d v="2020-04-28T00:00:00"/>
    <s v="safety signs are clearly visible"/>
    <x v="0"/>
    <n v="322"/>
    <n v="262"/>
  </r>
  <r>
    <n v="288"/>
    <s v="Exits are clearly identifiable._x000a_No they were not easily identifiable."/>
    <s v="Internal"/>
    <d v="2019-06-11T00:00:00"/>
    <x v="0"/>
    <s v="India"/>
    <x v="8"/>
    <s v="Minor -Non-Conformities"/>
    <n v="45001"/>
    <n v="8.1"/>
    <s v=" Operational planning and control"/>
    <s v="Administration"/>
    <m/>
    <d v="2019-08-10T00:00:00"/>
    <d v="2020-04-28T00:00:00"/>
    <s v="Exits are clearly identifiable"/>
    <x v="0"/>
    <n v="322"/>
    <n v="262"/>
  </r>
  <r>
    <n v="289"/>
    <s v="Fire extinguisher locations are identified by a sign or other means. _x000a_Safety signage’s not found in entire premises."/>
    <s v="Internal"/>
    <d v="2019-06-11T00:00:00"/>
    <x v="0"/>
    <s v="India"/>
    <x v="8"/>
    <s v="Minor -Non-Conformities"/>
    <n v="9001"/>
    <s v="7.1.3"/>
    <s v=" Infrastructure"/>
    <s v="Administration"/>
    <m/>
    <d v="2019-08-10T00:00:00"/>
    <d v="2020-03-19T00:00:00"/>
    <s v="Safety signage visible"/>
    <x v="0"/>
    <n v="282"/>
    <n v="222"/>
  </r>
  <r>
    <n v="290"/>
    <s v="Is each extinguisher in its designated place &amp; clearly visible_x000a_Fire Extinguisher’s not found in entire corridor of new building construction. No Fire Extinguisher is available in Principal’s Vehicle. No Fire Extinguisher available in Computer Lab._x000a_"/>
    <s v="Internal"/>
    <d v="2019-06-11T00:00:00"/>
    <x v="0"/>
    <s v="India"/>
    <x v="8"/>
    <s v="Minor -Non-Conformities"/>
    <n v="9001"/>
    <s v="7.1.3"/>
    <s v=" Infrastructure"/>
    <s v="Administration"/>
    <m/>
    <d v="2019-08-10T00:00:00"/>
    <d v="2020-03-19T00:00:00"/>
    <s v="FE is kept at designated place"/>
    <x v="0"/>
    <n v="282"/>
    <n v="222"/>
  </r>
  <r>
    <n v="291"/>
    <s v="Parents communicate their child's health issues to the school. _x000a_Parent communicates with CT and nurse but it would be good if a common email id can be created on mygiis."/>
    <s v="Internal"/>
    <d v="2019-08-16T00:00:00"/>
    <x v="0"/>
    <s v="Malaysia"/>
    <x v="4"/>
    <s v="Observation"/>
    <n v="45001"/>
    <n v="7.4"/>
    <s v=" Communication"/>
    <s v="Management"/>
    <m/>
    <d v="2019-10-15T00:00:00"/>
    <d v="2020-02-19T00:00:00"/>
    <s v="Students Health issue is now communicated to the school by google form "/>
    <x v="0"/>
    <n v="187"/>
    <n v="127"/>
  </r>
  <r>
    <n v="292"/>
    <s v="The school staff is sensitized to understand the genuine health problems of the children. _x000a_program can be initiated for staff_x000a_"/>
    <s v="Internal"/>
    <d v="2019-08-16T00:00:00"/>
    <x v="0"/>
    <s v="Malaysia"/>
    <x v="4"/>
    <s v="Observation"/>
    <n v="45001"/>
    <n v="7.2"/>
    <s v=" Competence"/>
    <s v="HR"/>
    <m/>
    <d v="2019-10-15T00:00:00"/>
    <d v="2019-11-28T00:00:00"/>
    <s v="A program has been designed to understand health problems of the children"/>
    <x v="0"/>
    <n v="104"/>
    <n v="44"/>
  </r>
  <r>
    <n v="293"/>
    <s v="The teachers have undergone basic training / bridge courses on counseling, first-aid and identification of disabilities/learning difficulties._x000a_can be included in at induction training"/>
    <s v="Internal"/>
    <d v="2019-08-16T00:00:00"/>
    <x v="0"/>
    <s v="Malaysia"/>
    <x v="4"/>
    <s v="Observation"/>
    <n v="45001"/>
    <n v="7.2"/>
    <s v=" Competence"/>
    <s v="HR"/>
    <m/>
    <d v="2019-10-15T00:00:00"/>
    <d v="2019-11-28T00:00:00"/>
    <s v="Teachers training schedule in place."/>
    <x v="0"/>
    <n v="104"/>
    <n v="44"/>
  </r>
  <r>
    <n v="294"/>
    <s v="The laboratories are well equipped to handle common emergencies._x000a_MSDS TO  BELISTED"/>
    <s v="Internal"/>
    <d v="2019-08-16T00:00:00"/>
    <x v="0"/>
    <s v="Malaysia"/>
    <x v="4"/>
    <s v="Observation"/>
    <n v="45001"/>
    <n v="7.1"/>
    <s v=" Resources"/>
    <s v="Operations"/>
    <m/>
    <d v="2019-10-15T00:00:00"/>
    <d v="2019-12-18T00:00:00"/>
    <s v="Laboratories are equipped to handle common emergencies"/>
    <x v="0"/>
    <n v="124"/>
    <n v="64"/>
  </r>
  <r>
    <n v="295"/>
    <s v="The secluded corners, corridors and staircases are kept under watch by staff during lunch breaks and at the time of dispersal. _x000a_Blind spots behind canteen,book shop not covered by CC tv"/>
    <s v="Internal"/>
    <d v="2019-08-16T00:00:00"/>
    <x v="0"/>
    <s v="Malaysia"/>
    <x v="4"/>
    <s v="Observation"/>
    <n v="45001"/>
    <n v="8.1"/>
    <s v=" Operational planning and control"/>
    <s v="Operations"/>
    <m/>
    <d v="2019-10-15T00:00:00"/>
    <d v="2020-02-12T00:00:00"/>
    <s v="they are monitoried by duty muster"/>
    <x v="0"/>
    <n v="180"/>
    <n v="120"/>
  </r>
  <r>
    <n v="296"/>
    <s v="The physical education instructors are sensitive enough to involve students in sports according to their physical capabilities and health related issues._x000a_anaysis to be done."/>
    <s v="Internal"/>
    <d v="2019-08-16T00:00:00"/>
    <x v="0"/>
    <s v="Malaysia"/>
    <x v="4"/>
    <s v="Observation"/>
    <n v="45001"/>
    <n v="10.3"/>
    <s v=" Continual improvement"/>
    <s v="Academics"/>
    <m/>
    <d v="2020-05-31T00:00:00"/>
    <d v="2020-07-01T00:00:00"/>
    <s v="PE instructor in consultation with Nurse, to do monitoring and analysis of the Students Health. "/>
    <x v="0"/>
    <n v="320"/>
    <n v="31"/>
  </r>
  <r>
    <n v="297"/>
    <s v="The school buses are equipped with first - aid boxes, drinking water and mobile phones._x000a_No drinking water. Also record of medicines taken from First Aid box not maintained."/>
    <s v="Internal"/>
    <d v="2019-08-16T00:00:00"/>
    <x v="0"/>
    <s v="Malaysia"/>
    <x v="4"/>
    <s v="Observation"/>
    <n v="45001"/>
    <n v="8.1"/>
    <s v=" Operational planning and control"/>
    <s v="Operations"/>
    <m/>
    <d v="2019-10-15T00:00:00"/>
    <d v="2019-11-28T00:00:00"/>
    <s v="School Bus is equipped with first aid boxes etc."/>
    <x v="0"/>
    <n v="104"/>
    <n v="44"/>
  </r>
  <r>
    <n v="298"/>
    <s v="The school has a strong policy statement against child abuse and exploitation._x000a_to be created to check HR for MOE _x000a_"/>
    <s v="Internal"/>
    <d v="2019-08-16T00:00:00"/>
    <x v="0"/>
    <s v="Malaysia"/>
    <x v="4"/>
    <s v="Minor -Non-Conformities"/>
    <n v="45001"/>
    <n v="5.2"/>
    <s v=" OH&amp;S Policy"/>
    <s v="Management"/>
    <m/>
    <d v="2019-10-15T00:00:00"/>
    <d v="2019-11-07T00:00:00"/>
    <s v="Child Abuse policy in place now."/>
    <x v="0"/>
    <n v="83"/>
    <n v="23"/>
  </r>
  <r>
    <n v="299"/>
    <s v="The staff has been trained to be alert to signs of abuse._x000a_Training needs to be provided"/>
    <s v="Internal"/>
    <d v="2019-08-16T00:00:00"/>
    <x v="0"/>
    <s v="Malaysia"/>
    <x v="4"/>
    <s v="Minor -Non-Conformities"/>
    <n v="45001"/>
    <n v="7.2"/>
    <s v=" Competence"/>
    <s v="HR"/>
    <m/>
    <d v="2019-10-15T00:00:00"/>
    <d v="2019-11-28T00:00:00"/>
    <s v="Training schedule for staff in place."/>
    <x v="0"/>
    <n v="104"/>
    <n v="44"/>
  </r>
  <r>
    <n v="300"/>
    <s v="There is a procedure for checking on staff background before they are allowed to work with the children._x000a_To be checked with HR"/>
    <s v="Internal"/>
    <d v="2019-08-16T00:00:00"/>
    <x v="0"/>
    <s v="Malaysia"/>
    <x v="4"/>
    <s v="Minor -Non-Conformities"/>
    <n v="45001"/>
    <s v="8.1.2"/>
    <s v=" Eliminating Hazards and reducing OH&amp;S risks"/>
    <s v="HR"/>
    <m/>
    <d v="2019-10-15T00:00:00"/>
    <d v="2020-02-05T00:00:00"/>
    <s v="According to an article published, employers may not get an answer because of PDPA act with reference to background checks of an employee. "/>
    <x v="0"/>
    <n v="173"/>
    <n v="113"/>
  </r>
  <r>
    <n v="301"/>
    <s v="There is a child protection policy which includes procedures to be followed for a teacher or any another member of the staff if accused of harming a child. _x000a_To be checked with MOE_x000a_"/>
    <s v="Internal"/>
    <d v="2019-08-16T00:00:00"/>
    <x v="0"/>
    <s v="Malaysia"/>
    <x v="4"/>
    <s v="Minor -Non-Conformities"/>
    <n v="45001"/>
    <n v="5.2"/>
    <s v=" OH&amp;S Policy"/>
    <s v="HR"/>
    <m/>
    <d v="2019-10-15T00:00:00"/>
    <d v="2019-11-16T00:00:00"/>
    <s v="Child policy put in place according to The Child Act 2016"/>
    <x v="0"/>
    <n v="92"/>
    <n v="32"/>
  </r>
  <r>
    <n v="302"/>
    <s v="The school provides ongoing training and development for staff to address their responsibilities to protect children from abuse._x000a_To be provided."/>
    <s v="Internal"/>
    <d v="2019-08-16T00:00:00"/>
    <x v="0"/>
    <s v="Malaysia"/>
    <x v="4"/>
    <s v="Minor -Non-Conformities"/>
    <n v="45001"/>
    <n v="7.2"/>
    <s v=" Competence"/>
    <s v="HR"/>
    <m/>
    <d v="2019-10-15T00:00:00"/>
    <d v="2020-02-05T00:00:00"/>
    <s v="Trainer from Ministry of Women And Child Development trained the staff to protect children from abuse"/>
    <x v="0"/>
    <n v="173"/>
    <n v="113"/>
  </r>
  <r>
    <n v="303"/>
    <s v="The children are taught the difference between 'good touch and bad touch'._x000a_KG yes / to be done for all"/>
    <s v="Internal"/>
    <d v="2019-08-16T00:00:00"/>
    <x v="0"/>
    <s v="Malaysia"/>
    <x v="4"/>
    <s v="Observation"/>
    <n v="45001"/>
    <n v="7.2"/>
    <s v=" Competence"/>
    <s v="Academics"/>
    <m/>
    <d v="2019-10-15T00:00:00"/>
    <d v="2019-10-24T00:00:00"/>
    <s v="Assembly are conducted in school where children are taught 'good touch and bad touch'."/>
    <x v="0"/>
    <n v="69"/>
    <n v="9"/>
  </r>
  <r>
    <n v="304"/>
    <s v="The child is helped to understand his right over his own body especially, the right to say 'No'_x000a_KG yes / to be done for all"/>
    <s v="Internal"/>
    <d v="2019-08-16T00:00:00"/>
    <x v="0"/>
    <s v="Malaysia"/>
    <x v="4"/>
    <s v="Observation"/>
    <n v="45001"/>
    <n v="7.2"/>
    <s v=" Competence"/>
    <s v="Academics"/>
    <m/>
    <d v="2019-10-15T00:00:00"/>
    <d v="2019-11-04T00:00:00"/>
    <s v="Issue is addressed in school assembly and by the counsellor."/>
    <x v="0"/>
    <n v="80"/>
    <n v="20"/>
  </r>
  <r>
    <n v="305"/>
    <s v="The school provides workshops by medical experts and counselors on adolescence related issues._x000a_To be iniciated regularly "/>
    <s v="Internal"/>
    <d v="2019-08-16T00:00:00"/>
    <x v="0"/>
    <s v="Malaysia"/>
    <x v="4"/>
    <s v="Observation"/>
    <n v="45001"/>
    <n v="7.2"/>
    <s v=" Competence"/>
    <s v="Academics"/>
    <m/>
    <d v="2019-10-15T00:00:00"/>
    <d v="2019-11-04T00:00:00"/>
    <s v="Issue is addressed in school assembly and by the counsellor."/>
    <x v="0"/>
    <n v="80"/>
    <n v="20"/>
  </r>
  <r>
    <n v="306"/>
    <s v="The children are given enough guidance on managing emotions and building healthy peer relationships._x000a_can be streamlined better _x000a_"/>
    <s v="Internal"/>
    <d v="2019-08-16T00:00:00"/>
    <x v="0"/>
    <s v="Malaysia"/>
    <x v="4"/>
    <s v="Minor -Non-Conformities"/>
    <n v="45001"/>
    <s v="6.1.2"/>
    <s v=" Hazard identification &amp; assessment of risks and opportunities"/>
    <s v="Academics"/>
    <m/>
    <d v="2019-10-15T00:00:00"/>
    <d v="2019-11-04T00:00:00"/>
    <s v="Issue is addressed in school assembly and by the counsellor."/>
    <x v="0"/>
    <n v="80"/>
    <n v="20"/>
  </r>
  <r>
    <n v="307"/>
    <s v="The children are sensitized to recognize and resist negative peer pressure_x000a_can be streamlined better"/>
    <s v="Internal"/>
    <d v="2019-08-16T00:00:00"/>
    <x v="0"/>
    <s v="Malaysia"/>
    <x v="4"/>
    <s v="Minor -Non-Conformities"/>
    <n v="45001"/>
    <s v="6.1.2"/>
    <s v=" Hazard identification &amp; assessment of risks and opportunities"/>
    <s v="Academics"/>
    <m/>
    <d v="2019-10-15T00:00:00"/>
    <d v="2019-11-04T00:00:00"/>
    <s v="Issue is addressed in school assembly and by the counsellor."/>
    <x v="0"/>
    <n v="80"/>
    <n v="20"/>
  </r>
  <r>
    <n v="308"/>
    <s v="They are taught skills to manage fear, anger and stress._x000a_can be streamlined better"/>
    <s v="Internal"/>
    <d v="2019-08-16T00:00:00"/>
    <x v="0"/>
    <s v="Malaysia"/>
    <x v="4"/>
    <s v="Minor -Non-Conformities"/>
    <n v="45001"/>
    <s v="6.1.2"/>
    <s v=" Hazard identification &amp; assessment of risks and opportunities"/>
    <s v="Academics"/>
    <m/>
    <d v="2019-10-15T00:00:00"/>
    <d v="2019-11-04T00:00:00"/>
    <s v="Issue is addressed in school assembly and by the counsellor."/>
    <x v="0"/>
    <n v="80"/>
    <n v="20"/>
  </r>
  <r>
    <n v="309"/>
    <s v="They are given positive reinforcement to stay away from criticism, rude language, gossiping and trivial matters that may lead to violence._x000a_can be streamlined better"/>
    <s v="Internal"/>
    <d v="2019-08-16T00:00:00"/>
    <x v="0"/>
    <s v="Malaysia"/>
    <x v="4"/>
    <s v="Minor -Non-Conformities"/>
    <n v="45001"/>
    <s v="6.1.2"/>
    <s v=" Hazard identification &amp; assessment of risks and opportunities"/>
    <s v="Academics"/>
    <m/>
    <d v="2019-10-15T00:00:00"/>
    <d v="2020-02-05T00:00:00"/>
    <s v="Issue is addressed in school assembly and by the counsellor."/>
    <x v="0"/>
    <n v="173"/>
    <n v="113"/>
  </r>
  <r>
    <n v="310"/>
    <s v="The school addresses the issues of bullying, harassment and prejudice against children._x000a_can be streamlined better_x000a_"/>
    <s v="Internal"/>
    <d v="2019-08-16T00:00:00"/>
    <x v="0"/>
    <s v="Malaysia"/>
    <x v="4"/>
    <s v="Observation"/>
    <n v="45001"/>
    <s v="6.1.2"/>
    <s v=" Hazard identification &amp; assessment of risks and opportunities"/>
    <s v="Academics"/>
    <m/>
    <d v="2019-10-15T00:00:00"/>
    <d v="2019-11-02T00:00:00"/>
    <s v="Assembly are conducted in school where program's are conducted to address issues on bullying, harassment etc"/>
    <x v="0"/>
    <n v="78"/>
    <n v="18"/>
  </r>
  <r>
    <n v="311"/>
    <s v="Awareness  programs are  conducted on AIDS, harmful effects of  tobacco and  drugs_x000a_To be included"/>
    <s v="Internal"/>
    <d v="2019-08-16T00:00:00"/>
    <x v="0"/>
    <s v="Malaysia"/>
    <x v="4"/>
    <s v="Minor -Non-Conformities"/>
    <n v="45001"/>
    <s v="6.1.2"/>
    <s v=" Hazard identification &amp; assessment of risks and opportunities"/>
    <s v="Academics"/>
    <m/>
    <d v="2019-10-15T00:00:00"/>
    <d v="2020-02-25T00:00:00"/>
    <s v="Awareness program conducted by school"/>
    <x v="0"/>
    <n v="193"/>
    <n v="133"/>
  </r>
  <r>
    <n v="312"/>
    <s v="There is a regular ongoing program to build up self-esteem and confidence among students._x000a_To be initiated"/>
    <s v="Internal"/>
    <d v="2019-08-16T00:00:00"/>
    <x v="0"/>
    <s v="Malaysia"/>
    <x v="4"/>
    <s v="Minor -Non-Conformities"/>
    <n v="45001"/>
    <s v="6.1.2"/>
    <s v=" Hazard identification &amp; assessment of risks and opportunities"/>
    <s v="Academics"/>
    <m/>
    <d v="2019-10-15T00:00:00"/>
    <d v="2020-02-05T00:00:00"/>
    <s v="Assembly are conducted in school where program's are conducted to build confidence among students."/>
    <x v="0"/>
    <n v="173"/>
    <n v="113"/>
  </r>
  <r>
    <n v="313"/>
    <s v="The evacuation plan is displayed at different places in the building. _x000a_not available "/>
    <s v="Internal"/>
    <d v="2019-08-16T00:00:00"/>
    <x v="0"/>
    <s v="Malaysia"/>
    <x v="4"/>
    <s v="Minor -Non-Conformities"/>
    <n v="45001"/>
    <n v="8.1999999999999993"/>
    <s v=" Emergency preparedness and response"/>
    <s v="Operations"/>
    <m/>
    <d v="2019-10-15T00:00:00"/>
    <d v="2020-01-13T00:00:00"/>
    <s v="Evacuation plan is displayed at different places in the school"/>
    <x v="0"/>
    <n v="150"/>
    <n v="90"/>
  </r>
  <r>
    <n v="314"/>
    <s v="The students and staff know and understand the evacuation plan to avoid stampede in case of a disaster._x000a_to be more visible "/>
    <s v="Internal"/>
    <d v="2019-08-16T00:00:00"/>
    <x v="0"/>
    <s v="Malaysia"/>
    <x v="4"/>
    <s v="Observation"/>
    <n v="45001"/>
    <n v="8.1999999999999993"/>
    <s v=" Emergency preparedness and response"/>
    <s v="Operations"/>
    <m/>
    <d v="2019-10-15T00:00:00"/>
    <d v="2020-02-25T00:00:00"/>
    <s v="student and staff are trained, and signage are visible"/>
    <x v="0"/>
    <n v="193"/>
    <n v="133"/>
  </r>
  <r>
    <n v="315"/>
    <s v="The school premises is under surveillance by the Principal / Ops Head through CCTV's._x000a_blind spots-where no CCTV's cameras"/>
    <s v="Internal"/>
    <d v="2019-08-16T00:00:00"/>
    <x v="0"/>
    <s v="Malaysia"/>
    <x v="4"/>
    <s v="Observation"/>
    <n v="45001"/>
    <n v="8.1999999999999993"/>
    <s v=" Emergency preparedness and response"/>
    <s v="Operations"/>
    <m/>
    <d v="2019-10-15T00:00:00"/>
    <d v="2019-11-15T00:00:00"/>
    <s v="CCTV installed in blind spots."/>
    <x v="0"/>
    <n v="91"/>
    <n v="31"/>
  </r>
  <r>
    <n v="316"/>
    <s v="The staff has been trained to respond in case of an emergency. _x000a_to be trained"/>
    <s v="Internal"/>
    <d v="2019-08-16T00:00:00"/>
    <x v="0"/>
    <s v="Malaysia"/>
    <x v="4"/>
    <s v="Minor -Non-Conformities"/>
    <n v="9001"/>
    <n v="8.1999999999999993"/>
    <s v=" Requirements for products and services"/>
    <s v="Operations"/>
    <m/>
    <d v="2020-05-31T00:00:00"/>
    <d v="2020-05-27T00:00:00"/>
    <s v="Staff is trained for emergency"/>
    <x v="0"/>
    <n v="285"/>
    <n v="-4"/>
  </r>
  <r>
    <n v="317"/>
    <s v="The  staff know how to use fire -extinguishers._x000a_list to be maintained / firefighters, first aiders _x000a_"/>
    <s v="Internal"/>
    <d v="2019-08-16T00:00:00"/>
    <x v="0"/>
    <s v="Malaysia"/>
    <x v="4"/>
    <s v="Observation"/>
    <n v="9001"/>
    <n v="8.1999999999999993"/>
    <s v=" Requirements for products and services"/>
    <s v="Operations"/>
    <m/>
    <d v="2020-05-31T00:00:00"/>
    <d v="2020-05-27T00:00:00"/>
    <s v="Staff is trained for emergency"/>
    <x v="0"/>
    <n v="285"/>
    <n v="-4"/>
  </r>
  <r>
    <n v="318"/>
    <s v="The floors, stairways and railings are safe._x000a_both sides railing _x000a_"/>
    <s v="Internal"/>
    <d v="2019-08-16T00:00:00"/>
    <x v="0"/>
    <s v="Malaysia"/>
    <x v="4"/>
    <s v="Observation"/>
    <n v="45001"/>
    <n v="8.1999999999999993"/>
    <s v=" Emergency preparedness and response"/>
    <s v="Operations"/>
    <m/>
    <d v="2019-10-15T00:00:00"/>
    <d v="2020-02-12T00:00:00"/>
    <s v="Not mandatory for campus hence currently decided to go as per single railing "/>
    <x v="0"/>
    <n v="180"/>
    <n v="120"/>
  </r>
  <r>
    <n v="319"/>
    <s v="CPR and first -aid classes are held at periodic intervals for staff and students. _x000a_to be initiated"/>
    <s v="Internal"/>
    <d v="2019-08-16T00:00:00"/>
    <x v="0"/>
    <s v="Malaysia"/>
    <x v="4"/>
    <s v="Minor -Non-Conformities"/>
    <n v="45001"/>
    <n v="8.1999999999999993"/>
    <s v=" Emergency preparedness and response"/>
    <s v="Operations"/>
    <m/>
    <d v="2019-10-15T00:00:00"/>
    <d v="2020-03-13T00:00:00"/>
    <s v="CPR and Rirst Aid Training conducted"/>
    <x v="0"/>
    <n v="210"/>
    <n v="150"/>
  </r>
  <r>
    <n v="320"/>
    <s v="There is a School Disaster Response Team consisting of members, administration, teachers and senior students_x000a_committee's to be formed"/>
    <s v="Internal"/>
    <d v="2019-08-16T00:00:00"/>
    <x v="0"/>
    <s v="Malaysia"/>
    <x v="4"/>
    <s v="Minor -Non-Conformities"/>
    <n v="45001"/>
    <n v="8.1999999999999993"/>
    <s v=" Emergency preparedness and response"/>
    <s v="Operations"/>
    <m/>
    <d v="2019-10-15T00:00:00"/>
    <d v="2020-02-18T00:00:00"/>
    <s v="As per DRP, disaster response team is now formed"/>
    <x v="0"/>
    <n v="186"/>
    <n v="126"/>
  </r>
  <r>
    <n v="321"/>
    <s v="The school staff is sensitized to address the trauma and post-disaster interventions. _x000a_To be included in the plan._x000a_"/>
    <s v="Internal"/>
    <d v="2019-08-16T00:00:00"/>
    <x v="0"/>
    <s v="Malaysia"/>
    <x v="4"/>
    <s v="Minor -Non-Conformities"/>
    <n v="45001"/>
    <n v="8.1999999999999993"/>
    <s v=" Emergency preparedness and response"/>
    <s v="Operations"/>
    <m/>
    <d v="2019-10-15T00:00:00"/>
    <d v="2020-02-21T00:00:00"/>
    <s v="As per DRP, the school staff is now trained"/>
    <x v="0"/>
    <n v="189"/>
    <n v="129"/>
  </r>
  <r>
    <n v="322"/>
    <s v="The school's design is safe enough to handle terrorist attacks._x000a_To be included in the plan."/>
    <s v="Internal"/>
    <d v="2019-08-16T00:00:00"/>
    <x v="0"/>
    <s v="Malaysia"/>
    <x v="4"/>
    <s v="Minor -Non-Conformities"/>
    <n v="45001"/>
    <n v="8.1999999999999993"/>
    <s v=" Emergency preparedness and response"/>
    <s v="Operations"/>
    <m/>
    <d v="2019-10-15T00:00:00"/>
    <d v="2020-02-25T00:00:00"/>
    <s v="As per DRP the school is prepared for terroist attack"/>
    <x v="0"/>
    <n v="193"/>
    <n v="133"/>
  </r>
  <r>
    <n v="323"/>
    <s v="The safety and security checklist of school is updated frequently._x000a_To be included in the plan."/>
    <s v="Internal"/>
    <d v="2019-08-16T00:00:00"/>
    <x v="0"/>
    <s v="Malaysia"/>
    <x v="4"/>
    <s v="Minor -Non-Conformities"/>
    <n v="45001"/>
    <n v="8.1999999999999993"/>
    <s v=" Emergency preparedness and response"/>
    <s v="Operations"/>
    <m/>
    <d v="2019-10-15T00:00:00"/>
    <d v="2020-03-11T00:00:00"/>
    <s v="Campus have safety and security policy"/>
    <x v="0"/>
    <n v="208"/>
    <n v="148"/>
  </r>
  <r>
    <n v="324"/>
    <s v="There is a well-equipped disaster management cell in school_x000a_To be included in the plan."/>
    <s v="Internal"/>
    <d v="2019-08-16T00:00:00"/>
    <x v="0"/>
    <s v="Malaysia"/>
    <x v="4"/>
    <s v="Minor -Non-Conformities"/>
    <n v="45001"/>
    <n v="8.1999999999999993"/>
    <s v=" Emergency preparedness and response"/>
    <s v="Operations"/>
    <m/>
    <d v="2019-10-15T00:00:00"/>
    <d v="2020-02-18T00:00:00"/>
    <s v="As per DRP by school"/>
    <x v="0"/>
    <n v="186"/>
    <n v="126"/>
  </r>
  <r>
    <n v="325"/>
    <s v="There are regular preventive checks to ensure safety related to high risk areas-electrical, fire, civil work, school gates, transport etc. _x000a_To be included in the plan."/>
    <s v="Internal"/>
    <d v="2019-08-16T00:00:00"/>
    <x v="0"/>
    <s v="Malaysia"/>
    <x v="4"/>
    <s v="Minor -Non-Conformities"/>
    <n v="45001"/>
    <n v="8.1999999999999993"/>
    <s v=" Emergency preparedness and response"/>
    <s v="Operations"/>
    <m/>
    <d v="2020-05-31T00:00:00"/>
    <d v="2020-06-30T00:00:00"/>
    <s v="Maintenance contracts are entered by the school to ensure preventive checks for safety purposes"/>
    <x v="0"/>
    <n v="319"/>
    <n v="30"/>
  </r>
  <r>
    <n v="326"/>
    <s v="Assembly area marked clearly &amp; known to people_x000a_to be bigger"/>
    <s v="Internal"/>
    <d v="2019-08-16T00:00:00"/>
    <x v="0"/>
    <s v="Malaysia"/>
    <x v="4"/>
    <s v="Observation"/>
    <n v="9001"/>
    <n v="8.1999999999999993"/>
    <s v=" Requirements for products and services"/>
    <s v="Operations"/>
    <m/>
    <d v="2020-05-31T00:00:00"/>
    <d v="2020-05-26T00:00:00"/>
    <s v="Assembly area is marked clearly"/>
    <x v="0"/>
    <n v="284"/>
    <n v="-5"/>
  </r>
  <r>
    <n v="327"/>
    <s v="Does the plan clearly specify procedures for reporting emergencies to the government services and the relevant education authority?_x000a_To be defined_x000a_"/>
    <s v="Internal"/>
    <d v="2019-08-16T00:00:00"/>
    <x v="0"/>
    <s v="Malaysia"/>
    <x v="4"/>
    <s v="Minor -Non-Conformities"/>
    <n v="45001"/>
    <n v="8.1999999999999993"/>
    <s v=" Emergency preparedness and response"/>
    <s v="Operations"/>
    <m/>
    <d v="2019-10-15T00:00:00"/>
    <d v="2020-02-19T00:00:00"/>
    <s v="Part of DRP"/>
    <x v="0"/>
    <n v="187"/>
    <n v="127"/>
  </r>
  <r>
    <n v="328"/>
    <s v="Are the potential risks within and upto a kilometre from the workplace identified?_x000a_to check for LPG leakage "/>
    <s v="Internal"/>
    <d v="2019-08-16T00:00:00"/>
    <x v="0"/>
    <s v="Malaysia"/>
    <x v="4"/>
    <s v="Minor -Non-Conformities"/>
    <n v="45001"/>
    <n v="8.1999999999999993"/>
    <s v=" Emergency preparedness and response"/>
    <s v="Operations"/>
    <m/>
    <d v="2020-05-31T00:00:00"/>
    <d v="2020-07-01T00:00:00"/>
    <s v="LPG gas  has been checked for leakage"/>
    <x v="0"/>
    <n v="320"/>
    <n v="31"/>
  </r>
  <r>
    <n v="329"/>
    <s v="Are the roles and responsibilities of key personnel's clearly defined - task force team leaders, class teachers, office staff and students?_x000a_Committee"/>
    <s v="Internal"/>
    <d v="2019-08-16T00:00:00"/>
    <x v="0"/>
    <s v="Malaysia"/>
    <x v="4"/>
    <s v="Minor -Non-Conformities"/>
    <n v="45001"/>
    <n v="8.1999999999999993"/>
    <s v=" Emergency preparedness and response"/>
    <s v="Operations"/>
    <m/>
    <d v="2019-10-15T00:00:00"/>
    <d v="2020-02-18T00:00:00"/>
    <s v="As per DRP by school"/>
    <x v="0"/>
    <n v="186"/>
    <n v="126"/>
  </r>
  <r>
    <n v="330"/>
    <s v="Does the NDMA-Emergency Management plan give emphasis on the more vulnerable children below class V?_x000a_to be included in plan"/>
    <s v="Internal"/>
    <d v="2019-08-16T00:00:00"/>
    <x v="0"/>
    <s v="Malaysia"/>
    <x v="4"/>
    <s v="Minor -Non-Conformities"/>
    <n v="45001"/>
    <n v="8.1999999999999993"/>
    <s v=" Emergency preparedness and response"/>
    <s v="Operations"/>
    <m/>
    <d v="2019-10-15T00:00:00"/>
    <d v="2020-02-18T00:00:00"/>
    <s v="As per DRP by school"/>
    <x v="0"/>
    <n v="186"/>
    <n v="126"/>
  </r>
  <r>
    <n v="331"/>
    <s v="Does the NDMA-Emergency Management plan address the students with special physical, mental and medical needs?_x000a_to be included in plan"/>
    <s v="Internal"/>
    <d v="2019-08-16T00:00:00"/>
    <x v="0"/>
    <s v="Malaysia"/>
    <x v="4"/>
    <s v="Minor -Non-Conformities"/>
    <n v="45001"/>
    <n v="8.1999999999999993"/>
    <s v=" Emergency preparedness and response"/>
    <s v="Operations"/>
    <m/>
    <d v="2019-10-15T00:00:00"/>
    <d v="2020-02-22T00:00:00"/>
    <s v="Disaster management plan includes all Students and Staff"/>
    <x v="0"/>
    <n v="190"/>
    <n v="130"/>
  </r>
  <r>
    <n v="332"/>
    <s v="Does the NDMA-Emergency Management plan describe about how the DM team will be trained?_x000a_to be included in plan"/>
    <s v="Internal"/>
    <d v="2019-08-16T00:00:00"/>
    <x v="0"/>
    <s v="Malaysia"/>
    <x v="4"/>
    <s v="Minor -Non-Conformities"/>
    <n v="45001"/>
    <n v="8.1999999999999993"/>
    <s v=" Emergency preparedness and response"/>
    <s v="Operations"/>
    <m/>
    <d v="2019-10-15T00:00:00"/>
    <d v="2020-02-18T00:00:00"/>
    <s v="As per DRP by school"/>
    <x v="0"/>
    <n v="186"/>
    <n v="126"/>
  </r>
  <r>
    <n v="333"/>
    <s v="Does plan provide the calendar for mock drill to be conducted?_x000a_to be included in plan"/>
    <s v="Internal"/>
    <d v="2019-08-16T00:00:00"/>
    <x v="0"/>
    <s v="Malaysia"/>
    <x v="4"/>
    <s v="Minor -Non-Conformities"/>
    <n v="45001"/>
    <n v="8.1999999999999993"/>
    <s v=" Emergency preparedness and response"/>
    <s v="Operations"/>
    <m/>
    <d v="2020-05-31T00:00:00"/>
    <d v="2020-05-05T00:00:00"/>
    <s v="Mock drill when to be conducted specified in the calender"/>
    <x v="0"/>
    <n v="263"/>
    <n v="-26"/>
  </r>
  <r>
    <n v="334"/>
    <s v="Cyber-crimes are handled with sensitivity._x000a_plan to be designed "/>
    <s v="Internal"/>
    <d v="2019-08-16T00:00:00"/>
    <x v="0"/>
    <s v="Malaysia"/>
    <x v="4"/>
    <s v="Minor -Non-Conformities"/>
    <n v="45001"/>
    <s v="6.1.2"/>
    <s v=" Hazard identification &amp; assessment of risks and opportunities"/>
    <s v="IT"/>
    <m/>
    <d v="2019-10-15T00:00:00"/>
    <d v="2020-02-20T00:00:00"/>
    <s v="Cyber security guide implemented by school"/>
    <x v="0"/>
    <n v="188"/>
    <n v="128"/>
  </r>
  <r>
    <n v="335"/>
    <s v="Children are provided enough awareness on safe usage of technology and how to avoid taking risks._x000a_structered model needed"/>
    <s v="Internal"/>
    <d v="2019-08-16T00:00:00"/>
    <x v="0"/>
    <s v="Malaysia"/>
    <x v="4"/>
    <s v="Minor -Non-Conformities"/>
    <n v="45001"/>
    <s v="6.1.2"/>
    <s v=" Hazard identification &amp; assessment of risks and opportunities"/>
    <s v="Academics"/>
    <m/>
    <d v="2019-10-15T00:00:00"/>
    <d v="2019-11-04T00:00:00"/>
    <s v="Issue is addressed in school assembly and by the counsellor."/>
    <x v="0"/>
    <n v="80"/>
    <n v="20"/>
  </r>
  <r>
    <n v="336"/>
    <s v="Cyber-bullying is handled with utmost care._x000a_structered model needed"/>
    <s v="Internal"/>
    <d v="2019-08-16T00:00:00"/>
    <x v="0"/>
    <s v="Malaysia"/>
    <x v="4"/>
    <s v="Minor -Non-Conformities"/>
    <n v="45001"/>
    <s v="6.1.2"/>
    <s v=" Hazard identification &amp; assessment of risks and opportunities"/>
    <s v="Academics"/>
    <m/>
    <d v="2019-10-15T00:00:00"/>
    <d v="2019-11-04T00:00:00"/>
    <s v="Issue is addressed in school assembly and by the counsellor."/>
    <x v="0"/>
    <n v="80"/>
    <n v="20"/>
  </r>
  <r>
    <n v="337"/>
    <s v="School buses should be painted yellow with name of the school written prominently on both sides of the bus so that these can be identified easily._x000a_For all big buses"/>
    <s v="Internal"/>
    <d v="2019-08-16T00:00:00"/>
    <x v="0"/>
    <s v="Malaysia"/>
    <x v="4"/>
    <s v="Observation"/>
    <n v="45001"/>
    <s v="6.1.3"/>
    <s v=" Determination of legal and other requirements"/>
    <s v="Operations"/>
    <m/>
    <d v="2019-10-15T00:00:00"/>
    <d v="2019-11-28T00:00:00"/>
    <s v="Schol bus is now painted yellow"/>
    <x v="0"/>
    <n v="104"/>
    <n v="44"/>
  </r>
  <r>
    <n v="338"/>
    <s v="“School Bus” must be prominently written on the back and front of the bus carrying school children. If, it is a hired bus, “On School Duty” should be clearly written._x000a_To be initiated"/>
    <s v="Internal"/>
    <d v="2019-08-16T00:00:00"/>
    <x v="0"/>
    <s v="Malaysia"/>
    <x v="4"/>
    <s v="Observation"/>
    <n v="45001"/>
    <s v="6.1.3"/>
    <s v=" Determination of legal and other requirements"/>
    <s v="Operations"/>
    <m/>
    <d v="2019-10-15T00:00:00"/>
    <d v="2019-11-28T00:00:00"/>
    <s v="School Bus on Duty is prominently written."/>
    <x v="0"/>
    <n v="104"/>
    <n v="44"/>
  </r>
  <r>
    <n v="339"/>
    <s v="Global Positioning System (GPS) and CCTV arrangement should be made compulsorily in each school bus. It shall be ensured by the owner of the bus that the GPS and CCTV thus installed, is kept in working condition at all the time._x000a_To be ensured_x000a_"/>
    <s v="Internal"/>
    <d v="2019-08-16T00:00:00"/>
    <x v="0"/>
    <s v="Malaysia"/>
    <x v="4"/>
    <s v="Observation"/>
    <n v="45001"/>
    <s v="6.1.3"/>
    <s v=" Determination of legal and other requirements"/>
    <s v="Operations"/>
    <m/>
    <d v="2019-10-15T00:00:00"/>
    <d v="2020-01-21T00:00:00"/>
    <s v="GPS installed in buses "/>
    <x v="0"/>
    <n v="158"/>
    <n v="98"/>
  </r>
  <r>
    <n v="340"/>
    <s v="The school bus must have a First Aid Box and drinking water._x000a_drinking water/Any oral medication removed must be recorded"/>
    <s v="Internal"/>
    <d v="2019-08-16T00:00:00"/>
    <x v="0"/>
    <s v="Malaysia"/>
    <x v="4"/>
    <s v="Observation"/>
    <n v="45001"/>
    <n v="8.1"/>
    <s v=" Operational planning and control"/>
    <s v="Operations"/>
    <m/>
    <d v="2019-10-15T00:00:00"/>
    <d v="2020-01-13T00:00:00"/>
    <s v="School has first aid box, drinking water in the bus_x000a_Card is maintained if any medicine is removed_x000a_"/>
    <x v="0"/>
    <n v="150"/>
    <n v="90"/>
  </r>
  <r>
    <n v="341"/>
    <s v="The school bus shall not be fitted with curtains or glasses having dark films._x000a_To be provided"/>
    <s v="Internal"/>
    <d v="2019-08-16T00:00:00"/>
    <x v="0"/>
    <s v="Malaysia"/>
    <x v="4"/>
    <s v="Observation"/>
    <n v="45001"/>
    <n v="8.1"/>
    <s v=" Operational planning and control"/>
    <s v="Operations"/>
    <m/>
    <d v="2019-10-15T00:00:00"/>
    <d v="2019-12-05T00:00:00"/>
    <s v="Tint has been removed from the bus which has tinted glasses"/>
    <x v="0"/>
    <n v="111"/>
    <n v="51"/>
  </r>
  <r>
    <n v="342"/>
    <s v="Medical checkup regarding the physical fitness of the driver including eye testing shall be made every year. Fitness certificate issued by the competent authority shall be obtained as per the safety standard_x000a_ eye checkup and vaccination "/>
    <s v="Internal"/>
    <d v="2019-08-16T00:00:00"/>
    <x v="0"/>
    <s v="Malaysia"/>
    <x v="4"/>
    <s v="Minor -Non-Conformities"/>
    <n v="45001"/>
    <s v="6.1.3"/>
    <s v=" Determination of legal and other requirements"/>
    <s v="Operations"/>
    <m/>
    <d v="2019-10-15T00:00:00"/>
    <d v="2019-11-28T00:00:00"/>
    <s v="Certificates of the Driver check-up in place."/>
    <x v="0"/>
    <n v="104"/>
    <n v="44"/>
  </r>
  <r>
    <n v="343"/>
    <s v="The school authority shall ensure to train the students to maintain discipline while boarding, commuting and de-boarding the school bus so that no one gets hurt._x000a_To be intiated."/>
    <s v="Internal"/>
    <d v="2019-08-16T00:00:00"/>
    <x v="0"/>
    <s v="Malaysia"/>
    <x v="4"/>
    <s v="Minor -Non-Conformities"/>
    <n v="45001"/>
    <n v="7.2"/>
    <s v=" Competence"/>
    <s v="Operations"/>
    <m/>
    <d v="2019-10-15T00:00:00"/>
    <d v="2019-11-28T00:00:00"/>
    <s v="Students are trained to foolow discipline in the school bus."/>
    <x v="0"/>
    <n v="104"/>
    <n v="44"/>
  </r>
  <r>
    <n v="344"/>
    <s v="Periodic feed-back from school children using school transport facility with regards to driver / conductor be taken and records are to be maintained._x000a_Record to be maintained"/>
    <s v="Internal"/>
    <d v="2019-08-16T00:00:00"/>
    <x v="0"/>
    <s v="Malaysia"/>
    <x v="4"/>
    <s v="Observation"/>
    <n v="45001"/>
    <n v="9.1"/>
    <s v=" Monitoring, measurement, analysis &amp; performance evaluation"/>
    <s v="Operations"/>
    <m/>
    <d v="2019-10-15T00:00:00"/>
    <d v="2019-12-05T00:00:00"/>
    <s v="Survey from students are conducted"/>
    <x v="0"/>
    <n v="111"/>
    <n v="51"/>
  </r>
  <r>
    <n v="345"/>
    <s v="The school authority should encourage the students to conduct programs through play, exhibition, etc. during ‘Road Safety Week’ to create the awareness in public._x000a_to be intiated"/>
    <s v="Internal"/>
    <d v="2019-08-16T00:00:00"/>
    <x v="0"/>
    <s v="Malaysia"/>
    <x v="4"/>
    <s v="Minor -Non-Conformities"/>
    <n v="45001"/>
    <n v="7.3"/>
    <s v=" Awareness"/>
    <s v="Operations"/>
    <m/>
    <d v="2019-10-15T00:00:00"/>
    <d v="2020-03-09T00:00:00"/>
    <s v="Students have started participating "/>
    <x v="0"/>
    <n v="206"/>
    <n v="146"/>
  </r>
  <r>
    <n v="346"/>
    <s v="The staircases, which act as exits or escape routes, shall adhere to provisions specified in the LOCAL REQUIREMENTS to ensure quick evacuation of children._x000a_boxes / broken steps / handrail"/>
    <s v="Internal"/>
    <d v="2019-08-16T00:00:00"/>
    <x v="0"/>
    <s v="Malaysia"/>
    <x v="4"/>
    <s v="Observation"/>
    <n v="45001"/>
    <n v="8.1999999999999993"/>
    <s v=" Emergency preparedness and response"/>
    <s v="Operations"/>
    <m/>
    <d v="2019-10-15T00:00:00"/>
    <d v="2020-02-27T00:00:00"/>
    <s v="Stairways are as per local requirements"/>
    <x v="0"/>
    <n v="195"/>
    <n v="135"/>
  </r>
  <r>
    <n v="347"/>
    <s v="Premise is adequately lighted and ventilated, properly white washed or painted.Tubelights protected wherever require._x000a_To be adhered entirely"/>
    <s v="Internal"/>
    <d v="2019-08-16T00:00:00"/>
    <x v="0"/>
    <s v="Malaysia"/>
    <x v="4"/>
    <s v="Observation"/>
    <n v="45001"/>
    <n v="8.1"/>
    <s v=" Operational planning and control"/>
    <s v="Operations"/>
    <m/>
    <d v="2020-05-31T00:00:00"/>
    <d v="2020-06-17T00:00:00"/>
    <s v="mamagement decided not to cover tubelights presently"/>
    <x v="0"/>
    <n v="306"/>
    <n v="17"/>
  </r>
  <r>
    <n v="348"/>
    <s v="Street shoes should not be worn while handling &amp; preparing food. _x000a_To be followed."/>
    <s v="Internal"/>
    <d v="2019-08-16T00:00:00"/>
    <x v="0"/>
    <s v="Malaysia"/>
    <x v="4"/>
    <s v="Minor -Non-Conformities"/>
    <n v="45001"/>
    <n v="8.1"/>
    <s v=" Operational planning and control"/>
    <s v="Operations"/>
    <m/>
    <d v="2020-05-31T00:00:00"/>
    <d v="2020-06-17T00:00:00"/>
    <s v="Conttact with canteen vendors mentions the details of proper gears to maintain hygiene"/>
    <x v="0"/>
    <n v="306"/>
    <n v="17"/>
  </r>
  <r>
    <n v="349"/>
    <s v="Suitable Aprons, head cover , disposal gloves &amp; footwear are provided._x000a_To be Provided"/>
    <s v="Internal"/>
    <d v="2019-08-16T00:00:00"/>
    <x v="0"/>
    <s v="Malaysia"/>
    <x v="4"/>
    <s v="Minor -Non-Conformities"/>
    <n v="45001"/>
    <n v="8.1"/>
    <s v=" Operational planning and control"/>
    <s v="Operations"/>
    <m/>
    <d v="2020-05-31T00:00:00"/>
    <d v="2020-06-17T00:00:00"/>
    <s v="Conttact with canteen vendors mentions the details of proper gears to maintain hygiene"/>
    <x v="0"/>
    <n v="306"/>
    <n v="17"/>
  </r>
  <r>
    <n v="350"/>
    <s v="The water is examined chemically &amp; bacteriologically by a local body._x000a_To be intiated"/>
    <s v="Internal"/>
    <d v="2019-08-16T00:00:00"/>
    <x v="0"/>
    <s v="Malaysia"/>
    <x v="4"/>
    <s v="Minor -Non-Conformities"/>
    <n v="45001"/>
    <n v="8.1"/>
    <s v=" Operational planning and control"/>
    <s v="Operations"/>
    <m/>
    <d v="2019-10-15T00:00:00"/>
    <d v="2020-01-13T00:00:00"/>
    <s v="KL does not have nay requirement or mandate from the government to examine the water quality._x000a_However, School voluntary takes precautions and water supplied by the government is filtered and by water purifier and the same is serviced."/>
    <x v="0"/>
    <n v="150"/>
    <n v="90"/>
  </r>
  <r>
    <n v="351"/>
    <s v="Adequate control measures are in place to prevent insects, birds, animals and rodent entry._x000a_To be initiated  "/>
    <s v="Internal"/>
    <d v="2019-08-16T00:00:00"/>
    <x v="0"/>
    <s v="Malaysia"/>
    <x v="4"/>
    <s v="Minor -Non-Conformities"/>
    <n v="45001"/>
    <n v="8.1"/>
    <s v=" Operational planning and control"/>
    <s v="Operations"/>
    <m/>
    <d v="2019-10-15T00:00:00"/>
    <d v="2020-01-22T00:00:00"/>
    <s v="Pest control treatment done in school"/>
    <x v="0"/>
    <n v="159"/>
    <n v="99"/>
  </r>
  <r>
    <n v="352"/>
    <s v="Are exit signs illuminated and visible?_x000a_To be made visible in entire school"/>
    <s v="Internal"/>
    <d v="2019-08-16T00:00:00"/>
    <x v="0"/>
    <s v="Malaysia"/>
    <x v="4"/>
    <s v="Observation"/>
    <n v="45001"/>
    <n v="8.1999999999999993"/>
    <s v=" Emergency preparedness and response"/>
    <s v="Operations"/>
    <m/>
    <d v="2019-10-15T00:00:00"/>
    <d v="2020-02-25T00:00:00"/>
    <s v="Exit signage are visble"/>
    <x v="0"/>
    <n v="193"/>
    <n v="133"/>
  </r>
  <r>
    <n v="353"/>
    <s v="Are corridors and exits free from obstructions and unlocked?_x000a_ac not removed, old books "/>
    <s v="Internal"/>
    <d v="2019-08-16T00:00:00"/>
    <x v="0"/>
    <s v="Malaysia"/>
    <x v="4"/>
    <s v="Minor -Non-Conformities"/>
    <n v="45001"/>
    <n v="8.1999999999999993"/>
    <s v=" Emergency preparedness and response"/>
    <s v="Operations"/>
    <m/>
    <d v="2019-10-15T00:00:00"/>
    <d v="2020-02-05T00:00:00"/>
    <s v="Old booKs and AC are now removed"/>
    <x v="0"/>
    <n v="173"/>
    <n v="113"/>
  </r>
  <r>
    <n v="354"/>
    <s v="Stairways are in good repair with handrails and non-slip tread?_x000a_both sides handrails, steps broken_x000a_"/>
    <s v="Internal"/>
    <d v="2019-08-16T00:00:00"/>
    <x v="0"/>
    <s v="Malaysia"/>
    <x v="4"/>
    <s v="Minor -Non-Conformities"/>
    <n v="45001"/>
    <n v="8.1999999999999993"/>
    <s v=" Emergency preparedness and response"/>
    <s v="Operations"/>
    <m/>
    <d v="2019-10-15T00:00:00"/>
    <d v="2020-02-27T00:00:00"/>
    <s v="Stairways repaired by school hence ticket can be closed"/>
    <x v="0"/>
    <n v="195"/>
    <n v="135"/>
  </r>
  <r>
    <n v="355"/>
    <s v="Is the Emergency Evacuation Route &amp; Action Plan posted?_x000a_not put back after painting "/>
    <s v="Internal"/>
    <d v="2019-08-16T00:00:00"/>
    <x v="0"/>
    <s v="Malaysia"/>
    <x v="4"/>
    <s v="Minor -Non-Conformities"/>
    <n v="45001"/>
    <n v="8.1999999999999993"/>
    <s v=" Emergency preparedness and response"/>
    <s v="Operations"/>
    <m/>
    <d v="2019-10-15T00:00:00"/>
    <d v="2019-12-18T00:00:00"/>
    <s v="Evacuation plan is posted back"/>
    <x v="0"/>
    <n v="124"/>
    <n v="64"/>
  </r>
  <r>
    <n v="356"/>
    <s v="Are all equipment and supplies in their proper places?_x000a_near Arifin's table, there is laptops and destops _x000a_"/>
    <s v="Internal"/>
    <d v="2019-08-16T00:00:00"/>
    <x v="0"/>
    <s v="Malaysia"/>
    <x v="4"/>
    <s v="Observation"/>
    <n v="45001"/>
    <n v="8.1"/>
    <s v=" Operational planning and control"/>
    <s v="Operations"/>
    <m/>
    <d v="2019-10-15T00:00:00"/>
    <d v="2019-12-18T00:00:00"/>
    <s v="All issues and supplies are now in proper places."/>
    <x v="0"/>
    <n v="124"/>
    <n v="64"/>
  </r>
  <r>
    <n v="357"/>
    <s v="Are MSDS available for office and housekeeping chemicals? _x000a_for labs and cleaning, nurse, canteen"/>
    <s v="Internal"/>
    <d v="2019-08-16T00:00:00"/>
    <x v="0"/>
    <s v="Malaysia"/>
    <x v="4"/>
    <s v="Minor -Non-Conformities"/>
    <n v="45001"/>
    <n v="8.1"/>
    <s v=" Operational planning and control"/>
    <s v="Operations"/>
    <m/>
    <d v="2019-10-15T00:00:00"/>
    <d v="2019-12-18T00:00:00"/>
    <s v="MSDS material now available for cleaning purposes"/>
    <x v="0"/>
    <n v="124"/>
    <n v="64"/>
  </r>
  <r>
    <n v="358"/>
    <s v="Are OSHA (safety) posters prominently displayed?_x000a_To be displayed"/>
    <s v="Internal"/>
    <d v="2019-08-16T00:00:00"/>
    <x v="0"/>
    <s v="Malaysia"/>
    <x v="4"/>
    <s v="Minor -Non-Conformities"/>
    <n v="45001"/>
    <n v="8.1"/>
    <s v=" Operational planning and control"/>
    <s v="Operations"/>
    <m/>
    <d v="2019-10-15T00:00:00"/>
    <d v="2019-12-19T00:00:00"/>
    <s v="Safety posters are prominently displayed."/>
    <x v="0"/>
    <n v="125"/>
    <n v="65"/>
  </r>
  <r>
    <n v="359"/>
    <s v="Is the floor surface level and undamaged?_x000a_yellow marking to be placed _x000a_"/>
    <s v="Internal"/>
    <d v="2019-08-16T00:00:00"/>
    <x v="0"/>
    <s v="Malaysia"/>
    <x v="4"/>
    <s v="Observation"/>
    <n v="45001"/>
    <n v="8.1"/>
    <s v=" Operational planning and control"/>
    <s v="Operations"/>
    <m/>
    <d v="2019-10-15T00:00:00"/>
    <d v="2020-02-25T00:00:00"/>
    <s v="Sigange visible in the campus"/>
    <x v="0"/>
    <n v="193"/>
    <n v="133"/>
  </r>
  <r>
    <n v="360"/>
    <s v="The floor is not wet or slippery?_x000a_signs or rubber mats with filters"/>
    <s v="Internal"/>
    <d v="2019-08-16T00:00:00"/>
    <x v="0"/>
    <s v="Malaysia"/>
    <x v="4"/>
    <s v="Minor -Non-Conformities"/>
    <n v="45001"/>
    <n v="8.1"/>
    <s v=" Operational planning and control"/>
    <s v="Operations"/>
    <m/>
    <d v="2019-10-15T00:00:00"/>
    <d v="2020-03-06T00:00:00"/>
    <s v="Signage are visible"/>
    <x v="0"/>
    <n v="203"/>
    <n v="143"/>
  </r>
  <r>
    <n v="361"/>
    <s v="A warning sign is available in case of spills?_x000a_to be used regularly_x000a_"/>
    <s v="Internal"/>
    <d v="2019-08-16T00:00:00"/>
    <x v="0"/>
    <s v="Malaysia"/>
    <x v="4"/>
    <s v="Minor -Non-Conformities"/>
    <n v="45001"/>
    <n v="8.1"/>
    <s v=" Operational planning and control"/>
    <s v="Operations"/>
    <m/>
    <d v="2019-10-15T00:00:00"/>
    <d v="2020-03-06T00:00:00"/>
    <s v="Signage are visible"/>
    <x v="0"/>
    <n v="203"/>
    <n v="143"/>
  </r>
  <r>
    <n v="362"/>
    <s v="Non-slip mats are in entryways if needed?_x000a_dormates needed"/>
    <s v="Internal"/>
    <d v="2019-08-16T00:00:00"/>
    <x v="0"/>
    <s v="Malaysia"/>
    <x v="4"/>
    <s v="Minor -Non-Conformities"/>
    <n v="45001"/>
    <n v="8.1"/>
    <s v=" Operational planning and control"/>
    <s v="Operations"/>
    <m/>
    <d v="2019-10-15T00:00:00"/>
    <d v="2020-02-27T00:00:00"/>
    <s v="Dormates are placed"/>
    <x v="0"/>
    <n v="195"/>
    <n v="135"/>
  </r>
  <r>
    <n v="363"/>
    <s v="Is any equipment or supplies protruding into walkways?_x000a_sharp corners, boxes near bookshop "/>
    <s v="Internal"/>
    <d v="2019-08-16T00:00:00"/>
    <x v="0"/>
    <s v="Malaysia"/>
    <x v="4"/>
    <s v="Minor -Non-Conformities"/>
    <n v="45001"/>
    <n v="8.1"/>
    <s v=" Operational planning and control"/>
    <s v="Operations"/>
    <m/>
    <d v="2019-10-15T00:00:00"/>
    <d v="2019-12-18T00:00:00"/>
    <s v="No equpment and supplies are into walkway or sharp corners"/>
    <x v="0"/>
    <n v="124"/>
    <n v="64"/>
  </r>
  <r>
    <n v="364"/>
    <s v="Are there cords or cables causing a trip hazard?_x000a_open wires_x000a_"/>
    <s v="Internal"/>
    <d v="2019-08-16T00:00:00"/>
    <x v="0"/>
    <s v="Malaysia"/>
    <x v="4"/>
    <s v="Observation"/>
    <n v="45001"/>
    <n v="8.1"/>
    <s v=" Operational planning and control"/>
    <s v="Operations"/>
    <m/>
    <d v="2019-10-15T00:00:00"/>
    <d v="2020-03-05T00:00:00"/>
    <s v="Open wires are covered"/>
    <x v="0"/>
    <n v="202"/>
    <n v="142"/>
  </r>
  <r>
    <n v="365"/>
    <s v="Are permanent use cords covered by runners when crossing walkways?_x000a_overhead of floor"/>
    <s v="Internal"/>
    <d v="2019-08-16T00:00:00"/>
    <x v="0"/>
    <s v="Malaysia"/>
    <x v="4"/>
    <s v="Observation"/>
    <n v="45001"/>
    <n v="8.1"/>
    <s v=" Operational planning and control"/>
    <s v="Operations"/>
    <m/>
    <d v="2019-10-15T00:00:00"/>
    <d v="2020-02-27T00:00:00"/>
    <s v="Yes they are now covered"/>
    <x v="0"/>
    <n v="195"/>
    <n v="135"/>
  </r>
  <r>
    <n v="366"/>
    <s v="No visible naked wires or loose wires_x000a_in class rooms, canteen"/>
    <s v="Internal"/>
    <d v="2019-08-16T00:00:00"/>
    <x v="0"/>
    <s v="Malaysia"/>
    <x v="4"/>
    <s v="Observation"/>
    <n v="45001"/>
    <n v="8.1"/>
    <s v=" Operational planning and control"/>
    <s v="Operations"/>
    <m/>
    <d v="2019-10-15T00:00:00"/>
    <d v="2020-02-27T00:00:00"/>
    <s v="No visible naked wires in classroom and other areas in the school"/>
    <x v="0"/>
    <n v="195"/>
    <n v="135"/>
  </r>
  <r>
    <n v="367"/>
    <s v="All ELCB's and MCB are marked clearly_x000a_To be marked-main switch boards."/>
    <s v="Internal"/>
    <d v="2019-08-16T00:00:00"/>
    <x v="0"/>
    <s v="Malaysia"/>
    <x v="4"/>
    <s v="Minor -Non-Conformities"/>
    <n v="45001"/>
    <n v="8.1"/>
    <s v=" Operational planning and control"/>
    <s v="Operations"/>
    <m/>
    <d v="2019-10-15T00:00:00"/>
    <d v="2020-02-12T00:00:00"/>
    <s v="All ECB's and MCB are marked clearly for authorised restricted entry only"/>
    <x v="0"/>
    <n v="180"/>
    <n v="120"/>
  </r>
  <r>
    <n v="368"/>
    <s v="Are rubber mats placed near control panels_x000a_To be placed"/>
    <s v="Internal"/>
    <d v="2019-08-16T00:00:00"/>
    <x v="0"/>
    <s v="Malaysia"/>
    <x v="4"/>
    <s v="Minor -Non-Conformities"/>
    <n v="45001"/>
    <n v="8.1"/>
    <s v=" Operational planning and control"/>
    <s v="Operations"/>
    <m/>
    <d v="2019-10-15T00:00:00"/>
    <d v="2020-03-09T00:00:00"/>
    <s v="Rubber mats are place in front of energised board "/>
    <x v="0"/>
    <n v="206"/>
    <n v="146"/>
  </r>
  <r>
    <n v="369"/>
    <s v="Lightning arrester is being checked_x000a_To be checked"/>
    <s v="Internal"/>
    <d v="2019-08-16T00:00:00"/>
    <x v="0"/>
    <s v="Malaysia"/>
    <x v="4"/>
    <s v="Minor -Non-Conformities"/>
    <n v="45001"/>
    <n v="8.1"/>
    <s v=" Operational planning and control"/>
    <s v="Operations"/>
    <m/>
    <d v="2019-10-15T00:00:00"/>
    <d v="2020-02-12T00:00:00"/>
    <s v="campus have earthing to protect against lightening"/>
    <x v="0"/>
    <n v="180"/>
    <n v="120"/>
  </r>
  <r>
    <n v="370"/>
    <s v="Lightning alarm system is available_x000a_To be made available"/>
    <s v="Internal"/>
    <d v="2019-08-16T00:00:00"/>
    <x v="0"/>
    <s v="Malaysia"/>
    <x v="4"/>
    <s v="Minor -Non-Conformities"/>
    <n v="45001"/>
    <n v="8.1"/>
    <s v=" Operational planning and control"/>
    <s v="Operations"/>
    <m/>
    <d v="2019-10-15T00:00:00"/>
    <d v="2020-02-12T00:00:00"/>
    <s v="campus have earthing to protect against lightening"/>
    <x v="0"/>
    <n v="180"/>
    <n v="120"/>
  </r>
  <r>
    <n v="371"/>
    <s v="No tables / chairs kept in aisle or obstructing aisle's_x000a_to be cleared"/>
    <s v="Internal"/>
    <d v="2019-08-16T00:00:00"/>
    <x v="0"/>
    <s v="Malaysia"/>
    <x v="4"/>
    <s v="Observation"/>
    <n v="45001"/>
    <n v="8.1"/>
    <s v=" Operational planning and control"/>
    <s v="Operations"/>
    <m/>
    <d v="2019-10-15T00:00:00"/>
    <d v="2019-12-18T00:00:00"/>
    <s v="No furniture is kept in aisle_x000a_"/>
    <x v="0"/>
    <n v="124"/>
    <n v="64"/>
  </r>
  <r>
    <n v="372"/>
    <s v="No heavy material stacked on higher shelves / racks_x000a_Boxes were kept to be cleared"/>
    <s v="Internal"/>
    <d v="2019-08-16T00:00:00"/>
    <x v="0"/>
    <s v="Malaysia"/>
    <x v="4"/>
    <s v="Observation"/>
    <n v="45001"/>
    <n v="8.1"/>
    <s v=" Operational planning and control"/>
    <s v="Operations"/>
    <m/>
    <d v="2019-10-15T00:00:00"/>
    <d v="2020-02-13T00:00:00"/>
    <s v="Boxes are now removed"/>
    <x v="0"/>
    <n v="181"/>
    <n v="121"/>
  </r>
  <r>
    <n v="373"/>
    <s v="No material is improperly stacked on floor and exceeding 3” height_x000a_Boxes were kept"/>
    <s v="Internal"/>
    <d v="2019-08-16T00:00:00"/>
    <x v="0"/>
    <s v="Malaysia"/>
    <x v="4"/>
    <s v="Minor -Non-Conformities"/>
    <n v="45001"/>
    <n v="8.1"/>
    <s v=" Operational planning and control"/>
    <s v="Operations"/>
    <m/>
    <d v="2019-10-15T00:00:00"/>
    <d v="2020-02-13T00:00:00"/>
    <s v="Boxes are now removed"/>
    <x v="0"/>
    <n v="181"/>
    <n v="121"/>
  </r>
  <r>
    <n v="374"/>
    <s v="Exit Signanges are clearly marked &amp; visible_x000a_need to be put up"/>
    <s v="Internal"/>
    <d v="2019-08-16T00:00:00"/>
    <x v="0"/>
    <s v="Malaysia"/>
    <x v="4"/>
    <s v="Minor -Non-Conformities"/>
    <n v="45001"/>
    <n v="8.1999999999999993"/>
    <s v=" Emergency preparedness and response"/>
    <s v="Operations"/>
    <m/>
    <d v="2019-10-15T00:00:00"/>
    <d v="2020-02-25T00:00:00"/>
    <s v="Exit signage are visble"/>
    <x v="0"/>
    <n v="193"/>
    <n v="133"/>
  </r>
  <r>
    <n v="375"/>
    <s v="Exits are clearly identifiable_x000a_needs to be put up"/>
    <s v="Internal"/>
    <d v="2019-08-16T00:00:00"/>
    <x v="0"/>
    <s v="Malaysia"/>
    <x v="4"/>
    <s v="Minor -Non-Conformities"/>
    <n v="45001"/>
    <n v="8.1999999999999993"/>
    <s v=" Emergency preparedness and response"/>
    <s v="Operations"/>
    <m/>
    <d v="2019-10-15T00:00:00"/>
    <d v="2020-02-26T00:00:00"/>
    <s v="Exit signage are visble"/>
    <x v="0"/>
    <n v="194"/>
    <n v="134"/>
  </r>
  <r>
    <n v="376"/>
    <s v="Fire extinguisher locations are identified by a sign or other means_x000a_need signs and added on evacuation plan_x000a_"/>
    <s v="Internal"/>
    <d v="2019-08-16T00:00:00"/>
    <x v="0"/>
    <s v="Malaysia"/>
    <x v="4"/>
    <s v="Minor -Non-Conformities"/>
    <n v="45001"/>
    <n v="8.1"/>
    <s v=" Operational planning and control"/>
    <s v="Operations"/>
    <m/>
    <d v="2019-10-15T00:00:00"/>
    <d v="2019-12-18T00:00:00"/>
    <s v="Signs are added to the evacuation plan"/>
    <x v="0"/>
    <n v="124"/>
    <n v="64"/>
  </r>
  <r>
    <n v="377"/>
    <s v="Is the pressure gauge showing that the extinguisher is fully charged (the needle should be in the green zone)?_x000a_not all "/>
    <s v="Internal"/>
    <d v="2019-08-16T00:00:00"/>
    <x v="0"/>
    <s v="Malaysia"/>
    <x v="4"/>
    <s v="Observation"/>
    <n v="45001"/>
    <n v="8.1"/>
    <s v=" Operational planning and control"/>
    <s v="Operations"/>
    <m/>
    <d v="2019-10-15T00:00:00"/>
    <d v="2019-12-18T00:00:00"/>
    <s v="Yes the pressure guage of extinguisher is fully charged, needle is showing green point."/>
    <x v="0"/>
    <n v="124"/>
    <n v="64"/>
  </r>
  <r>
    <n v="378"/>
    <s v="Walkways, stairways, and aisle ways are free of obstructions. _x000a_Boxes to be removed"/>
    <s v="Internal"/>
    <d v="2019-08-16T00:00:00"/>
    <x v="0"/>
    <s v="Malaysia"/>
    <x v="4"/>
    <s v="Minor -Non-Conformities"/>
    <n v="45001"/>
    <n v="8.1"/>
    <s v=" Operational planning and control"/>
    <s v="Operations"/>
    <m/>
    <d v="2019-10-15T00:00:00"/>
    <d v="2020-02-13T00:00:00"/>
    <s v="Boxes are now removed"/>
    <x v="0"/>
    <n v="181"/>
    <n v="121"/>
  </r>
  <r>
    <n v="379"/>
    <s v="Drawers and cabinets are placed so they do not open into walkways, stairways, and aisle ways. _x000a_sign to be  placed in staff room "/>
    <s v="Internal"/>
    <d v="2019-08-16T00:00:00"/>
    <x v="0"/>
    <s v="Malaysia"/>
    <x v="4"/>
    <s v="Observation"/>
    <n v="45001"/>
    <n v="8.1"/>
    <s v=" Operational planning and control"/>
    <s v="Operations"/>
    <m/>
    <d v="2019-10-15T00:00:00"/>
    <d v="2020-02-20T00:00:00"/>
    <s v="Signage are visible"/>
    <x v="0"/>
    <n v="188"/>
    <n v="128"/>
  </r>
  <r>
    <n v="380"/>
    <s v="Floor mats are not curled up and free from wear and tear._x000a_To be placed"/>
    <s v="Internal"/>
    <d v="2019-08-16T00:00:00"/>
    <x v="0"/>
    <s v="Malaysia"/>
    <x v="4"/>
    <s v="Minor -Non-Conformities"/>
    <n v="45001"/>
    <n v="8.1"/>
    <s v=" Operational planning and control"/>
    <s v="Operations"/>
    <m/>
    <d v="2019-10-15T00:00:00"/>
    <d v="2020-03-06T00:00:00"/>
    <s v="Floor mats are placed"/>
    <x v="0"/>
    <n v="203"/>
    <n v="143"/>
  </r>
  <r>
    <n v="381"/>
    <s v="Are adequate number of First Aid Boxes Available?_x000a_guard house, list of first aid boxes and maintaining records if medicines consumed"/>
    <s v="Internal"/>
    <d v="2019-08-16T00:00:00"/>
    <x v="0"/>
    <s v="Malaysia"/>
    <x v="4"/>
    <s v="Observation"/>
    <n v="9001"/>
    <n v="8.1"/>
    <s v=" Operational planning and control"/>
    <s v="Operations"/>
    <m/>
    <d v="2020-05-31T00:00:00"/>
    <d v="2020-05-26T00:00:00"/>
    <s v="Adequate First Aid boxes are available and list is maintained"/>
    <x v="0"/>
    <n v="284"/>
    <n v="-5"/>
  </r>
  <r>
    <n v="382"/>
    <s v="Are the contents of First Aid Box available as per list?_x000a_to be checked "/>
    <s v="Internal"/>
    <d v="2019-08-16T00:00:00"/>
    <x v="0"/>
    <s v="Malaysia"/>
    <x v="4"/>
    <s v="Minor -Non-Conformities"/>
    <n v="9001"/>
    <n v="8.1"/>
    <s v=" Operational planning and control"/>
    <s v="Operations"/>
    <m/>
    <d v="2020-05-31T00:00:00"/>
    <d v="2020-05-26T00:00:00"/>
    <s v="List of First Aid is maintained and the content in the First Aid box is aper the list."/>
    <x v="0"/>
    <n v="284"/>
    <n v="-5"/>
  </r>
  <r>
    <n v="383"/>
    <s v="There is a first - aid box placed at every floor of the building._x000a_main places like staffrooms and office"/>
    <s v="Internal"/>
    <d v="2019-08-16T00:00:00"/>
    <x v="0"/>
    <s v="Malaysia"/>
    <x v="4"/>
    <s v="Minor -Non-Conformities"/>
    <n v="9001"/>
    <n v="8.1"/>
    <s v=" Operational planning and control"/>
    <s v="Operations"/>
    <m/>
    <d v="2020-05-31T00:00:00"/>
    <d v="2020-05-26T00:00:00"/>
    <s v="First Aid boxes are placed at all main places"/>
    <x v="0"/>
    <n v="284"/>
    <n v="-5"/>
  </r>
  <r>
    <n v="384"/>
    <s v="Every teacher regularly makes use of the 'School Safety Manual'._x000a_Can be created"/>
    <s v="Internal"/>
    <d v="2019-08-16T00:00:00"/>
    <x v="0"/>
    <s v="Malaysia"/>
    <x v="4"/>
    <s v="Minor -Non-Conformities"/>
    <n v="45001"/>
    <n v="7.5"/>
    <s v=" Documented information"/>
    <s v="Operations"/>
    <m/>
    <d v="2019-10-15T00:00:00"/>
    <d v="2020-02-24T00:00:00"/>
    <s v="School safety manual created by the school"/>
    <x v="0"/>
    <n v="192"/>
    <n v="132"/>
  </r>
  <r>
    <n v="385"/>
    <s v="The First-Aid protocol for common injuries is displayed at prominent places in school. _x000a_posters to be put up"/>
    <s v="Internal"/>
    <d v="2019-08-16T00:00:00"/>
    <x v="0"/>
    <s v="Malaysia"/>
    <x v="4"/>
    <s v="Minor -Non-Conformities"/>
    <n v="45001"/>
    <n v="8.1"/>
    <s v=" Operational planning and control"/>
    <s v="Operations"/>
    <m/>
    <d v="2019-10-15T00:00:00"/>
    <d v="2020-01-21T00:00:00"/>
    <s v="Fiirst Aid posters are now displayed prominently"/>
    <x v="0"/>
    <n v="158"/>
    <n v="98"/>
  </r>
  <r>
    <n v="386"/>
    <s v=" Student Medical history is well captured during the admission in myGIIS, however this medical data should be shared with the School Nurse and class teachers to avoid any critical situation."/>
    <s v="Internal"/>
    <d v="2019-11-06T00:00:00"/>
    <x v="0"/>
    <s v="Singapore"/>
    <x v="9"/>
    <s v="Observation"/>
    <n v="9001"/>
    <s v="8.2.2"/>
    <s v=" Determining requirements for products &amp; services"/>
    <s v="Admissions"/>
    <m/>
    <d v="2020-01-05T00:00:00"/>
    <d v="2020-02-27T00:00:00"/>
    <s v="School Nurse informs parents before giving any medicines to students"/>
    <x v="0"/>
    <n v="113"/>
    <n v="53"/>
  </r>
  <r>
    <n v="387"/>
    <s v="Audit findings of internal and external audits need to be disseminated for adequate preparation."/>
    <s v="Internal"/>
    <d v="2019-11-06T00:00:00"/>
    <x v="0"/>
    <s v="Singapore"/>
    <x v="9"/>
    <s v="Observation"/>
    <n v="9001"/>
    <n v="9.3000000000000007"/>
    <s v=" Management review"/>
    <s v="Management"/>
    <m/>
    <d v="2020-01-05T00:00:00"/>
    <d v="2020-02-27T00:00:00"/>
    <s v="Audit findings both for external and internal is attended by the campus"/>
    <x v="0"/>
    <n v="113"/>
    <n v="53"/>
  </r>
  <r>
    <n v="388"/>
    <s v="However the parent complaints are now handled through helpdesk, there should be more specific filters in the system to distribute and direct the complaints/ queries to concerned departments. This will reduce the TAT for complaint resolution."/>
    <s v="Internal"/>
    <d v="2019-11-06T00:00:00"/>
    <x v="0"/>
    <s v="Singapore"/>
    <x v="9"/>
    <s v="Observation"/>
    <n v="9001"/>
    <n v="10.1"/>
    <s v=" General (Improvement)"/>
    <s v="Administration"/>
    <m/>
    <d v="2020-01-05T00:00:00"/>
    <d v="2020-01-10T00:00:00"/>
    <s v="Drill down option has now been done in Helpdesk"/>
    <x v="0"/>
    <n v="65"/>
    <n v="5"/>
  </r>
  <r>
    <n v="389"/>
    <s v="For every external training the effectiveness analysis is being done but for internal training effectiveness no data is found."/>
    <s v="Internal"/>
    <d v="2019-11-06T00:00:00"/>
    <x v="0"/>
    <s v="Singapore"/>
    <x v="9"/>
    <s v="Observation"/>
    <n v="9001"/>
    <s v="7.1.2"/>
    <s v=" People"/>
    <s v="HR"/>
    <m/>
    <d v="2020-01-05T00:00:00"/>
    <d v="2020-02-07T00:00:00"/>
    <s v="effectivenesss of training is done yearly for all employees."/>
    <x v="0"/>
    <n v="93"/>
    <n v="33"/>
  </r>
  <r>
    <n v="390"/>
    <s v="TEAMIE is a good platform for conducting trainings for the staff. However, there should be more modules for the non-academic staff to achieve their training targets."/>
    <s v="Internal"/>
    <d v="2019-11-06T00:00:00"/>
    <x v="0"/>
    <s v="Singapore"/>
    <x v="9"/>
    <s v="Observation"/>
    <n v="9001"/>
    <s v="7.1.2"/>
    <s v=" People"/>
    <s v="HR"/>
    <m/>
    <d v="2020-01-05T00:00:00"/>
    <d v="2020-02-27T00:00:00"/>
    <s v="For non staff training is conducted by external trainers"/>
    <x v="0"/>
    <n v="113"/>
    <n v="53"/>
  </r>
  <r>
    <n v="391"/>
    <s v="First aid boxes should be kept in Primary and Secondary blocks at the designated places for easy access by the Staff during any emergency."/>
    <s v="Internal"/>
    <d v="2019-11-06T00:00:00"/>
    <x v="0"/>
    <s v="Singapore"/>
    <x v="9"/>
    <s v="Observation"/>
    <n v="9001"/>
    <s v="8.5.4"/>
    <s v=" Preservation"/>
    <s v="Operations"/>
    <m/>
    <d v="2020-01-05T00:00:00"/>
    <d v="2020-01-09T00:00:00"/>
    <s v="First aid boxes kept in Primary and secondary block"/>
    <x v="0"/>
    <n v="64"/>
    <n v="4"/>
  </r>
  <r>
    <n v="392"/>
    <s v="The school maintains Health Cards as envisaged by the Comprehensive School Health Programme of the CBSE-_x000a_To be initiated from 2019-20 academic year."/>
    <s v="Internal"/>
    <d v="2019-08-02T00:00:00"/>
    <x v="0"/>
    <s v="India"/>
    <x v="6"/>
    <s v="Minor -Non-Conformities"/>
    <n v="9001"/>
    <s v="8.2.2"/>
    <s v=" Determining requirements for products &amp; services"/>
    <s v="Academics"/>
    <m/>
    <d v="2019-10-01T00:00:00"/>
    <d v="2020-03-06T00:00:00"/>
    <s v="Programme has been initiated "/>
    <x v="0"/>
    <n v="217"/>
    <n v="157"/>
  </r>
  <r>
    <n v="393"/>
    <s v="The school keeps the medical records of students with special health problems-_x000a_Will be in place once the above point is complied"/>
    <s v="Internal"/>
    <d v="2019-08-02T00:00:00"/>
    <x v="0"/>
    <s v="India"/>
    <x v="6"/>
    <s v="Minor -Non-Conformities"/>
    <n v="9001"/>
    <s v="8.2.2"/>
    <s v=" Determining requirements for products &amp; services"/>
    <s v="Academics"/>
    <m/>
    <d v="2019-10-01T00:00:00"/>
    <d v="2020-02-27T00:00:00"/>
    <s v="School keeps proper medical records"/>
    <x v="0"/>
    <n v="209"/>
    <n v="149"/>
  </r>
  <r>
    <n v="394"/>
    <s v="Every teacher regularly makes use of the 'School Health Manual'-_x000a_To be ensured."/>
    <s v="Internal"/>
    <d v="2019-08-02T00:00:00"/>
    <x v="0"/>
    <s v="India"/>
    <x v="6"/>
    <s v="Minor -Non-Conformities"/>
    <n v="45001"/>
    <n v="7.5"/>
    <s v=" Documented information"/>
    <s v="Academics"/>
    <m/>
    <d v="2019-10-01T00:00:00"/>
    <d v="2020-03-06T00:00:00"/>
    <s v="It is ensured teachers are making use of School Health Manual"/>
    <x v="0"/>
    <n v="217"/>
    <n v="157"/>
  </r>
  <r>
    <n v="395"/>
    <s v="Teachers have undergone training on identification of disabilities / learning difficulties. There is plan to train teachers on First Aid by Red Cross Organisation. Academic Co-ordinators to give dates to Principal for organising the training programme."/>
    <s v="Internal"/>
    <d v="2019-08-02T00:00:00"/>
    <x v="0"/>
    <s v="India"/>
    <x v="6"/>
    <s v="Observation"/>
    <n v="45001"/>
    <n v="7.2"/>
    <s v=" Competence"/>
    <s v="Academics"/>
    <m/>
    <d v="2019-10-01T00:00:00"/>
    <d v="2020-02-27T00:00:00"/>
    <s v="Teachers trained and are made aware of First Aid."/>
    <x v="0"/>
    <n v="209"/>
    <n v="149"/>
  </r>
  <r>
    <n v="396"/>
    <s v="Currently not in place, planning to involve parents of students who are dieticians, nutritionists, etc…in School Management Committee"/>
    <s v="Internal"/>
    <d v="2019-08-02T00:00:00"/>
    <x v="0"/>
    <s v="India"/>
    <x v="6"/>
    <s v="Minor -Non-Conformities"/>
    <n v="45001"/>
    <n v="7.2"/>
    <s v=" Competence"/>
    <s v="Administration"/>
    <m/>
    <d v="2019-10-01T00:00:00"/>
    <d v="2020-03-05T00:00:00"/>
    <s v="Dietician is placed in campus."/>
    <x v="0"/>
    <n v="216"/>
    <n v="156"/>
  </r>
  <r>
    <n v="397"/>
    <s v="First Aid Kits to be provided in Chemistry Laboratories."/>
    <s v="Internal"/>
    <d v="2019-08-02T00:00:00"/>
    <x v="0"/>
    <s v="India"/>
    <x v="6"/>
    <s v="Minor -Non-Conformities"/>
    <n v="45001"/>
    <n v="7.1"/>
    <s v=" Resources"/>
    <s v="Administration"/>
    <m/>
    <d v="2019-10-01T00:00:00"/>
    <d v="2020-02-13T00:00:00"/>
    <s v="First-Aid kit to be provided in chemistry lab"/>
    <x v="0"/>
    <n v="195"/>
    <n v="135"/>
  </r>
  <r>
    <n v="398"/>
    <s v="The First-Aid protocol for common injuries is displayed at prominent places in school. _x000a_No, to be initiated. Communications team to come up with Visual Posters / Displays."/>
    <s v="Internal"/>
    <d v="2019-08-02T00:00:00"/>
    <x v="0"/>
    <s v="India"/>
    <x v="6"/>
    <s v="Minor -Non-Conformities"/>
    <n v="45001"/>
    <n v="7.4"/>
    <s v=" Communication"/>
    <s v="Administration"/>
    <m/>
    <d v="2019-10-01T00:00:00"/>
    <d v="2020-02-13T00:00:00"/>
    <s v="First-Aid protocol are now displayed"/>
    <x v="0"/>
    <n v="195"/>
    <n v="135"/>
  </r>
  <r>
    <n v="399"/>
    <s v="Students Committee is there. Parent-Teacher-Student Committee to be initiated to address safety issues."/>
    <s v="Internal"/>
    <d v="2019-08-02T00:00:00"/>
    <x v="0"/>
    <s v="India"/>
    <x v="6"/>
    <s v="Minor -Non-Conformities"/>
    <n v="45001"/>
    <n v="7.4"/>
    <s v=" Communication"/>
    <s v="Academics"/>
    <m/>
    <d v="2019-10-01T00:00:00"/>
    <d v="2020-03-06T00:00:00"/>
    <s v=" Parent-Teacher-Student Committee has been initiated "/>
    <x v="0"/>
    <n v="217"/>
    <n v="157"/>
  </r>
  <r>
    <n v="400"/>
    <s v="The medical history of every student is not available in the school."/>
    <s v="Internal"/>
    <d v="2019-08-02T00:00:00"/>
    <x v="0"/>
    <s v="India"/>
    <x v="6"/>
    <s v="Minor -Non-Conformities"/>
    <n v="45001"/>
    <n v="7.5"/>
    <s v=" Documented information"/>
    <s v="Academics"/>
    <m/>
    <d v="2019-10-01T00:00:00"/>
    <d v="2020-02-27T00:00:00"/>
    <s v="Medical records are maintained"/>
    <x v="0"/>
    <n v="209"/>
    <n v="149"/>
  </r>
  <r>
    <n v="401"/>
    <s v="Awareness program being done currently on Aids. For harmful effects of tobacco &amp; drugs, it can be considered for secondary students."/>
    <s v="Internal"/>
    <d v="2019-08-02T00:00:00"/>
    <x v="0"/>
    <s v="India"/>
    <x v="6"/>
    <s v="Observation"/>
    <n v="45001"/>
    <n v="7.2"/>
    <s v=" Competence"/>
    <s v="Academics"/>
    <m/>
    <d v="2019-10-01T00:00:00"/>
    <d v="2020-03-06T00:00:00"/>
    <s v="Awareness program conducted by school"/>
    <x v="0"/>
    <n v="217"/>
    <n v="157"/>
  </r>
  <r>
    <n v="402"/>
    <s v="CPR and first -aid classes are held at periodic intervals for staff and students. _x000a_Pending for this year."/>
    <s v="Internal"/>
    <d v="2019-08-02T00:00:00"/>
    <x v="0"/>
    <s v="India"/>
    <x v="6"/>
    <s v="Minor -Non-Conformities"/>
    <n v="45001"/>
    <n v="7.1"/>
    <s v=" Resources"/>
    <s v="Administration"/>
    <m/>
    <d v="2019-10-01T00:00:00"/>
    <d v="2020-02-27T00:00:00"/>
    <s v="Training is provided to staff and students"/>
    <x v="0"/>
    <n v="209"/>
    <n v="149"/>
  </r>
  <r>
    <n v="403"/>
    <s v="A) Smoke Detectors Not Working in Record Room, Conference Room, 2 smoke detectors found not working in Stores, Smoke detectors found to be not working in Biology lab too although AMC Exists with Vendor. B) No periodic Fire Testing Reports available for Sirius III Security System or Fire System in New Block."/>
    <s v="Internal"/>
    <d v="2019-08-02T00:00:00"/>
    <x v="0"/>
    <s v="India"/>
    <x v="6"/>
    <s v="Minor -Non-Conformities"/>
    <n v="45001"/>
    <s v="8.1.2"/>
    <s v=" Eliminating Hazards and reducing OH&amp;S risks"/>
    <s v="Administration"/>
    <m/>
    <d v="2019-10-01T00:00:00"/>
    <d v="2020-05-14T00:00:00"/>
    <s v="Smoke detectors are replaced"/>
    <x v="0"/>
    <n v="286"/>
    <n v="226"/>
  </r>
  <r>
    <n v="404"/>
    <s v="The protocols is not be followed in case of emergencies are displayed at different places in the building.-to be done "/>
    <s v="Internal"/>
    <d v="2019-08-02T00:00:00"/>
    <x v="0"/>
    <s v="India"/>
    <x v="6"/>
    <s v="Minor -Non-Conformities"/>
    <n v="45001"/>
    <n v="7.1"/>
    <s v=" Resources"/>
    <s v="Administration"/>
    <m/>
    <d v="2019-10-01T00:00:00"/>
    <d v="2020-02-13T00:00:00"/>
    <s v="Emergency protocol are now displayed"/>
    <x v="0"/>
    <n v="195"/>
    <n v="135"/>
  </r>
  <r>
    <n v="405"/>
    <s v="The teachers and paramedical staff are trained to provide resuscitation-CPR training to be done"/>
    <s v="Internal"/>
    <d v="2019-08-02T00:00:00"/>
    <x v="0"/>
    <s v="India"/>
    <x v="6"/>
    <s v="Minor -Non-Conformities"/>
    <n v="45001"/>
    <n v="7.1"/>
    <s v=" Resources"/>
    <s v="Administration"/>
    <m/>
    <d v="2019-10-01T00:00:00"/>
    <d v="2020-02-27T00:00:00"/>
    <s v="Training is provided to staff and students"/>
    <x v="0"/>
    <n v="209"/>
    <n v="149"/>
  </r>
  <r>
    <n v="406"/>
    <s v="There is a School Disaster Response Team consisting of members, administration, teachers and senior students-This needs to be documented"/>
    <s v="Internal"/>
    <d v="2019-08-02T00:00:00"/>
    <x v="0"/>
    <s v="India"/>
    <x v="6"/>
    <s v="Minor -Non-Conformities"/>
    <n v="45001"/>
    <n v="7.1"/>
    <s v=" Resources"/>
    <s v="Administration"/>
    <m/>
    <d v="2019-10-01T00:00:00"/>
    <d v="2020-03-06T00:00:00"/>
    <s v="School has disaster response team."/>
    <x v="0"/>
    <n v="217"/>
    <n v="157"/>
  </r>
  <r>
    <n v="407"/>
    <s v="Counsellors are there to handle Trauma. Post disaster interventions training like handling mob violence, electrical needs to be done."/>
    <s v="Internal"/>
    <d v="2019-08-02T00:00:00"/>
    <x v="0"/>
    <s v="India"/>
    <x v="6"/>
    <s v="Observation"/>
    <n v="45001"/>
    <n v="7.1"/>
    <s v=" Resources"/>
    <s v="Administration"/>
    <m/>
    <d v="2019-10-01T00:00:00"/>
    <d v="2020-02-27T00:00:00"/>
    <s v="As per disaster plan"/>
    <x v="0"/>
    <n v="209"/>
    <n v="149"/>
  </r>
  <r>
    <n v="408"/>
    <s v="Not a single CCTV Camera found in MPH or it's surrounding area's. No CCTV Camera's are installed in new annex of senior block. Refer security audit report for further details."/>
    <s v="Internal"/>
    <d v="2019-08-02T00:00:00"/>
    <x v="0"/>
    <s v="India"/>
    <x v="6"/>
    <s v="Observation"/>
    <n v="45001"/>
    <n v="7.1"/>
    <s v=" Resources"/>
    <s v="Administration"/>
    <m/>
    <d v="2019-10-01T00:00:00"/>
    <d v="2020-03-06T00:00:00"/>
    <s v="CCTV Camera installed in buses"/>
    <x v="0"/>
    <n v="217"/>
    <n v="157"/>
  </r>
  <r>
    <n v="409"/>
    <s v="There is a well-equipped disaster management cell in school-needs to be documented"/>
    <s v="Internal"/>
    <d v="2019-08-02T00:00:00"/>
    <x v="0"/>
    <s v="India"/>
    <x v="6"/>
    <s v="Minor -Non-Conformities"/>
    <n v="45001"/>
    <n v="7.1"/>
    <s v=" Resources"/>
    <s v="Administration"/>
    <m/>
    <d v="2019-10-01T00:00:00"/>
    <d v="2020-02-27T00:00:00"/>
    <s v="As per disaster plan"/>
    <x v="0"/>
    <n v="209"/>
    <n v="149"/>
  </r>
  <r>
    <n v="410"/>
    <s v="a) This is being done on a regular basis. Concept of SOD (Staff on Duty) is followed from teacher's side &amp; admin side's who submit a report daily and that which is documented &amp; reviewed. It's like a Maker-Checker System. B) Emergency / Safety Exit. It's door is locked. Assembly Area Location to be changed"/>
    <s v="Internal"/>
    <d v="2019-08-02T00:00:00"/>
    <x v="0"/>
    <s v="India"/>
    <x v="6"/>
    <s v="Observation"/>
    <n v="45001"/>
    <n v="7.1"/>
    <s v=" Resources"/>
    <s v="Administration"/>
    <m/>
    <d v="2019-10-01T00:00:00"/>
    <d v="2020-02-17T00:00:00"/>
    <s v="emergency signage displayed"/>
    <x v="0"/>
    <n v="199"/>
    <n v="139"/>
  </r>
  <r>
    <n v="411"/>
    <s v="No emergency contact numbers prominently displayed in the principal room?"/>
    <s v="Internal"/>
    <d v="2019-08-02T00:00:00"/>
    <x v="0"/>
    <s v="India"/>
    <x v="6"/>
    <s v="Minor -Non-Conformities"/>
    <n v="45001"/>
    <n v="7.4"/>
    <s v=" Communication"/>
    <s v="Administration"/>
    <m/>
    <d v="2019-10-01T00:00:00"/>
    <d v="2020-03-05T00:00:00"/>
    <s v="Contact details are now displayed"/>
    <x v="0"/>
    <n v="216"/>
    <n v="156"/>
  </r>
  <r>
    <n v="412"/>
    <s v="No plan exist which clearly specify procedures for reporting emergencies to the government services and the relevant education authority?"/>
    <s v="Internal"/>
    <d v="2019-08-02T00:00:00"/>
    <x v="0"/>
    <s v="India"/>
    <x v="6"/>
    <s v="Minor -Non-Conformities"/>
    <n v="45001"/>
    <n v="7.1"/>
    <s v=" Resources"/>
    <s v="Administration"/>
    <m/>
    <d v="2019-10-01T00:00:00"/>
    <d v="2020-03-05T00:00:00"/>
    <s v="Procedures are now documented to report to government agencies"/>
    <x v="0"/>
    <n v="216"/>
    <n v="156"/>
  </r>
  <r>
    <n v="413"/>
    <s v="No plan been endorsed by local police and fire brigade?"/>
    <s v="Internal"/>
    <d v="2019-08-02T00:00:00"/>
    <x v="0"/>
    <s v="India"/>
    <x v="6"/>
    <s v="Minor -Non-Conformities"/>
    <n v="45001"/>
    <n v="7.1"/>
    <s v=" Resources"/>
    <s v="Administration"/>
    <m/>
    <d v="2019-10-01T00:00:00"/>
    <d v="2020-03-05T00:00:00"/>
    <s v="Fire drill are scheduled"/>
    <x v="0"/>
    <n v="216"/>
    <n v="156"/>
  </r>
  <r>
    <n v="414"/>
    <s v="School buses should be painted yellow with name of the school written prominently on both sides of the bus so that these can be identified easily._x000a_Branding was not done at the time of audit. However evidence of initiation of branding activities seen next day in few of the buses"/>
    <s v="Internal"/>
    <d v="2019-08-02T00:00:00"/>
    <x v="0"/>
    <s v="India"/>
    <x v="6"/>
    <s v="Observation"/>
    <n v="9001"/>
    <s v="7.1.3"/>
    <s v=" Infrastructure"/>
    <s v="Administration"/>
    <m/>
    <d v="2019-10-01T00:00:00"/>
    <d v="2020-02-13T00:00:00"/>
    <s v="Branding of the school buses are now done."/>
    <x v="0"/>
    <n v="195"/>
    <n v="135"/>
  </r>
  <r>
    <n v="415"/>
    <s v="Details available on the front side. Inside the bus needs to be done."/>
    <s v="Internal"/>
    <d v="2019-08-02T00:00:00"/>
    <x v="0"/>
    <s v="India"/>
    <x v="6"/>
    <s v="Observation"/>
    <n v="9001"/>
    <s v="7.1.3"/>
    <s v=" Infrastructure"/>
    <s v="Administration"/>
    <m/>
    <d v="2019-10-01T00:00:00"/>
    <d v="2020-02-13T00:00:00"/>
    <s v="Details are now available on the back side of the bus."/>
    <x v="0"/>
    <n v="195"/>
    <n v="135"/>
  </r>
  <r>
    <n v="416"/>
    <s v="All old buses (20 nos.) have only 1 FE. New vehicles (25 nos.) have 2 FE's. Only 1 Safex Brand FE found in Bus no. G28 having validity till 20/11/2020. Records of training to operate the FE's not evidenced."/>
    <s v="Internal"/>
    <d v="2019-08-02T00:00:00"/>
    <x v="0"/>
    <s v="India"/>
    <x v="6"/>
    <s v="Observation"/>
    <n v="9001"/>
    <s v="7.1.3"/>
    <s v=" Infrastructure"/>
    <s v="Administration"/>
    <m/>
    <d v="2019-10-01T00:00:00"/>
    <d v="2020-02-28T00:00:00"/>
    <s v="FE is now kept and records updated"/>
    <x v="0"/>
    <n v="210"/>
    <n v="150"/>
  </r>
  <r>
    <n v="417"/>
    <s v="M Lakshmeesha is the designated transport manager. Currently, his name and contact details are not displayed outside and inside the school bus."/>
    <s v="Internal"/>
    <d v="2019-08-02T00:00:00"/>
    <x v="0"/>
    <s v="India"/>
    <x v="6"/>
    <s v="Minor -Non-Conformities"/>
    <n v="9001"/>
    <s v="7.1.3"/>
    <s v=" Infrastructure"/>
    <s v="Administration"/>
    <m/>
    <d v="2019-10-01T00:00:00"/>
    <d v="2020-02-15T00:00:00"/>
    <s v="Contact details are now displayed"/>
    <x v="0"/>
    <n v="197"/>
    <n v="137"/>
  </r>
  <r>
    <n v="418"/>
    <s v="PVC's are there and it's summary details are maintained in a spreadsheet, however on counting, seen PVC's of only 16 lady conductors although hired are 45. Reason given is that they are newly hired, old one's have left. Transport vendor has assured that balance PVC's will be completed in next 2-3 months"/>
    <s v="Internal"/>
    <d v="2019-08-02T00:00:00"/>
    <x v="0"/>
    <s v="India"/>
    <x v="6"/>
    <s v="Observation"/>
    <n v="9001"/>
    <s v="7.1.3"/>
    <s v=" Infrastructure"/>
    <s v="Administration"/>
    <m/>
    <d v="2019-10-01T00:00:00"/>
    <d v="2020-03-17T00:00:00"/>
    <s v="PVC's are completed by the campus"/>
    <x v="0"/>
    <n v="228"/>
    <n v="168"/>
  </r>
  <r>
    <n v="419"/>
    <s v="First Aid Boxes are available in all buses. All contents are kept in a recyclable bag wrapped with a rubber band. Soprasun Skin Cream found in First Aid Box Content of Bus G-5 which is to be sold by retail on the prescription of a Registered Practioner only. In Bus G-38, First Aid Kit Contents were found in Bus Toolbox. Although vendor says that they do checking of First Aid Kits regularly &amp; update it's contents when required, it is highly recommended that the school nurses do a check of all the First Aid Kit's of all the buses for veracity of it's contents and submit a monthly report."/>
    <s v="Internal"/>
    <d v="2019-08-02T00:00:00"/>
    <x v="0"/>
    <s v="India"/>
    <x v="6"/>
    <s v="Observation"/>
    <n v="9001"/>
    <s v="7.1.3"/>
    <s v=" Infrastructure"/>
    <s v="Administration"/>
    <m/>
    <d v="2019-10-01T00:00:00"/>
    <d v="2020-02-13T00:00:00"/>
    <s v="First Aid boxes now available in all buses."/>
    <x v="0"/>
    <n v="195"/>
    <n v="135"/>
  </r>
  <r>
    <n v="420"/>
    <s v="As per transport vendor, they do Sugar, BP &amp; eye check-up of their drivers. Medical Reports not available at the time of audit."/>
    <s v="Internal"/>
    <d v="2019-08-02T00:00:00"/>
    <x v="0"/>
    <s v="India"/>
    <x v="6"/>
    <s v="Minor -Non-Conformities"/>
    <n v="9001"/>
    <s v="7.1.3"/>
    <s v=" Infrastructure"/>
    <s v="Administration"/>
    <m/>
    <d v="2019-10-01T00:00:00"/>
    <d v="2020-03-05T00:00:00"/>
    <s v="Medical Reports available"/>
    <x v="0"/>
    <n v="216"/>
    <n v="156"/>
  </r>
  <r>
    <n v="421"/>
    <s v="Blood Group details, a column to be added across all buses and routes. Seen that in one of the buses, the route details were not pasted on the notice board but were got from the driver upon inquiring in folded wrap. Refer pic as evidence."/>
    <s v="Internal"/>
    <d v="2019-08-02T00:00:00"/>
    <x v="0"/>
    <s v="India"/>
    <x v="6"/>
    <s v="Observation"/>
    <n v="9001"/>
    <s v="7.1.3"/>
    <s v=" Infrastructure"/>
    <s v="Administration"/>
    <m/>
    <d v="2019-10-01T00:00:00"/>
    <d v="2020-02-15T00:00:00"/>
    <s v="Blood group details now made available"/>
    <x v="0"/>
    <n v="197"/>
    <n v="137"/>
  </r>
  <r>
    <n v="422"/>
    <s v="Records not available at the time of audit although transport vendor has assured that it's being done &amp; file is being maintained."/>
    <s v="Internal"/>
    <d v="2019-08-02T00:00:00"/>
    <x v="0"/>
    <s v="India"/>
    <x v="6"/>
    <s v="Observation"/>
    <n v="9001"/>
    <s v="7.1.3"/>
    <s v=" Infrastructure"/>
    <s v="Administration"/>
    <m/>
    <d v="2019-10-01T00:00:00"/>
    <d v="2020-03-05T00:00:00"/>
    <s v="Records are available"/>
    <x v="0"/>
    <n v="216"/>
    <n v="156"/>
  </r>
  <r>
    <n v="423"/>
    <s v="Records not available at the time of audit although transport vendor has assured that it's being done &amp; file is being maintained"/>
    <s v="Internal"/>
    <d v="2019-08-02T00:00:00"/>
    <x v="0"/>
    <s v="India"/>
    <x v="6"/>
    <s v="Minor -Non-Conformities"/>
    <n v="9001"/>
    <s v="7.1.3"/>
    <s v=" Infrastructure"/>
    <s v="Administration"/>
    <m/>
    <d v="2019-10-01T00:00:00"/>
    <d v="2020-03-05T00:00:00"/>
    <s v="Records are available"/>
    <x v="0"/>
    <n v="216"/>
    <n v="156"/>
  </r>
  <r>
    <n v="424"/>
    <s v="School security person is responsible to conduct alcohol check on drivers for which a separate register is maintained. Found check records available for 5/8/19, however for 3/8/19 were not available. As per transport supervisor from vendor's side, it is done 2 times a week whereas security person said that it's done daily. No records of checking done between 15/7/19 till 20/7/19 observed"/>
    <s v="Internal"/>
    <d v="2019-08-02T00:00:00"/>
    <x v="0"/>
    <s v="India"/>
    <x v="6"/>
    <s v="Observation"/>
    <n v="9001"/>
    <s v="7.1.3"/>
    <s v=" Infrastructure"/>
    <s v="Administration"/>
    <m/>
    <d v="2019-10-01T00:00:00"/>
    <d v="2020-03-05T00:00:00"/>
    <s v="Checking is done "/>
    <x v="0"/>
    <n v="216"/>
    <n v="156"/>
  </r>
  <r>
    <n v="425"/>
    <s v="PTM Register is maintained. Feedback from driver's is also maintained separately. For PTM register, Found details dated 5/1/19, 27/7/19 &amp; 3/8/19 (erroneously written as 3/7/19). No details observed / recorded for the remaining six months period i.e. after 5/1/19 till 27/7/19. Also in some of the feedback from PTM cases, what is the action taken is not evident. And status of closure of the actions taken e.g. Name: Amrush Kumar IC G-11 route. 9008224242. Maid is not handling kids. It's action taken &amp; closure details not evident. Although feedback of drivers is recorded separately in register, what is the actions taken  &amp; closure status is not evident. There is scope to structurise the feedback taken from PTM &amp; from drivers"/>
    <s v="Internal"/>
    <d v="2019-08-02T00:00:00"/>
    <x v="0"/>
    <s v="India"/>
    <x v="6"/>
    <s v="Observation"/>
    <n v="9001"/>
    <s v="7.1.3"/>
    <s v=" Infrastructure"/>
    <s v="Administration"/>
    <m/>
    <d v="2019-10-01T00:00:00"/>
    <d v="2020-03-05T00:00:00"/>
    <s v="PTM and bus complaint tracker is now maintained separately"/>
    <x v="0"/>
    <n v="216"/>
    <n v="156"/>
  </r>
  <r>
    <n v="426"/>
    <s v="No water potability tests are being done."/>
    <s v="Internal"/>
    <d v="2019-08-02T00:00:00"/>
    <x v="0"/>
    <s v="India"/>
    <x v="6"/>
    <s v="Minor -Non-Conformities"/>
    <n v="9001"/>
    <s v="8.2.2"/>
    <s v=" Determining requirements for products &amp; services"/>
    <s v="Administration"/>
    <m/>
    <d v="2019-10-01T00:00:00"/>
    <d v="2020-02-13T00:00:00"/>
    <s v="Water is now tested for potability."/>
    <x v="0"/>
    <n v="195"/>
    <n v="135"/>
  </r>
  <r>
    <n v="427"/>
    <s v="Food transportation is done in 2-wheeler bikes"/>
    <s v="Internal"/>
    <d v="2019-08-02T00:00:00"/>
    <x v="0"/>
    <s v="India"/>
    <x v="6"/>
    <s v="Minor -Non-Conformities"/>
    <n v="9001"/>
    <s v="8.2.2"/>
    <s v=" Determining requirements for products &amp; services"/>
    <s v="Administration"/>
    <m/>
    <d v="2019-10-01T00:00:00"/>
    <d v="2020-03-05T00:00:00"/>
    <s v="Food transported in three vehicle"/>
    <x v="0"/>
    <n v="216"/>
    <n v="156"/>
  </r>
  <r>
    <n v="428"/>
    <s v="No Records of pest control (pesticide, insecticide used along with dates &amp; frequency) maintained"/>
    <s v="Internal"/>
    <d v="2019-08-02T00:00:00"/>
    <x v="0"/>
    <s v="India"/>
    <x v="6"/>
    <s v="Minor -Non-Conformities"/>
    <n v="9001"/>
    <s v="8.2.2"/>
    <s v=" Determining requirements for products &amp; services"/>
    <s v="Administration"/>
    <m/>
    <d v="2019-10-01T00:00:00"/>
    <d v="2020-04-23T00:00:00"/>
    <s v="Records for pest control maintained by the campus"/>
    <x v="0"/>
    <n v="265"/>
    <n v="205"/>
  </r>
  <r>
    <n v="429"/>
    <s v="No Records of medical examination signed by a registered medical practitioner "/>
    <s v="Internal"/>
    <d v="2019-08-02T00:00:00"/>
    <x v="0"/>
    <s v="India"/>
    <x v="6"/>
    <s v="Minor -Non-Conformities"/>
    <n v="9001"/>
    <s v="8.2.2"/>
    <s v=" Determining requirements for products &amp; services"/>
    <s v="Administration"/>
    <m/>
    <d v="2019-10-01T00:00:00"/>
    <d v="2020-02-18T00:00:00"/>
    <s v="Medical practitioner has now certified medicines"/>
    <x v="0"/>
    <n v="200"/>
    <n v="140"/>
  </r>
  <r>
    <n v="430"/>
    <s v="Supplier doesn't have license from local health authorities. Supplier has asked for 15 days time to submit copy of valid license."/>
    <s v="Internal"/>
    <d v="2019-08-02T00:00:00"/>
    <x v="0"/>
    <s v="India"/>
    <x v="6"/>
    <s v="Minor -Non-Conformities"/>
    <n v="9001"/>
    <s v="8.2.2"/>
    <s v=" Determining requirements for products &amp; services"/>
    <s v="Administration"/>
    <m/>
    <d v="2019-10-01T00:00:00"/>
    <d v="2020-02-13T00:00:00"/>
    <s v="Suppliers have produced their valid license"/>
    <x v="0"/>
    <n v="195"/>
    <n v="135"/>
  </r>
  <r>
    <n v="431"/>
    <s v="Are exit signs illuminated and visible?-No signage's exist."/>
    <s v="Internal"/>
    <d v="2019-08-02T00:00:00"/>
    <x v="0"/>
    <s v="India"/>
    <x v="6"/>
    <s v="Minor -Non-Conformities"/>
    <n v="9001"/>
    <s v="8.2.2"/>
    <s v=" Determining requirements for products &amp; services"/>
    <s v="Administration"/>
    <m/>
    <d v="2019-10-01T00:00:00"/>
    <d v="2020-02-15T00:00:00"/>
    <s v="Signage are visible"/>
    <x v="0"/>
    <n v="197"/>
    <n v="137"/>
  </r>
  <r>
    <n v="432"/>
    <s v="Side railings to be provided for the staircases in all the blocks, for MPH entrance."/>
    <s v="Internal"/>
    <d v="2019-08-02T00:00:00"/>
    <x v="0"/>
    <s v="India"/>
    <x v="6"/>
    <s v="Observation"/>
    <n v="9001"/>
    <s v="8.2.2"/>
    <s v=" Determining requirements for products &amp; services"/>
    <s v="Administration"/>
    <m/>
    <d v="2019-10-01T00:00:00"/>
    <d v="2020-02-17T00:00:00"/>
    <s v="emergency signage displayed"/>
    <x v="0"/>
    <n v="199"/>
    <n v="139"/>
  </r>
  <r>
    <n v="433"/>
    <s v="Found project team's material lying near MGCUV"/>
    <s v="Internal"/>
    <d v="2019-08-02T00:00:00"/>
    <x v="0"/>
    <s v="India"/>
    <x v="6"/>
    <s v="Observation"/>
    <n v="9001"/>
    <s v="8.2.2"/>
    <s v=" Determining requirements for products &amp; services"/>
    <s v="Administration"/>
    <m/>
    <d v="2019-10-01T00:00:00"/>
    <d v="2020-02-18T00:00:00"/>
    <s v="Materials have been removed"/>
    <x v="0"/>
    <n v="200"/>
    <n v="140"/>
  </r>
  <r>
    <n v="434"/>
    <s v="No Fire Extinguisher is available in Stores._x000a_No Fire Extinguisher seen in entire corridor of 1st floor, A Block, in AV Room_x000a_Seen expired Fire Extinguishers dated March'19 in New Block Corridor, in Biology lab, Chemistry Lab, _x000a_Only 3 Fire Extinguishers found in Senior Block."/>
    <s v="Internal"/>
    <d v="2019-08-02T00:00:00"/>
    <x v="0"/>
    <s v="India"/>
    <x v="6"/>
    <s v="Minor -Non-Conformities"/>
    <n v="9001"/>
    <s v="8.2.2"/>
    <s v=" Determining requirements for products &amp; services"/>
    <s v="Administration"/>
    <m/>
    <d v="2019-10-01T00:00:00"/>
    <d v="2020-02-13T00:00:00"/>
    <s v="FE is now kept in the campus."/>
    <x v="0"/>
    <n v="195"/>
    <n v="135"/>
  </r>
  <r>
    <n v="435"/>
    <s v="No inventory list of fire extinguishers maintained with their location details, date of expiry, renewal, type of fire extinguishers, etc..?"/>
    <s v="Internal"/>
    <d v="2019-08-02T00:00:00"/>
    <x v="0"/>
    <s v="India"/>
    <x v="6"/>
    <s v="Minor -Non-Conformities"/>
    <n v="9001"/>
    <s v="8.2.2"/>
    <s v=" Determining requirements for products &amp; services"/>
    <s v="Administration"/>
    <m/>
    <d v="2019-10-01T00:00:00"/>
    <d v="2020-03-05T00:00:00"/>
    <s v="Inventory list maintained"/>
    <x v="0"/>
    <n v="216"/>
    <n v="156"/>
  </r>
  <r>
    <n v="436"/>
    <s v="Materials Identification / Tagging is not seen in stores room. 5S Japanese Housekeeping Methodology to be implemented in Stores."/>
    <s v="Internal"/>
    <d v="2019-08-02T00:00:00"/>
    <x v="0"/>
    <s v="India"/>
    <x v="6"/>
    <s v="Observation"/>
    <n v="9001"/>
    <s v="8.2.2"/>
    <s v=" Determining requirements for products &amp; services"/>
    <s v="Administration"/>
    <m/>
    <d v="2019-10-01T00:00:00"/>
    <d v="2020-02-13T00:00:00"/>
    <s v="Material are now tagged"/>
    <x v="0"/>
    <n v="195"/>
    <n v="135"/>
  </r>
  <r>
    <n v="437"/>
    <s v="MSDS Sheets not seen in Chemistry Lab, although laboratory safety measures poster is displayed."/>
    <s v="Internal"/>
    <d v="2019-08-02T00:00:00"/>
    <x v="0"/>
    <s v="India"/>
    <x v="6"/>
    <s v="Observation"/>
    <n v="9001"/>
    <s v="8.2.2"/>
    <s v=" Determining requirements for products &amp; services"/>
    <s v="Administration"/>
    <m/>
    <d v="2019-10-01T00:00:00"/>
    <d v="2020-02-13T00:00:00"/>
    <s v="MSDS poster are now displayed."/>
    <x v="0"/>
    <n v="195"/>
    <n v="135"/>
  </r>
  <r>
    <n v="438"/>
    <s v="No OSHA (safety) posters prominently displayed?"/>
    <s v="Internal"/>
    <d v="2019-08-02T00:00:00"/>
    <x v="0"/>
    <s v="India"/>
    <x v="6"/>
    <s v="Minor -Non-Conformities"/>
    <n v="9001"/>
    <s v="8.2.2"/>
    <s v=" Determining requirements for products &amp; services"/>
    <s v="Administration"/>
    <m/>
    <d v="2019-10-01T00:00:00"/>
    <d v="2020-02-17T00:00:00"/>
    <s v="Safety posters are prominently displayed."/>
    <x v="0"/>
    <n v="199"/>
    <n v="139"/>
  </r>
  <r>
    <n v="439"/>
    <s v="A Block, Electric Wire Casing not evident._x000a_A Block, Naked Wire hanging in staircase, in staff room (new block)_x000a_Networking Wire, found hanging in IT Lab,"/>
    <s v="Internal"/>
    <d v="2019-08-02T00:00:00"/>
    <x v="0"/>
    <s v="India"/>
    <x v="6"/>
    <s v="Minor -Non-Conformities"/>
    <n v="9001"/>
    <s v="8.2.2"/>
    <s v=" Determining requirements for products &amp; services"/>
    <s v="Administration"/>
    <m/>
    <d v="2019-10-01T00:00:00"/>
    <d v="2020-03-20T00:00:00"/>
    <s v="wires are covered"/>
    <x v="0"/>
    <n v="231"/>
    <n v="171"/>
  </r>
  <r>
    <n v="440"/>
    <s v="No temporary connections for wiring or appliances."/>
    <s v="Internal"/>
    <d v="2019-08-02T00:00:00"/>
    <x v="0"/>
    <s v="India"/>
    <x v="6"/>
    <s v="Minor -Non-Conformities"/>
    <n v="9001"/>
    <s v="8.2.2"/>
    <s v=" Determining requirements for products &amp; services"/>
    <s v="Administration"/>
    <m/>
    <d v="2019-10-01T00:00:00"/>
    <d v="2020-04-28T00:00:00"/>
    <s v="Naked wires are coveerd"/>
    <x v="0"/>
    <n v="270"/>
    <n v="210"/>
  </r>
  <r>
    <n v="441"/>
    <s v="Are rubber mats placed near control panels."/>
    <s v="Internal"/>
    <d v="2019-08-02T00:00:00"/>
    <x v="0"/>
    <s v="India"/>
    <x v="6"/>
    <s v="Minor -Non-Conformities"/>
    <n v="9001"/>
    <s v="8.2.2"/>
    <s v=" Determining requirements for products &amp; services"/>
    <s v="Administration"/>
    <m/>
    <d v="2019-10-01T00:00:00"/>
    <d v="2020-04-23T00:00:00"/>
    <s v="Rubber mats are placed in front of energised board "/>
    <x v="0"/>
    <n v="265"/>
    <n v="205"/>
  </r>
  <r>
    <n v="442"/>
    <s v="Earthing is in place but no periodic checking is done."/>
    <s v="Internal"/>
    <d v="2019-08-02T00:00:00"/>
    <x v="0"/>
    <s v="India"/>
    <x v="6"/>
    <s v="Observation"/>
    <n v="9001"/>
    <s v="8.2.2"/>
    <s v=" Determining requirements for products &amp; services"/>
    <s v="Administration"/>
    <m/>
    <d v="2019-10-01T00:00:00"/>
    <d v="2020-03-17T00:00:00"/>
    <s v="Periodic checking is noe done"/>
    <x v="0"/>
    <n v="228"/>
    <n v="168"/>
  </r>
  <r>
    <n v="443"/>
    <s v="MPH False Ceiling Near The Entrance Door could be seen coming off."/>
    <s v="Internal"/>
    <d v="2019-08-02T00:00:00"/>
    <x v="0"/>
    <s v="India"/>
    <x v="6"/>
    <s v="Observation"/>
    <n v="9001"/>
    <s v="8.2.2"/>
    <s v=" Determining requirements for products &amp; services"/>
    <s v="Administration"/>
    <m/>
    <d v="2019-10-01T00:00:00"/>
    <d v="2020-02-15T00:00:00"/>
    <s v="False ceiling repaired"/>
    <x v="0"/>
    <n v="197"/>
    <n v="137"/>
  </r>
  <r>
    <n v="444"/>
    <s v="Waste Material seen in stores room. Art room material to be disposed off."/>
    <s v="Internal"/>
    <d v="2019-08-02T00:00:00"/>
    <x v="0"/>
    <s v="India"/>
    <x v="6"/>
    <s v="Observation"/>
    <n v="9001"/>
    <s v="7.1.3"/>
    <s v=" Infrastructure"/>
    <s v="Administration"/>
    <m/>
    <d v="2019-10-01T00:00:00"/>
    <d v="2020-03-20T00:00:00"/>
    <s v="Waste material is removed"/>
    <x v="0"/>
    <n v="231"/>
    <n v="171"/>
  </r>
  <r>
    <n v="445"/>
    <s v="No Exit Signanges are clearly marked &amp; visible"/>
    <s v="Internal"/>
    <d v="2019-08-02T00:00:00"/>
    <x v="0"/>
    <s v="India"/>
    <x v="6"/>
    <s v="Minor -Non-Conformities"/>
    <n v="45001"/>
    <n v="7.1"/>
    <s v=" Resources"/>
    <s v="Administration"/>
    <m/>
    <d v="2019-10-01T00:00:00"/>
    <d v="2020-02-15T00:00:00"/>
    <s v="Signages are visible"/>
    <x v="0"/>
    <n v="197"/>
    <n v="137"/>
  </r>
  <r>
    <n v="446"/>
    <s v="Builder's Material lying in staircase behind MGCUV"/>
    <s v="Internal"/>
    <d v="2019-08-02T00:00:00"/>
    <x v="0"/>
    <s v="India"/>
    <x v="6"/>
    <s v="Observation"/>
    <n v="9001"/>
    <s v="7.1.3"/>
    <s v=" Infrastructure"/>
    <s v="Administration"/>
    <m/>
    <d v="2019-10-01T00:00:00"/>
    <d v="2020-02-27T00:00:00"/>
    <s v="Buliding material is now removed"/>
    <x v="0"/>
    <n v="209"/>
    <n v="149"/>
  </r>
  <r>
    <n v="447"/>
    <s v="Antibiotics / Steroids such as Otrium Nasal Spray observed in medicines stock. Also seen Dolo 650mg, schedule H drugs such as Combiflam &amp; Cyclopam. List of Medicines as recommended by a Panel Doctor only to be kept and it's utilisation records to be maintained."/>
    <s v="Internal"/>
    <d v="2019-08-02T00:00:00"/>
    <x v="0"/>
    <s v="India"/>
    <x v="6"/>
    <s v="Observation"/>
    <n v="9001"/>
    <s v="7.1.3"/>
    <s v=" Infrastructure"/>
    <s v="Administration"/>
    <m/>
    <d v="2019-10-01T00:00:00"/>
    <d v="2020-02-13T00:00:00"/>
    <s v="Medicines kept as per authorities defined prescription."/>
    <x v="0"/>
    <n v="195"/>
    <n v="135"/>
  </r>
  <r>
    <n v="448"/>
    <s v="Arrangements are made to get the staff medically examined once in six month to ensure that they are free from infectious, contagious and other disease_x000a_Interview of the food servers reply is that no such medical tests are conducted"/>
    <s v="Internal"/>
    <d v="2019-08-02T00:00:00"/>
    <x v="0"/>
    <s v="India"/>
    <x v="6"/>
    <s v="Minor -Non-Conformities"/>
    <n v="9001"/>
    <s v="8.2.2"/>
    <s v=" Determining requirements for products &amp; services"/>
    <s v="Administration"/>
    <m/>
    <d v="2019-10-01T00:00:00"/>
    <d v="2020-03-05T00:00:00"/>
    <s v="Medical tests are conducted"/>
    <x v="0"/>
    <n v="216"/>
    <n v="156"/>
  </r>
  <r>
    <n v="449"/>
    <s v="No formal mechanism in place._x000a_This must be done formally and informally both. Currently only the law enforcement agencies are being actively engaged with. Such local agencies must be involved in the school emergency drills, and must also be invited on campus to conduct awareness/training sessions"/>
    <s v="Internal"/>
    <d v="2019-08-02T00:00:00"/>
    <x v="0"/>
    <s v="India"/>
    <x v="6"/>
    <s v="Observation"/>
    <n v="45001"/>
    <n v="7.4"/>
    <s v=" Communication"/>
    <s v="Administration"/>
    <m/>
    <d v="2019-10-01T00:00:00"/>
    <d v="2020-03-05T00:00:00"/>
    <s v="Training sessions are conducted"/>
    <x v="0"/>
    <n v="216"/>
    <n v="156"/>
  </r>
  <r>
    <n v="450"/>
    <s v="There is no documented procedure for approval. Currently the guard on duty checks with the supervisor or admin on phone._x000a_There is no SOP / documented procedure. Approvals are taken on case to case basis on emails. Outside vehicles are not allowed except in case of medical emergencies."/>
    <s v="Internal"/>
    <d v="2019-08-02T00:00:00"/>
    <x v="0"/>
    <s v="India"/>
    <x v="6"/>
    <s v="Minor -Non-Conformities"/>
    <n v="9001"/>
    <n v="8.3000000000000007"/>
    <s v=" Design &amp; development of products &amp; services"/>
    <s v="Administration"/>
    <m/>
    <d v="2019-10-01T00:00:00"/>
    <d v="2020-04-25T00:00:00"/>
    <s v="Visitor management SOP in place"/>
    <x v="0"/>
    <n v="267"/>
    <n v="207"/>
  </r>
  <r>
    <n v="451"/>
    <s v="Currently not being done. Needs to be documented and followed._x000a_Inventory Register is being maintained by Stores.However  A4 Xerox Copiers details are not updated in Register Book.  Last entry seen is 1/7/19. Reason on leave."/>
    <s v="Internal"/>
    <d v="2019-08-02T00:00:00"/>
    <x v="0"/>
    <s v="India"/>
    <x v="6"/>
    <s v="Observation"/>
    <n v="9001"/>
    <n v="8.3000000000000007"/>
    <s v=" Design &amp; development of products &amp; services"/>
    <s v="Administration"/>
    <m/>
    <d v="2019-10-01T00:00:00"/>
    <d v="2020-03-05T00:00:00"/>
    <s v="Store room is now well organised and maintained "/>
    <x v="0"/>
    <n v="216"/>
    <n v="156"/>
  </r>
  <r>
    <n v="452"/>
    <s v="The CCTV coverage is adequate. However, the perimeter needs to be under surveillance to cover vulnerable points. The school is in the process of converting the analog network to IP."/>
    <s v="Internal"/>
    <d v="2019-08-02T00:00:00"/>
    <x v="0"/>
    <s v="India"/>
    <x v="6"/>
    <s v="Observation"/>
    <n v="9001"/>
    <n v="8.3000000000000007"/>
    <s v=" Design &amp; development of products &amp; services"/>
    <s v="Administration"/>
    <m/>
    <d v="2019-10-01T00:00:00"/>
    <d v="2020-03-05T00:00:00"/>
    <s v="Cameras are placed to cover all points"/>
    <x v="0"/>
    <n v="216"/>
    <n v="156"/>
  </r>
  <r>
    <n v="453"/>
    <s v="The existing cameras are adequately sited, however, additional cameras need to be provided to cover the blind spots."/>
    <s v="Internal"/>
    <d v="2019-08-02T00:00:00"/>
    <x v="0"/>
    <s v="India"/>
    <x v="6"/>
    <s v="Minor -Non-Conformities"/>
    <n v="45001"/>
    <n v="8.1"/>
    <s v=" Operational planning and control"/>
    <s v="Administration"/>
    <m/>
    <d v="2019-10-01T00:00:00"/>
    <d v="2020-03-05T00:00:00"/>
    <s v="Cameras are placed to cover all points"/>
    <x v="0"/>
    <n v="216"/>
    <n v="156"/>
  </r>
  <r>
    <n v="454"/>
    <s v="Of the existing 107 cameras, 2 are not working. Additional cameras are being installed to cover vulnerable spots."/>
    <s v="Internal"/>
    <d v="2019-08-02T00:00:00"/>
    <x v="0"/>
    <s v="India"/>
    <x v="6"/>
    <s v="Minor -Non-Conformities"/>
    <n v="45001"/>
    <n v="8.1"/>
    <s v=" Operational planning and control"/>
    <s v="Administration"/>
    <m/>
    <d v="2019-10-01T00:00:00"/>
    <d v="2020-03-05T00:00:00"/>
    <s v="Cameras are working"/>
    <x v="0"/>
    <n v="216"/>
    <n v="156"/>
  </r>
  <r>
    <n v="455"/>
    <s v="Currently the surveillance screen is setup in the admin cabin. However, monitoring is not being done and number of screens is inadequate._x000a_A separate control area needs to be earmarked, separated off and equipped with enough monitors to view the enhanced network._x000a_A dedicated and trained security supervisor needs to be earmarked for this role._x000a_"/>
    <s v="Internal"/>
    <d v="2019-08-02T00:00:00"/>
    <x v="0"/>
    <s v="India"/>
    <x v="6"/>
    <s v="Observation"/>
    <n v="45001"/>
    <n v="8.1"/>
    <s v=" Operational planning and control"/>
    <s v="Administration"/>
    <m/>
    <d v="2019-10-01T00:00:00"/>
    <d v="2020-03-05T00:00:00"/>
    <s v="Monitoring is now done, evidence is provided hence this ticket can be closed"/>
    <x v="0"/>
    <n v="216"/>
    <n v="156"/>
  </r>
  <r>
    <n v="456"/>
    <s v="Currently the backup is only for 15-20 days._x000a_No change. Total 7 DVR's. All IP cameras have min. 30 days. Rest depends as per type i.e. min 21 days, 9 days, etc…"/>
    <s v="Internal"/>
    <d v="2019-08-02T00:00:00"/>
    <x v="0"/>
    <s v="India"/>
    <x v="6"/>
    <s v="Observation"/>
    <n v="45001"/>
    <n v="8.1"/>
    <s v=" Operational planning and control"/>
    <s v="Administration"/>
    <m/>
    <d v="2019-10-01T00:00:00"/>
    <d v="2020-03-12T00:00:00"/>
    <s v="Back up is taken by the campus"/>
    <x v="0"/>
    <n v="223"/>
    <n v="163"/>
  </r>
  <r>
    <n v="457"/>
    <s v="Various material stored separately on all floors as per requirement. Some waste material on the staircase in the admin block needs to be removed as it may be a potential fire hazard."/>
    <s v="Internal"/>
    <d v="2019-08-02T00:00:00"/>
    <x v="0"/>
    <s v="India"/>
    <x v="6"/>
    <s v="Minor -Non-Conformities"/>
    <n v="45001"/>
    <n v="8.1"/>
    <s v=" Operational planning and control"/>
    <s v="Administration"/>
    <m/>
    <d v="2019-10-01T00:00:00"/>
    <d v="2020-03-05T00:00:00"/>
    <s v="Waste material removed"/>
    <x v="0"/>
    <n v="216"/>
    <n v="156"/>
  </r>
  <r>
    <n v="458"/>
    <s v="In the process, however, should be an RFID based system_x000a_Same ID badges exists for students, teachers, parents &amp; vendors. Different color tags could be implemented. There is inhouse ID card printing machine"/>
    <s v="Internal"/>
    <d v="2019-08-02T00:00:00"/>
    <x v="0"/>
    <s v="India"/>
    <x v="6"/>
    <s v="Minor -Non-Conformities"/>
    <n v="45001"/>
    <n v="8.1"/>
    <s v=" Operational planning and control"/>
    <s v="Administration"/>
    <m/>
    <d v="2019-10-01T00:00:00"/>
    <d v="2020-03-12T00:00:00"/>
    <s v="RFID system in place"/>
    <x v="0"/>
    <n v="223"/>
    <n v="163"/>
  </r>
  <r>
    <n v="459"/>
    <s v="Reconciliation of keys is not happening. Identification tags need to be put for both keys cupboards i.e. classroom &amp; other dept's. There is no documented key control procedure."/>
    <s v="Internal"/>
    <d v="2019-08-02T00:00:00"/>
    <x v="0"/>
    <s v="India"/>
    <x v="6"/>
    <s v="Minor -Non-Conformities"/>
    <n v="9001"/>
    <n v="8.1999999999999993"/>
    <s v=" Requirements for products and services"/>
    <s v="Administration"/>
    <m/>
    <d v="2019-10-01T00:00:00"/>
    <d v="2020-05-14T00:00:00"/>
    <s v="SOP on Key management is collated and circulated"/>
    <x v="0"/>
    <n v="286"/>
    <n v="226"/>
  </r>
  <r>
    <n v="460"/>
    <s v="Specific instructions must exist on issue and receipt of accountable keys. Specimen signatures must be available and a log must be maintained for issue and receipt activity._x000a_No such process exist."/>
    <s v="Internal"/>
    <d v="2019-08-02T00:00:00"/>
    <x v="0"/>
    <s v="India"/>
    <x v="6"/>
    <s v="Minor -Non-Conformities"/>
    <n v="45001"/>
    <n v="8.1999999999999993"/>
    <s v=" Emergency preparedness and response"/>
    <s v="Administration"/>
    <m/>
    <d v="2019-10-01T00:00:00"/>
    <d v="2020-05-04T00:00:00"/>
    <s v="log is maintained of issuing keys with signatures"/>
    <x v="0"/>
    <n v="276"/>
    <n v="216"/>
  </r>
  <r>
    <n v="461"/>
    <s v="All accountable key to have two sets of keys, original and duplicate. Duplicate key will be kept in the duplicate key chest at the reception of the building and will not be used for daily activities._x000a_Original keys will be kept in the original key board/chest and will be used for day-to-day activities. Both the Keyboards will be kept locked at all times and their keys to be safely held with the Reception Guards/ Main Gate Supervisor._x000a_Duplicate Key board/chest will not be opened without the prior permission of the designated authority._x000a_"/>
    <s v="Internal"/>
    <d v="2019-08-02T00:00:00"/>
    <x v="0"/>
    <s v="India"/>
    <x v="6"/>
    <s v="Minor -Non-Conformities"/>
    <n v="9001"/>
    <n v="8.1999999999999993"/>
    <s v=" Requirements for products and services"/>
    <s v="Administration"/>
    <m/>
    <d v="2019-10-01T00:00:00"/>
    <d v="2020-05-14T00:00:00"/>
    <s v="SOP on Key management is collated and circulated"/>
    <x v="0"/>
    <n v="286"/>
    <n v="226"/>
  </r>
  <r>
    <n v="462"/>
    <s v="Should an accountable key be lost, it must be reported immediately to the owning department manager and site security leader. Once a replacement is issued, it must be documented and the inventory updated._x000a_No SOP exists for the above."/>
    <s v="Internal"/>
    <d v="2019-08-02T00:00:00"/>
    <x v="0"/>
    <s v="India"/>
    <x v="6"/>
    <s v="Minor -Non-Conformities"/>
    <n v="9001"/>
    <n v="8.3000000000000007"/>
    <s v=" Design &amp; development of products &amp; services"/>
    <s v="Administration"/>
    <m/>
    <d v="2019-10-01T00:00:00"/>
    <d v="2020-05-14T00:00:00"/>
    <s v="SOP on Key management is collated and circulated"/>
    <x v="0"/>
    <n v="286"/>
    <n v="226"/>
  </r>
  <r>
    <n v="463"/>
    <s v="All the areas considered to be critical/hazardous should be identified and notified as such with appropriate warning signs. These could include labs, swimming pool, gymnasiums, DG rooms,  record rooms etc._x000a_Partially done. All such areas need to be covered with appropriate warning signs -  terrace entry, DG shed, server room, swimming pool etc."/>
    <s v="Internal"/>
    <d v="2019-08-02T00:00:00"/>
    <x v="0"/>
    <s v="India"/>
    <x v="6"/>
    <s v="Observation"/>
    <n v="9001"/>
    <n v="8.3000000000000007"/>
    <s v=" Design &amp; development of products &amp; services"/>
    <s v="Administration"/>
    <m/>
    <d v="2019-10-01T00:00:00"/>
    <d v="2020-03-05T00:00:00"/>
    <s v="As per Disaster plan"/>
    <x v="0"/>
    <n v="216"/>
    <n v="156"/>
  </r>
  <r>
    <n v="464"/>
    <s v="No Crisis Response Team. Recommended that crisis team be earmarked at school level and their responsibilities be documented."/>
    <s v="Internal"/>
    <d v="2019-08-02T00:00:00"/>
    <x v="0"/>
    <s v="India"/>
    <x v="6"/>
    <s v="Minor -Non-Conformities"/>
    <n v="45001"/>
    <n v="8.1"/>
    <s v=" Operational planning and control"/>
    <s v="Administration"/>
    <m/>
    <d v="2019-10-01T00:00:00"/>
    <d v="2020-03-05T00:00:00"/>
    <s v="As per Disaster plan"/>
    <x v="0"/>
    <n v="216"/>
    <n v="156"/>
  </r>
  <r>
    <n v="465"/>
    <s v="No EMP (emergency management plan) exists. It is only for Fire but not for any other medical emergencies_x000a_Not documented"/>
    <s v="Internal"/>
    <d v="2019-08-02T00:00:00"/>
    <x v="0"/>
    <s v="India"/>
    <x v="6"/>
    <s v="Minor -Non-Conformities"/>
    <n v="45001"/>
    <n v="5.2"/>
    <s v=" OH&amp;S Policy"/>
    <s v="Administration"/>
    <m/>
    <d v="2019-10-01T00:00:00"/>
    <d v="2020-03-05T00:00:00"/>
    <s v="As per Disaster plan"/>
    <x v="0"/>
    <n v="216"/>
    <n v="156"/>
  </r>
  <r>
    <n v="466"/>
    <s v="Guidelines for Staff-The document to have concise and unambiguous guidelines for staff on action to be taken in case of various crisis situations _x000a_No SOP exists."/>
    <s v="Internal"/>
    <d v="2019-08-02T00:00:00"/>
    <x v="0"/>
    <s v="India"/>
    <x v="6"/>
    <s v="Minor -Non-Conformities"/>
    <n v="45001"/>
    <n v="5.3"/>
    <s v=" Organizational Roles, Responsibilities, Authorities"/>
    <s v="Administration"/>
    <m/>
    <d v="2019-10-01T00:00:00"/>
    <d v="2020-02-27T00:00:00"/>
    <s v="SOP exists"/>
    <x v="0"/>
    <n v="209"/>
    <n v="149"/>
  </r>
  <r>
    <n v="467"/>
    <s v="Guidelines for Student-The document to have concise and unambiguous guidelines for staff on action to be taken in case of various crisis situations _x000a_No SOP exists."/>
    <s v="Internal"/>
    <d v="2019-08-02T00:00:00"/>
    <x v="0"/>
    <s v="India"/>
    <x v="6"/>
    <s v="Minor -Non-Conformities"/>
    <n v="45001"/>
    <n v="5.3"/>
    <s v=" Organizational Roles, Responsibilities, Authorities"/>
    <s v="Administration"/>
    <m/>
    <d v="2019-10-01T00:00:00"/>
    <d v="2020-03-05T00:00:00"/>
    <s v="SOP exists"/>
    <x v="0"/>
    <n v="216"/>
    <n v="156"/>
  </r>
  <r>
    <n v="468"/>
    <s v="Guidelines for Parents-The document to have concise and unambiguous guidelines for staff on action to be taken in case of various crisis situations _x000a_No SOP exists."/>
    <s v="Internal"/>
    <d v="2019-08-02T00:00:00"/>
    <x v="0"/>
    <s v="India"/>
    <x v="6"/>
    <s v="Minor -Non-Conformities"/>
    <n v="45001"/>
    <n v="5.3"/>
    <s v=" Organizational Roles, Responsibilities, Authorities"/>
    <s v="Administration"/>
    <m/>
    <d v="2019-10-01T00:00:00"/>
    <d v="2020-03-05T00:00:00"/>
    <s v="SOP exists"/>
    <x v="0"/>
    <n v="216"/>
    <n v="156"/>
  </r>
  <r>
    <n v="469"/>
    <s v="Tie-up is there with Police, Fire Station, Forest Person for Snake Bites, Medical but guidelines need to be formulated. Currently everything is on word of mouth and based on experience"/>
    <s v="Internal"/>
    <d v="2019-08-02T00:00:00"/>
    <x v="0"/>
    <s v="India"/>
    <x v="6"/>
    <s v="Minor -Non-Conformities"/>
    <n v="45001"/>
    <n v="5.3"/>
    <s v=" Organizational Roles, Responsibilities, Authorities"/>
    <s v="Administration"/>
    <m/>
    <d v="2019-10-01T00:00:00"/>
    <d v="2020-02-27T00:00:00"/>
    <s v="As per disaster plan"/>
    <x v="0"/>
    <n v="209"/>
    <n v="149"/>
  </r>
  <r>
    <n v="470"/>
    <s v="Emergency kit containing – emergency contacts, communication equipment with extra batteries, flash lights, tapes, tools, student &amp; staff directory with contact details and health records, floor plans, bus routes, prefabricated signs (PARENTS, COUNSELLORS, VOLUNTEERS, MEDIA, POLICE, MEDICAL, KEEP OUT etc.), a laptop and printer.  An entire emergency kit in one place with all the items as per list, it doesn't exist."/>
    <s v="Internal"/>
    <d v="2019-08-02T00:00:00"/>
    <x v="0"/>
    <s v="India"/>
    <x v="6"/>
    <s v="Minor -Non-Conformities"/>
    <n v="45001"/>
    <n v="8.1"/>
    <s v=" Operational planning and control"/>
    <s v="Administration"/>
    <m/>
    <d v="2019-10-01T00:00:00"/>
    <d v="2020-03-05T00:00:00"/>
    <s v="Emergency Kit exists"/>
    <x v="0"/>
    <n v="216"/>
    <n v="156"/>
  </r>
  <r>
    <n v="471"/>
    <s v="Evacuation plans are not displayed, but exit signs are displayed"/>
    <s v="Internal"/>
    <d v="2019-08-02T00:00:00"/>
    <x v="0"/>
    <s v="India"/>
    <x v="6"/>
    <s v="Minor -Non-Conformities"/>
    <n v="45001"/>
    <n v="8.1"/>
    <s v=" Operational planning and control"/>
    <s v="Administration"/>
    <m/>
    <d v="2019-10-01T00:00:00"/>
    <d v="2020-03-05T00:00:00"/>
    <s v="Signage are visible"/>
    <x v="0"/>
    <n v="216"/>
    <n v="156"/>
  </r>
  <r>
    <n v="472"/>
    <s v="Availability of adequately trained personnel on fire response, first aid including CPR, traffic control etc. _x000a_Not available. All admin staff, security staff and selected teaching staff must be specifically trained."/>
    <s v="Internal"/>
    <d v="2019-08-02T00:00:00"/>
    <x v="0"/>
    <s v="India"/>
    <x v="6"/>
    <s v="Observation"/>
    <n v="45001"/>
    <n v="8.1"/>
    <s v=" Operational planning and control"/>
    <s v="HR"/>
    <m/>
    <d v="2019-10-01T00:00:00"/>
    <d v="2020-02-27T00:00:00"/>
    <s v="Trainings are provided by school"/>
    <x v="0"/>
    <n v="209"/>
    <n v="149"/>
  </r>
  <r>
    <n v="473"/>
    <s v="There must be a process for ‘daily road worthiness check’ before vehicles move out for duty. This should form part of SLA with third party transport provider if any. _x000a_Daily fitness checks are not being done. Require a full-time trained personnel for the same."/>
    <s v="Internal"/>
    <d v="2019-08-02T00:00:00"/>
    <x v="0"/>
    <s v="India"/>
    <x v="6"/>
    <s v="Minor -Non-Conformities"/>
    <n v="9001"/>
    <n v="8.3000000000000007"/>
    <s v=" Design &amp; development of products &amp; services"/>
    <s v="Administration"/>
    <m/>
    <d v="2020-05-31T00:00:00"/>
    <d v="2020-06-18T00:00:00"/>
    <s v="worthiness check of the bus is part of SLA"/>
    <x v="0"/>
    <n v="321"/>
    <n v="18"/>
  </r>
  <r>
    <n v="474"/>
    <s v="PVC's of all lady conductors are not in place. It will take 2-3 months more time."/>
    <s v="Internal"/>
    <d v="2019-08-02T00:00:00"/>
    <x v="0"/>
    <s v="India"/>
    <x v="6"/>
    <s v="Observation"/>
    <n v="9001"/>
    <n v="8.3000000000000007"/>
    <s v=" Design &amp; development of products &amp; services"/>
    <s v="Administration"/>
    <m/>
    <d v="2019-10-01T00:00:00"/>
    <d v="2020-03-17T00:00:00"/>
    <s v="PVC's are completed by the campus"/>
    <x v="0"/>
    <n v="228"/>
    <n v="168"/>
  </r>
  <r>
    <n v="475"/>
    <s v="Availability and completeness of post orders giving duties and responsibilities for each guard post including in vernacular._x000a_Maintained only in English. Not translated in Kannada"/>
    <s v="Internal"/>
    <d v="2019-08-02T00:00:00"/>
    <x v="0"/>
    <s v="India"/>
    <x v="6"/>
    <s v="Minor -Non-Conformities"/>
    <n v="45001"/>
    <n v="7.1"/>
    <s v=" Resources"/>
    <s v="Administration"/>
    <m/>
    <d v="2019-10-01T00:00:00"/>
    <d v="2020-05-04T00:00:00"/>
    <s v="Post duties and resposibilities are translated into vernacular language "/>
    <x v="0"/>
    <n v="276"/>
    <n v="216"/>
  </r>
  <r>
    <n v="476"/>
    <s v="Availability of first aid trained persons and their proficiency._x000a_Only 2 Nurses are trained and certified."/>
    <s v="Internal"/>
    <d v="2019-08-02T00:00:00"/>
    <x v="0"/>
    <s v="India"/>
    <x v="6"/>
    <s v="Observation"/>
    <n v="45001"/>
    <n v="5.3"/>
    <s v=" Organizational Roles, Responsibilities, Authorities"/>
    <s v="Administration"/>
    <m/>
    <d v="2019-10-01T00:00:00"/>
    <d v="2020-02-27T00:00:00"/>
    <s v="Trainings are provided by school"/>
    <x v="0"/>
    <n v="209"/>
    <n v="149"/>
  </r>
  <r>
    <n v="477"/>
    <s v="Hospitals exist nearby but there is no formal tie-up for emergency treatment. This needs to be coordinated"/>
    <s v="Internal"/>
    <d v="2019-08-02T00:00:00"/>
    <x v="0"/>
    <s v="India"/>
    <x v="6"/>
    <s v="Observation"/>
    <n v="45001"/>
    <n v="7.1"/>
    <s v=" Resources"/>
    <s v="Administration"/>
    <m/>
    <d v="2019-10-01T00:00:00"/>
    <d v="2020-03-05T00:00:00"/>
    <s v="Tie-up with near by hospital"/>
    <x v="0"/>
    <n v="216"/>
    <n v="156"/>
  </r>
  <r>
    <n v="478"/>
    <s v="Being done by the contractor only. Police Verification (PV) records of all staff needs to be maintained by the school; contractor must ensure this whenever any staff member is changed._x000a_No additional checks being conducted"/>
    <s v="Internal"/>
    <d v="2019-08-02T00:00:00"/>
    <x v="0"/>
    <s v="India"/>
    <x v="6"/>
    <s v="Minor -Non-Conformities"/>
    <n v="45001"/>
    <n v="8.1"/>
    <s v=" Operational planning and control"/>
    <s v="Administration"/>
    <m/>
    <d v="2019-10-01T00:00:00"/>
    <d v="2020-03-17T00:00:00"/>
    <s v="PV records of all staff is maintained"/>
    <x v="0"/>
    <n v="228"/>
    <n v="168"/>
  </r>
  <r>
    <n v="479"/>
    <s v="School admin supervises cafeteria during breakfast &amp; lunch. Dedicated team is there. Hygiene check is currently not being done"/>
    <s v="Internal"/>
    <d v="2019-08-02T00:00:00"/>
    <x v="0"/>
    <s v="India"/>
    <x v="6"/>
    <s v="Observation"/>
    <n v="45001"/>
    <n v="8.1"/>
    <s v=" Operational planning and control"/>
    <s v="Administration"/>
    <m/>
    <d v="2019-10-01T00:00:00"/>
    <d v="2020-03-05T00:00:00"/>
    <s v="Hygiene Check now conducted"/>
    <x v="0"/>
    <n v="216"/>
    <n v="156"/>
  </r>
  <r>
    <n v="480"/>
    <s v="Motor Vehicles Act-Company owned vehicle is there but not utilised. To be sold in near future as per Admin. Driver is employed but outsourced. _x000a_No records available during audit"/>
    <s v="Internal"/>
    <d v="2019-08-02T00:00:00"/>
    <x v="0"/>
    <s v="India"/>
    <x v="6"/>
    <s v="Minor -Non-Conformities"/>
    <n v="9001"/>
    <s v="8.2.2"/>
    <s v=" Determining requirements for products &amp; services"/>
    <s v="Administration"/>
    <m/>
    <d v="2019-10-01T00:00:00"/>
    <d v="2020-03-05T00:00:00"/>
    <s v="Records are available"/>
    <x v="0"/>
    <n v="216"/>
    <n v="156"/>
  </r>
  <r>
    <n v="481"/>
    <s v="To obtain food serving license from all suppliers (caterers)._x000a_Supplier doesn't have license currently. Has assured to submit it in next 15 days."/>
    <s v="Internal"/>
    <d v="2019-08-02T00:00:00"/>
    <x v="0"/>
    <s v="India"/>
    <x v="6"/>
    <s v="Minor -Non-Conformities"/>
    <n v="9001"/>
    <s v="8.2.2"/>
    <s v=" Determining requirements for products &amp; services"/>
    <s v="Administration"/>
    <m/>
    <d v="2019-10-01T00:00:00"/>
    <d v="2020-02-15T00:00:00"/>
    <s v="License made available"/>
    <x v="0"/>
    <n v="197"/>
    <n v="137"/>
  </r>
  <r>
    <n v="482"/>
    <s v="To have mandatory meters installed on energy sources._x000a_A full-time electrician is there but for minor electrical repair works. For meters checking, person from Vescom comes &amp; checks the meters periodically &amp; gives the report."/>
    <s v="Internal"/>
    <d v="2019-08-02T00:00:00"/>
    <x v="0"/>
    <s v="India"/>
    <x v="6"/>
    <s v="Minor -Non-Conformities"/>
    <n v="9001"/>
    <s v="8.2.2"/>
    <s v=" Determining requirements for products &amp; services"/>
    <s v="Administration"/>
    <m/>
    <d v="2019-10-01T00:00:00"/>
    <d v="2020-02-15T00:00:00"/>
    <s v="Repair reports submitted"/>
    <x v="0"/>
    <n v="197"/>
    <n v="137"/>
  </r>
  <r>
    <n v="483"/>
    <s v="Contract Labour License to be available._x000a_No records available during audit for verification."/>
    <s v="Internal"/>
    <d v="2019-08-02T00:00:00"/>
    <x v="0"/>
    <s v="India"/>
    <x v="6"/>
    <s v="Minor -Non-Conformities"/>
    <n v="9001"/>
    <s v="8.2.2"/>
    <s v=" Determining requirements for products &amp; services"/>
    <s v="Administration"/>
    <m/>
    <d v="2019-10-01T00:00:00"/>
    <d v="2020-03-05T00:00:00"/>
    <s v="Records now avaiable"/>
    <x v="0"/>
    <n v="216"/>
    <n v="156"/>
  </r>
  <r>
    <n v="484"/>
    <s v="License of Private Security Guards._x000a_Agency sent Shops &amp; Establishment License for Verification"/>
    <s v="Internal"/>
    <d v="2019-08-02T00:00:00"/>
    <x v="0"/>
    <s v="India"/>
    <x v="6"/>
    <s v="Minor -Non-Conformities"/>
    <n v="9001"/>
    <s v="8.2.2"/>
    <s v=" Determining requirements for products &amp; services"/>
    <s v="Administration"/>
    <m/>
    <d v="2019-10-01T00:00:00"/>
    <d v="2020-03-05T00:00:00"/>
    <s v="License made available"/>
    <x v="0"/>
    <n v="216"/>
    <n v="156"/>
  </r>
  <r>
    <n v="485"/>
    <s v="(1) Report of Fire Inspection/ NOC 2) Get the building inspected by agencies empanelled by the Fire and Emergency Services Department to ensure that the fire equipment installed are in good and workable condition. An affidavit about the working conditions of system along with inspection report shall be submitted to the Fire and Emergency Services Department and BBMP or Local Municipal Authority once in every two years_x000a_Done last year as per Admin, howver no records available during audit"/>
    <s v="Internal"/>
    <d v="2019-08-02T00:00:00"/>
    <x v="0"/>
    <s v="India"/>
    <x v="6"/>
    <s v="Minor -Non-Conformities"/>
    <n v="45001"/>
    <s v="6.1.3"/>
    <s v=" Determination of legal and other requirements"/>
    <s v="Administration"/>
    <m/>
    <d v="2019-10-01T00:00:00"/>
    <d v="2020-05-04T00:00:00"/>
    <s v="Inspection report of fire safety produced by the campus"/>
    <x v="0"/>
    <n v="276"/>
    <n v="216"/>
  </r>
  <r>
    <n v="486"/>
    <s v="Collection of e-waste and channelizing for recycling or disposal._x000a_Currently not done. Material is just dumped outside when not required."/>
    <s v="Internal"/>
    <d v="2019-08-02T00:00:00"/>
    <x v="0"/>
    <s v="India"/>
    <x v="6"/>
    <s v="Minor -Non-Conformities"/>
    <n v="9001"/>
    <s v="8.2.2"/>
    <s v=" Determining requirements for products &amp; services"/>
    <s v="Administration"/>
    <m/>
    <d v="2019-10-01T00:00:00"/>
    <d v="2020-03-05T00:00:00"/>
    <s v="Proper mechanisim of disposal"/>
    <x v="0"/>
    <n v="216"/>
    <n v="156"/>
  </r>
  <r>
    <n v="487"/>
    <s v="Noise Level Tests in Ambient to be less than 65 DB in Day Time &amp; 55 DB in night time_x000a_No records available during audit for verification_x000a_"/>
    <s v="Internal"/>
    <d v="2019-08-02T00:00:00"/>
    <x v="0"/>
    <s v="India"/>
    <x v="6"/>
    <s v="Minor -Non-Conformities"/>
    <n v="9001"/>
    <s v="8.2.2"/>
    <s v=" Determining requirements for products &amp; services"/>
    <s v="Administration"/>
    <m/>
    <d v="2019-10-01T00:00:00"/>
    <d v="2020-02-27T00:00:00"/>
    <s v="As per school policy"/>
    <x v="0"/>
    <n v="209"/>
    <n v="149"/>
  </r>
  <r>
    <n v="488"/>
    <s v="Consent for DG under Air Act_x000a_Installation Permit from State Electricity Board._x000a_DG Ambient noise and air testing."/>
    <s v="Internal"/>
    <d v="2019-08-02T00:00:00"/>
    <x v="0"/>
    <s v="India"/>
    <x v="6"/>
    <s v="Minor -Non-Conformities"/>
    <n v="9001"/>
    <s v="8.2.2"/>
    <s v=" Determining requirements for products &amp; services"/>
    <s v="Administration"/>
    <m/>
    <d v="2019-10-01T00:00:00"/>
    <d v="2020-02-27T00:00:00"/>
    <s v="As per school policy"/>
    <x v="0"/>
    <n v="209"/>
    <n v="149"/>
  </r>
  <r>
    <n v="489"/>
    <s v="Air Quality Test_x000a_No records available during audit for verification"/>
    <s v="Internal"/>
    <d v="2019-08-02T00:00:00"/>
    <x v="0"/>
    <s v="India"/>
    <x v="6"/>
    <s v="Minor -Non-Conformities"/>
    <n v="9001"/>
    <s v="8.2.2"/>
    <s v=" Determining requirements for products &amp; services"/>
    <s v="Administration"/>
    <m/>
    <d v="2019-10-01T00:00:00"/>
    <d v="2020-02-27T00:00:00"/>
    <s v="As per school policy"/>
    <x v="0"/>
    <n v="209"/>
    <n v="149"/>
  </r>
  <r>
    <n v="490"/>
    <s v="Compliance of national building code._x000a_No records available during audit for verification"/>
    <s v="Internal"/>
    <d v="2019-08-02T00:00:00"/>
    <x v="0"/>
    <s v="India"/>
    <x v="6"/>
    <s v="Minor -Non-Conformities"/>
    <n v="9001"/>
    <s v="8.2.2"/>
    <s v=" Determining requirements for products &amp; services"/>
    <s v="Administration"/>
    <m/>
    <d v="2019-10-01T00:00:00"/>
    <d v="2020-03-05T00:00:00"/>
    <s v="Records are made"/>
    <x v="0"/>
    <n v="216"/>
    <n v="156"/>
  </r>
  <r>
    <n v="491"/>
    <s v="The school should be run by a Registered Society/ Trust/Company registered under Section 25 (1)(a) of the Companies Act, 1956 and one of the principal purposes of the Society/ Trust/Company must be Educational._x000a_Trust deed is there. For certificate for 'OUT', Admin needs to speak to Legal"/>
    <s v="Internal"/>
    <d v="2019-08-02T00:00:00"/>
    <x v="0"/>
    <s v="India"/>
    <x v="6"/>
    <s v="Observation"/>
    <n v="9001"/>
    <s v="8.2.2"/>
    <s v=" Determining requirements for products &amp; services"/>
    <s v="Administration"/>
    <m/>
    <d v="2019-10-01T00:00:00"/>
    <d v="2020-03-05T00:00:00"/>
    <s v="Certificate obtained"/>
    <x v="0"/>
    <n v="216"/>
    <n v="156"/>
  </r>
  <r>
    <n v="492"/>
    <s v="No ECA and CCA observation checklist is found in the Teachers Observation Schedule."/>
    <s v="Internal"/>
    <d v="2019-11-12T00:00:00"/>
    <x v="0"/>
    <s v="Singapore"/>
    <x v="10"/>
    <s v="Observation"/>
    <n v="9001"/>
    <s v="8.3.3"/>
    <s v=" Design &amp; development inputs"/>
    <s v="Academics"/>
    <m/>
    <d v="2020-01-11T00:00:00"/>
    <d v="2020-02-07T00:00:00"/>
    <s v="ECA and CCA found in Teachers observation schedule."/>
    <x v="0"/>
    <n v="87"/>
    <n v="27"/>
  </r>
  <r>
    <n v="493"/>
    <s v="Though CAR has been maintained for TAT maintenance data but no supporting documents has been found."/>
    <s v="Internal"/>
    <d v="2019-11-12T00:00:00"/>
    <x v="0"/>
    <s v="Singapore"/>
    <x v="10"/>
    <s v="Observation"/>
    <n v="9001"/>
    <s v="8.2.1"/>
    <s v=" Customer communication"/>
    <s v="Administration"/>
    <m/>
    <d v="2020-01-11T00:00:00"/>
    <d v="2020-02-07T00:00:00"/>
    <s v="TAT register is maintained"/>
    <x v="0"/>
    <n v="87"/>
    <n v="27"/>
  </r>
  <r>
    <n v="494"/>
    <s v="TEAMIE is a good platform for conducting trainings for the staff. However, there should be more modules for the non-academic staff to achieve their training targets."/>
    <s v="Internal"/>
    <d v="2019-11-12T00:00:00"/>
    <x v="0"/>
    <s v="Singapore"/>
    <x v="10"/>
    <s v="Observation"/>
    <n v="9001"/>
    <s v="7.1.2"/>
    <s v=" People"/>
    <s v="HR"/>
    <m/>
    <d v="2020-01-11T00:00:00"/>
    <d v="2020-02-27T00:00:00"/>
    <s v="For non staff training is conducted by external trainers"/>
    <x v="0"/>
    <n v="107"/>
    <n v="47"/>
  </r>
  <r>
    <n v="495"/>
    <s v="Leave balance on RAMCO incorrect"/>
    <s v="Internal"/>
    <d v="2019-12-10T00:00:00"/>
    <x v="0"/>
    <s v="India"/>
    <x v="6"/>
    <s v="Observation"/>
    <n v="45001"/>
    <n v="7.2"/>
    <s v=" Competence"/>
    <s v="HR"/>
    <m/>
    <d v="2020-02-08T00:00:00"/>
    <d v="2020-03-03T00:00:00"/>
    <s v="leave Balance in RAMCO is updated and corrected"/>
    <x v="0"/>
    <n v="84"/>
    <n v="24"/>
  </r>
  <r>
    <n v="496"/>
    <s v="No CCTV camera in new block"/>
    <s v="Internal"/>
    <d v="2019-12-10T00:00:00"/>
    <x v="0"/>
    <s v="India"/>
    <x v="6"/>
    <s v="Observation"/>
    <n v="45001"/>
    <n v="8.1"/>
    <s v=" Operational planning and control"/>
    <s v="Operations"/>
    <m/>
    <d v="2020-02-08T00:00:00"/>
    <d v="2020-03-13T00:00:00"/>
    <s v="CCTV Camera installation provision is made by the campus "/>
    <x v="0"/>
    <n v="94"/>
    <n v="34"/>
  </r>
  <r>
    <n v="497"/>
    <s v="Teachers reaching late to class"/>
    <s v="Internal"/>
    <d v="2019-12-11T00:00:00"/>
    <x v="0"/>
    <s v="India"/>
    <x v="6"/>
    <s v="Observation"/>
    <n v="45001"/>
    <n v="8.1"/>
    <s v=" Operational planning and control"/>
    <s v="Academics"/>
    <m/>
    <d v="2020-02-09T00:00:00"/>
    <d v="2020-03-03T00:00:00"/>
    <s v="New time table is circulated to ensure teachers reach on time"/>
    <x v="0"/>
    <n v="83"/>
    <n v="23"/>
  </r>
  <r>
    <n v="498"/>
    <s v="Busus arriving 20 minutes late"/>
    <s v="Internal"/>
    <d v="2019-12-12T00:00:00"/>
    <x v="0"/>
    <s v="India"/>
    <x v="6"/>
    <s v="Observation"/>
    <n v="45001"/>
    <n v="8.1"/>
    <s v=" Operational planning and control"/>
    <s v="Operations"/>
    <m/>
    <d v="2020-02-10T00:00:00"/>
    <d v="2020-03-03T00:00:00"/>
    <s v="Bus register showing arrival on time"/>
    <x v="0"/>
    <n v="82"/>
    <n v="22"/>
  </r>
  <r>
    <n v="499"/>
    <s v="Stock assessment form was not available"/>
    <s v="Internal"/>
    <d v="2019-12-12T00:00:00"/>
    <x v="0"/>
    <s v="India"/>
    <x v="6"/>
    <s v="Minor -Non-Conformities"/>
    <n v="9001"/>
    <s v="8.5.4"/>
    <s v=" Preservation"/>
    <s v="Operations"/>
    <m/>
    <d v="2020-02-10T00:00:00"/>
    <d v="2020-01-30T00:00:00"/>
    <s v="Stock aeeseement form is now developed and maintained"/>
    <x v="0"/>
    <n v="49"/>
    <n v="-11"/>
  </r>
  <r>
    <n v="500"/>
    <s v="Proxy procedure has been changed, New procedure being updated"/>
    <s v="Internal"/>
    <d v="2019-12-13T00:00:00"/>
    <x v="0"/>
    <s v="India"/>
    <x v="6"/>
    <s v="Observation"/>
    <n v="45001"/>
    <n v="8.1"/>
    <s v=" Operational planning and control"/>
    <s v="Academics"/>
    <m/>
    <d v="2020-02-11T00:00:00"/>
    <d v="2020-01-06T00:00:00"/>
    <s v="New procedure has been implemented, proxy procedure is now followed "/>
    <x v="0"/>
    <n v="24"/>
    <n v="-36"/>
  </r>
  <r>
    <n v="501"/>
    <s v="Fire exit door is closed as it becomes a safety risk unless a security guard is appointed"/>
    <s v="Internal"/>
    <d v="2019-12-14T00:00:00"/>
    <x v="0"/>
    <s v="India"/>
    <x v="6"/>
    <s v="Observation"/>
    <n v="9001"/>
    <s v="7.1.4"/>
    <s v=" Environment for Operating Processes"/>
    <s v="Operations"/>
    <m/>
    <d v="2020-02-12T00:00:00"/>
    <d v="2020-03-13T00:00:00"/>
    <s v="Fire exit doors are open"/>
    <x v="0"/>
    <n v="90"/>
    <n v="30"/>
  </r>
  <r>
    <n v="502"/>
    <s v="No records evidenced with auditee inspite of vehicles parked in campus premises. A copy of the documents to be kept with Admin"/>
    <s v="Internal"/>
    <d v="2020-02-05T00:00:00"/>
    <x v="0"/>
    <s v="India"/>
    <x v="11"/>
    <s v="Minor -Non-Conformities"/>
    <n v="45001"/>
    <s v="9.1.2"/>
    <s v=" Evaluation of Complaince"/>
    <s v="Administration"/>
    <m/>
    <d v="2020-06-17T00:00:00"/>
    <d v="2020-06-23T00:00:00"/>
    <s v="Process of keeping a record of the vehicle parked in the school premise has been initiated"/>
    <x v="0"/>
    <n v="139"/>
    <n v="6"/>
  </r>
  <r>
    <n v="503"/>
    <s v="Contract Labour License to be available_x000a_Messrs Alexis Facility Management Services is the service provider. License copy is not available locally. To be procured from Noida HO. Agreement copy available. Period 1/4/19 - 31/3/2020. Out of total 10 House Keeping staff, Police Verification is done of 2 (Sonali / Nandini). Rest are pending"/>
    <s v="Internal"/>
    <d v="2020-02-05T00:00:00"/>
    <x v="0"/>
    <s v="India"/>
    <x v="11"/>
    <s v="Minor -Non-Conformities"/>
    <n v="45001"/>
    <s v="9.1.2"/>
    <s v=" Evaluation of Complaince"/>
    <s v="Administration"/>
    <m/>
    <d v="2020-06-17T00:00:00"/>
    <d v="2020-07-24T00:00:00"/>
    <s v="police verification certificates are provided and and new agreement made with the vendor"/>
    <x v="0"/>
    <n v="170"/>
    <n v="37"/>
  </r>
  <r>
    <n v="504"/>
    <s v="License of Private Security Guards_x000a_To be procured from Noida HO. It's a new vendor w.e.f. 1st Feb. No documents available including Police Verification of the Security Guards on Duty"/>
    <s v="Internal"/>
    <d v="2020-02-05T00:00:00"/>
    <x v="0"/>
    <s v="India"/>
    <x v="11"/>
    <s v="Minor -Non-Conformities"/>
    <n v="45001"/>
    <s v="9.1.2"/>
    <s v=" Evaluation of Complaince"/>
    <s v="Administration"/>
    <m/>
    <d v="2020-06-17T00:00:00"/>
    <d v="2020-06-23T00:00:00"/>
    <s v="License from the vendor is available now"/>
    <x v="0"/>
    <n v="139"/>
    <n v="6"/>
  </r>
  <r>
    <n v="505"/>
    <s v="Rule 3 - To maintain all Fire Fighting Equipment such as Fire Hydrant etc. in state of repair and furnish details in Month of Jan &amp; July to Chief Fire officer_x000a_Communication is ongoing with Developer for Form Á'"/>
    <s v="Internal"/>
    <d v="2020-02-05T00:00:00"/>
    <x v="0"/>
    <s v="India"/>
    <x v="11"/>
    <s v="Minor -Non-Conformities"/>
    <n v="45001"/>
    <s v="9.1.2"/>
    <s v=" Evaluation of Complaince"/>
    <s v="Administration"/>
    <m/>
    <d v="2020-06-17T00:00:00"/>
    <d v="2021-02-08T00:00:00"/>
    <s v="Fire NOC has been received from the developer"/>
    <x v="0"/>
    <n v="369"/>
    <n v="236"/>
  </r>
  <r>
    <n v="506"/>
    <s v="1.License should be placed in the lift. _x000a_2.CCTV needs to installed in lift. "/>
    <s v="Internal"/>
    <d v="2020-02-05T00:00:00"/>
    <x v="0"/>
    <s v="India"/>
    <x v="11"/>
    <s v="Minor -Non-Conformities"/>
    <n v="45001"/>
    <s v="6.1.3"/>
    <s v=" Determination of legal and other requirements"/>
    <s v="Administration"/>
    <m/>
    <d v="2020-04-05T00:00:00"/>
    <d v="2020-03-05T00:00:00"/>
    <s v="License made available_x000a_CCTV Installed"/>
    <x v="0"/>
    <n v="29"/>
    <n v="-31"/>
  </r>
  <r>
    <n v="507"/>
    <s v="The teachers and paramedical staff are trained to provide resuscitation. "/>
    <s v="Internal"/>
    <d v="2020-02-05T00:00:00"/>
    <x v="0"/>
    <s v="India"/>
    <x v="11"/>
    <s v="Minor -Non-Conformities"/>
    <n v="45001"/>
    <n v="8.1999999999999993"/>
    <s v=" Emergency preparedness and response"/>
    <s v="Administration"/>
    <m/>
    <d v="2020-04-05T00:00:00"/>
    <d v="2020-03-17T00:00:00"/>
    <s v="Teachers and Staff are trained"/>
    <x v="0"/>
    <n v="41"/>
    <n v="-19"/>
  </r>
  <r>
    <n v="508"/>
    <s v="Alarm bell &amp; panic buttons are missing in school bus - MH12 AQ 4551 &amp; MH14 GU 3725._x000a_MP11 TR AT 1616 has alarm bell available. No panic button found inside the bus."/>
    <s v="Internal"/>
    <d v="2020-02-05T00:00:00"/>
    <x v="0"/>
    <s v="India"/>
    <x v="11"/>
    <s v="Minor -Non-Conformities"/>
    <n v="45001"/>
    <n v="8.1999999999999993"/>
    <s v=" Emergency preparedness and response"/>
    <s v="Administration"/>
    <m/>
    <d v="2020-06-17T00:00:00"/>
    <d v="2020-06-24T00:00:00"/>
    <s v="Alarm bell and panic button are part of the school buses"/>
    <x v="0"/>
    <n v="140"/>
    <n v="7"/>
  </r>
  <r>
    <n v="509"/>
    <s v="Annual Medical Check-up as per requirement is currently not done by Vendor Tej Travels"/>
    <s v="Internal"/>
    <d v="2020-02-05T00:00:00"/>
    <x v="0"/>
    <s v="India"/>
    <x v="11"/>
    <s v="Minor -Non-Conformities"/>
    <n v="9001"/>
    <n v="6.1"/>
    <s v=" Address risk &amp; opportunity"/>
    <s v="Administration"/>
    <m/>
    <d v="2020-06-17T00:00:00"/>
    <d v="2020-05-16T00:00:00"/>
    <s v="annual medical check up is done by vendor"/>
    <x v="0"/>
    <n v="101"/>
    <n v="-32"/>
  </r>
  <r>
    <n v="510"/>
    <s v="Arrangements are made to get the staff medically examined once in six month to ensure that they are free from infectious, contagious and other disease_x000a_To be done by Vendor"/>
    <s v="Internal"/>
    <d v="2020-02-06T00:00:00"/>
    <x v="0"/>
    <s v="India"/>
    <x v="11"/>
    <s v="Minor -Non-Conformities"/>
    <n v="45001"/>
    <s v="6.1.3"/>
    <s v=" Determination of legal and other requirements"/>
    <s v="Administration"/>
    <m/>
    <d v="2020-04-06T00:00:00"/>
    <d v="2020-03-17T00:00:00"/>
    <s v="Vendor gets medical examination done"/>
    <x v="0"/>
    <n v="40"/>
    <n v="-20"/>
  </r>
  <r>
    <n v="511"/>
    <s v="Are the contents of First Aid Box available as per list?_x000a_To be done by Vendor"/>
    <s v="Internal"/>
    <d v="2020-02-06T00:00:00"/>
    <x v="0"/>
    <s v="India"/>
    <x v="11"/>
    <s v="Minor -Non-Conformities"/>
    <n v="45001"/>
    <n v="8.1"/>
    <s v=" Operational planning and control"/>
    <s v="Administration"/>
    <m/>
    <d v="2020-04-06T00:00:00"/>
    <d v="2020-03-03T00:00:00"/>
    <s v="First Aid box as per the list"/>
    <x v="0"/>
    <n v="26"/>
    <n v="-34"/>
  </r>
  <r>
    <n v="512"/>
    <s v="1.Schedule H drugs found in the first aid kit._x000a_2.Two Weighing machines were found to be not working, need to replace the batteries._x000a_3.Some wellness posters on walls could be displayed in Sick Bay_x000a_4.Access control (Password Protection) should be provided to children's data in PC of Nurse (data security)._x000a_5.Provision of Water bottles needs to be made in the fridge._x000a_6.Kidney tray is not available (for vomitting cases)."/>
    <s v="Internal"/>
    <d v="2020-02-06T00:00:00"/>
    <x v="0"/>
    <s v="India"/>
    <x v="11"/>
    <s v="Observation"/>
    <n v="45001"/>
    <n v="8.1999999999999993"/>
    <s v=" Emergency preparedness and response"/>
    <s v="Administration"/>
    <m/>
    <d v="2020-04-06T00:00:00"/>
    <d v="2020-02-28T00:00:00"/>
    <s v="First aid kit and medicinal records are avaibale in the school "/>
    <x v="0"/>
    <n v="22"/>
    <n v="-38"/>
  </r>
  <r>
    <n v="513"/>
    <s v="Each floor should have a first aid kit. Currently, it is available only with Nurse on Ground Floor &amp; In Buses"/>
    <s v="Internal"/>
    <d v="2020-02-06T00:00:00"/>
    <x v="0"/>
    <s v="India"/>
    <x v="11"/>
    <s v="Observation"/>
    <n v="9001"/>
    <n v="8.1"/>
    <s v=" Operational planning and control"/>
    <s v="Administration"/>
    <m/>
    <d v="2020-06-17T00:00:00"/>
    <d v="2020-07-22T00:00:00"/>
    <s v="First Aid tool kit has been arranged by the campus"/>
    <x v="0"/>
    <n v="167"/>
    <n v="35"/>
  </r>
  <r>
    <n v="514"/>
    <s v="Safety Posters Display needs to be initiated across the campus. Seen currently only in Sick Bay"/>
    <s v="Internal"/>
    <d v="2020-02-06T00:00:00"/>
    <x v="0"/>
    <s v="India"/>
    <x v="11"/>
    <s v="Observation"/>
    <n v="45001"/>
    <n v="8.1"/>
    <s v=" Operational planning and control"/>
    <s v="Administration"/>
    <m/>
    <d v="2020-04-06T00:00:00"/>
    <d v="2020-04-23T00:00:00"/>
    <s v="Safety posters are prominently displayed."/>
    <x v="0"/>
    <n v="77"/>
    <n v="17"/>
  </r>
  <r>
    <n v="515"/>
    <s v="Disinfenctant should be made available in laboratory."/>
    <s v="Internal"/>
    <d v="2020-02-06T00:00:00"/>
    <x v="0"/>
    <s v="India"/>
    <x v="11"/>
    <s v="Observation"/>
    <n v="45001"/>
    <n v="7.1"/>
    <s v=" Resources"/>
    <s v="Administration"/>
    <m/>
    <d v="2020-04-06T00:00:00"/>
    <d v="2020-03-09T00:00:00"/>
    <s v="Disinfenctant are made available in laboratory."/>
    <x v="0"/>
    <n v="32"/>
    <n v="-28"/>
  </r>
  <r>
    <n v="516"/>
    <s v="1.Inward/outward register is maintained for all visitors including staff members from other GIIS campuses._x000a_2.For patrolling, security was not able to provide correct details, especially for after school hours / night duty rounds. Hence a system of new register with correct information needs to be started."/>
    <s v="Internal"/>
    <d v="2020-02-06T00:00:00"/>
    <x v="0"/>
    <s v="India"/>
    <x v="11"/>
    <s v="Observation"/>
    <n v="45001"/>
    <n v="8.1"/>
    <s v=" Operational planning and control"/>
    <s v="Administration"/>
    <m/>
    <d v="2020-04-06T00:00:00"/>
    <d v="2020-03-20T00:00:00"/>
    <s v="For patrolling details are maintained properly"/>
    <x v="0"/>
    <n v="43"/>
    <n v="-17"/>
  </r>
  <r>
    <n v="517"/>
    <s v="Fencing with barbed wires or similar type of arrangements on school outer walls is pending from Projects Team. Could pose safety risks"/>
    <s v="Internal"/>
    <d v="2020-02-06T00:00:00"/>
    <x v="0"/>
    <s v="India"/>
    <x v="11"/>
    <s v="Observation"/>
    <n v="45001"/>
    <n v="7.1"/>
    <s v=" Resources"/>
    <s v="Administration"/>
    <m/>
    <d v="2020-06-17T00:00:00"/>
    <d v="2021-02-08T00:00:00"/>
    <s v="barbed wires to be done by the developer in Phase II, i.e dec 2021"/>
    <x v="0"/>
    <n v="368"/>
    <n v="236"/>
  </r>
  <r>
    <n v="518"/>
    <s v="Provision of wheelchairs needs to be made incase of an emergency / medical situation. Ramps are available. Disabled-friendly toilets are available on each floor"/>
    <s v="Internal"/>
    <d v="2020-02-06T00:00:00"/>
    <x v="0"/>
    <s v="India"/>
    <x v="11"/>
    <s v="Observation"/>
    <n v="9001"/>
    <n v="8.1999999999999993"/>
    <s v=" Requirements for products and services"/>
    <s v="Administration"/>
    <m/>
    <d v="2020-06-17T00:00:00"/>
    <d v="2020-07-22T00:00:00"/>
    <s v="Wheelchair has been arranged by the campus"/>
    <x v="0"/>
    <n v="167"/>
    <n v="35"/>
  </r>
  <r>
    <n v="519"/>
    <s v="1.For inventory tracking, monthly checking is done by sports teacher however the reports are not shared with Admin / Operations. Going forward monthly report (ISO Form / Template) needs to be submitted to Admin / Operations. Refer pic as evidence._x000a_2.Extension board was lying near the wall in Sports Room. Refer pic as evidence._x000a_3.Sports equipment list should be placed on the cupboard for easy location &amp; retrievability. Refer pic as evidence._x000a_4.Nos of quantity (Inventory List) should be displayed on rack. Refer pic as evidence._x000a_5.A set of safety instructions (Do's &amp; Dont's) before commencement of any sports / physical activity, needs to be documented. Currently, it is informed verbally"/>
    <s v="Internal"/>
    <d v="2020-02-06T00:00:00"/>
    <x v="0"/>
    <s v="India"/>
    <x v="11"/>
    <s v="Observation"/>
    <n v="45001"/>
    <n v="7.1"/>
    <s v=" Resources"/>
    <s v="Administration"/>
    <m/>
    <d v="2020-04-06T00:00:00"/>
    <d v="2020-02-29T00:00:00"/>
    <s v="Sports room cleared"/>
    <x v="0"/>
    <n v="23"/>
    <n v="-37"/>
  </r>
  <r>
    <n v="520"/>
    <s v="Students carry their own water bottles. All buses should a standardised first aid boxes with the contents mentioned on them."/>
    <s v="Internal"/>
    <d v="2020-02-06T00:00:00"/>
    <x v="0"/>
    <s v="India"/>
    <x v="11"/>
    <s v="Observation"/>
    <n v="45001"/>
    <n v="8.1"/>
    <s v=" Operational planning and control"/>
    <s v="Administration"/>
    <m/>
    <d v="2020-04-06T00:00:00"/>
    <d v="2020-03-03T00:00:00"/>
    <s v="First Aid box as per the list"/>
    <x v="0"/>
    <n v="26"/>
    <n v="-34"/>
  </r>
  <r>
    <n v="521"/>
    <s v="Evacuation plan is Pending for the main gate area near security cabin. Forrest all places in campus, it is prominently displayed"/>
    <s v="Internal"/>
    <d v="2020-02-06T00:00:00"/>
    <x v="0"/>
    <s v="India"/>
    <x v="11"/>
    <s v="Observation"/>
    <n v="45001"/>
    <n v="8.1999999999999993"/>
    <s v=" Emergency preparedness and response"/>
    <s v="Administration"/>
    <m/>
    <d v="2020-04-06T00:00:00"/>
    <d v="2020-04-23T00:00:00"/>
    <s v="Evacuation plan displayed near security cabin"/>
    <x v="0"/>
    <n v="77"/>
    <n v="17"/>
  </r>
  <r>
    <n v="522"/>
    <s v="CCTV's are installed however entire classroooms are not getting covered. CCTV Alignment needs to be done as per requirement"/>
    <s v="Internal"/>
    <d v="2020-02-06T00:00:00"/>
    <x v="0"/>
    <s v="India"/>
    <x v="11"/>
    <s v="Observation"/>
    <n v="45001"/>
    <n v="8.1999999999999993"/>
    <s v=" Emergency preparedness and response"/>
    <s v="Administration"/>
    <m/>
    <d v="2020-04-06T00:00:00"/>
    <d v="2020-03-03T00:00:00"/>
    <s v="CCTV cameras are installed in all classrooms however, practically to cover the entire class may not be possible hence ti siiue can be closed"/>
    <x v="0"/>
    <n v="26"/>
    <n v="-34"/>
  </r>
  <r>
    <n v="523"/>
    <s v="1. Staff is being trained on this. Admin / Operations is maintaining their records_x000a_2. At the reception, emergency contact nos list was not available at the time of audit due to operational reasons"/>
    <s v="Internal"/>
    <d v="2020-02-06T00:00:00"/>
    <x v="0"/>
    <s v="India"/>
    <x v="11"/>
    <s v="Observation"/>
    <n v="45001"/>
    <n v="8.1999999999999993"/>
    <s v=" Emergency preparedness and response"/>
    <s v="Administration"/>
    <m/>
    <d v="2020-04-06T00:00:00"/>
    <d v="2020-02-29T00:00:00"/>
    <s v="At the reception, emergency contact nos list is now available"/>
    <x v="0"/>
    <n v="23"/>
    <n v="-37"/>
  </r>
  <r>
    <n v="524"/>
    <s v="1. Validity stickers (Checked on / next renewal date) are missing on all FE's in the entire campus. Refer pic as evidence._x000a_2. FE's are not available in server room / DB room / electrical room. Also boxes / cartons seen lying in these rooms. Refer pic as evidence._x000a_3. For store room, there is no inventory list  / Stock Keeping Unit Cards to be maintained._x000a_"/>
    <s v="Internal"/>
    <d v="2020-02-06T00:00:00"/>
    <x v="0"/>
    <s v="India"/>
    <x v="11"/>
    <s v="Observation"/>
    <n v="45001"/>
    <n v="8.1999999999999993"/>
    <s v=" Emergency preparedness and response"/>
    <s v="Administration"/>
    <m/>
    <d v="2020-06-17T00:00:00"/>
    <d v="2020-11-26T00:00:00"/>
    <s v="Validity on Fire extinguishers is now updated. Stock keeping unit is maintained in stock register. Also fire extinguisher is available in store room."/>
    <x v="0"/>
    <n v="294"/>
    <n v="162"/>
  </r>
  <r>
    <n v="525"/>
    <s v="CPR is not done yet however First -aid classes are held. School Nurse is equipped to train staff on First Aid"/>
    <s v="Internal"/>
    <d v="2020-02-06T00:00:00"/>
    <x v="0"/>
    <s v="India"/>
    <x v="11"/>
    <s v="Observation"/>
    <n v="45001"/>
    <n v="8.1999999999999993"/>
    <s v=" Emergency preparedness and response"/>
    <s v="Administration"/>
    <m/>
    <d v="2020-04-06T00:00:00"/>
    <d v="2020-03-19T00:00:00"/>
    <s v="CPR and Rirst Aid Training conducted"/>
    <x v="0"/>
    <n v="42"/>
    <n v="-18"/>
  </r>
  <r>
    <n v="526"/>
    <s v="Seen in few places that smoke detectors were still left covered, Smoke detector test (monthly / quarterly) report needed. Refer pic as evidence."/>
    <s v="Internal"/>
    <d v="2020-02-06T00:00:00"/>
    <x v="0"/>
    <s v="India"/>
    <x v="11"/>
    <s v="Observation"/>
    <n v="45001"/>
    <n v="8.1999999999999993"/>
    <s v=" Emergency preparedness and response"/>
    <s v="Administration"/>
    <m/>
    <d v="2020-04-06T00:00:00"/>
    <d v="2020-02-29T00:00:00"/>
    <s v="Smoke detectors are uncovered."/>
    <x v="0"/>
    <n v="23"/>
    <n v="-37"/>
  </r>
  <r>
    <n v="527"/>
    <s v="Assembly area is identified, however the display / board indicating the assembly area point is not to be seen."/>
    <s v="Internal"/>
    <d v="2020-02-06T00:00:00"/>
    <x v="0"/>
    <s v="India"/>
    <x v="11"/>
    <s v="Observation"/>
    <n v="45001"/>
    <n v="8.1999999999999993"/>
    <s v=" Emergency preparedness and response"/>
    <s v="Administration"/>
    <m/>
    <d v="2020-04-06T00:00:00"/>
    <d v="2020-02-29T00:00:00"/>
    <s v="Board is displayed indicating assembly area."/>
    <x v="0"/>
    <n v="23"/>
    <n v="-37"/>
  </r>
  <r>
    <n v="528"/>
    <s v="Need to have this list displayed in the Principal's room."/>
    <s v="Internal"/>
    <d v="2020-02-06T00:00:00"/>
    <x v="0"/>
    <s v="India"/>
    <x v="11"/>
    <s v="Observation"/>
    <n v="45001"/>
    <n v="8.1999999999999993"/>
    <s v=" Emergency preparedness and response"/>
    <s v="Administration"/>
    <m/>
    <d v="2020-04-06T00:00:00"/>
    <d v="2020-03-03T00:00:00"/>
    <s v="Emergency contact nos list in now kept in Principal's room"/>
    <x v="0"/>
    <n v="26"/>
    <n v="-34"/>
  </r>
  <r>
    <n v="529"/>
    <s v="Bus No. MP11 TR AT1616 is new and branding was not done at the time of audit. Other two buses have school name prominently displayed."/>
    <s v="Internal"/>
    <d v="2020-02-06T00:00:00"/>
    <x v="0"/>
    <s v="India"/>
    <x v="11"/>
    <s v="Observation"/>
    <n v="45001"/>
    <s v="6.1.3"/>
    <s v=" Determination of legal and other requirements"/>
    <s v="Administration"/>
    <m/>
    <d v="2020-06-17T00:00:00"/>
    <d v="2020-10-08T00:00:00"/>
    <s v="Checklist when contracting with the new bus vendor has been submitted"/>
    <x v="0"/>
    <n v="245"/>
    <n v="113"/>
  </r>
  <r>
    <n v="530"/>
    <s v="Since these are 17 seater buses, before opening emergency exit doors , a person needs to bend the seat and then the emergency door can be opened. Lady bus attendants on being interviewed to show how to respond incase of an emergency in bus were not able to give proper response. They need to be trained"/>
    <s v="Internal"/>
    <d v="2020-02-06T00:00:00"/>
    <x v="0"/>
    <s v="India"/>
    <x v="11"/>
    <s v="Observation"/>
    <n v="45001"/>
    <n v="8.1999999999999993"/>
    <s v=" Emergency preparedness and response"/>
    <s v="Administration"/>
    <m/>
    <d v="2020-04-06T00:00:00"/>
    <d v="2020-02-29T00:00:00"/>
    <s v="Attendants are trained for emergency"/>
    <x v="0"/>
    <n v="23"/>
    <n v="-37"/>
  </r>
  <r>
    <n v="531"/>
    <s v="All school buses being 17 seaters, have 1 FE available. While doing audit, it was found that lady attendants are not trained on operating FE's and safety measures to be followed. Observed fire extinguisher in one of the buses without expiry / renewal date label. All buses had 6 kg FE's."/>
    <s v="Internal"/>
    <d v="2020-02-06T00:00:00"/>
    <x v="0"/>
    <s v="India"/>
    <x v="11"/>
    <s v="Observation"/>
    <n v="45001"/>
    <n v="8.1"/>
    <s v=" Operational planning and control"/>
    <s v="Administration"/>
    <m/>
    <d v="2020-06-17T00:00:00"/>
    <d v="2020-10-08T00:00:00"/>
    <s v="Checklist when contracting with the new bus vendor has been submitted"/>
    <x v="0"/>
    <n v="245"/>
    <n v="113"/>
  </r>
  <r>
    <n v="532"/>
    <s v="Police Verification Certificate's from vendor are awaited of the 3 female attendants"/>
    <s v="Internal"/>
    <d v="2020-02-06T00:00:00"/>
    <x v="0"/>
    <s v="India"/>
    <x v="11"/>
    <s v="Observation"/>
    <n v="9001"/>
    <n v="6.1"/>
    <s v=" Address risk &amp; opportunity"/>
    <s v="Administration"/>
    <m/>
    <d v="2020-06-17T00:00:00"/>
    <d v="2020-07-22T00:00:00"/>
    <s v="Police verification certificate have been received"/>
    <x v="0"/>
    <n v="167"/>
    <n v="35"/>
  </r>
  <r>
    <n v="533"/>
    <s v="1) Bus No. MP11 TR AT1616 : Blade is found inside the first aid box which needs to be replaced with scissors. 2) Note on the skin cream states : It should be given as per the presription given by a medical practitioner however auditee was unable to produce the prescription. 3) Bus No. MH12 AQ 4551: Scissors is missing in the box. 4) Bus No. MH14 GU 3725 : Entire first aid box needs to be changed as there were no medicines available. See pic as evidence. 5) For all the buses there should be standardised first aid boxes with contents. There should be it's monthly inspection by Nurse"/>
    <s v="Internal"/>
    <d v="2020-02-06T00:00:00"/>
    <x v="0"/>
    <s v="India"/>
    <x v="11"/>
    <s v="Observation"/>
    <n v="45001"/>
    <n v="8.1"/>
    <s v=" Operational planning and control"/>
    <s v="Administration"/>
    <m/>
    <d v="2020-04-06T00:00:00"/>
    <d v="2020-03-03T00:00:00"/>
    <s v="First Aid box as per the list"/>
    <x v="0"/>
    <n v="26"/>
    <n v="-34"/>
  </r>
  <r>
    <n v="534"/>
    <s v="Khaki Brown Color Uniform is used. Name plates not evidenced neither on drivers nor on lady attendants. Only vendor's name Tej Travels is displayed on uniform"/>
    <s v="Internal"/>
    <d v="2020-02-06T00:00:00"/>
    <x v="0"/>
    <s v="India"/>
    <x v="11"/>
    <s v="Observation"/>
    <n v="45001"/>
    <s v="6.1.3"/>
    <s v=" Determination of legal and other requirements"/>
    <s v="Administration"/>
    <m/>
    <d v="2020-04-06T00:00:00"/>
    <d v="2020-03-20T00:00:00"/>
    <s v="As per the meeting with Associate director on 9th march 2020, printing of names is not practically possible however vendor's name is printed"/>
    <x v="0"/>
    <n v="43"/>
    <n v="-17"/>
  </r>
  <r>
    <n v="535"/>
    <s v="Seen, however they are not prominently displayed inside the bus. A column to be added of Blood Group Details of the Children"/>
    <s v="Internal"/>
    <d v="2020-02-06T00:00:00"/>
    <x v="0"/>
    <s v="India"/>
    <x v="11"/>
    <s v="Observation"/>
    <n v="45001"/>
    <s v="6.1.3"/>
    <s v=" Determination of legal and other requirements"/>
    <s v="Administration"/>
    <m/>
    <d v="2020-04-06T00:00:00"/>
    <d v="2020-03-20T00:00:00"/>
    <s v="Student list with blood group added and available in the school buses"/>
    <x v="0"/>
    <n v="43"/>
    <n v="-17"/>
  </r>
  <r>
    <n v="536"/>
    <s v="Both driver's &amp; lady conductor's mobile phones are available with the lady conductor. Parents call on any of the nos. is received by the lady conductor only. Dedicated mobile phones should be given to lady attendants. Provision needs to be there incase if lady attendant does not report for duty on a particular day &amp; parents call on her mobile"/>
    <s v="Internal"/>
    <d v="2020-02-06T00:00:00"/>
    <x v="0"/>
    <s v="India"/>
    <x v="11"/>
    <s v="Observation"/>
    <n v="45001"/>
    <s v="6.1.3"/>
    <s v=" Determination of legal and other requirements"/>
    <s v="Administration"/>
    <m/>
    <d v="2020-04-06T00:00:00"/>
    <d v="2020-03-05T00:00:00"/>
    <s v="Provision has been made"/>
    <x v="0"/>
    <n v="28"/>
    <n v="-32"/>
  </r>
  <r>
    <n v="537"/>
    <s v="Currently this is being done by Admin / Operations verbally on daily basis"/>
    <s v="Internal"/>
    <d v="2020-02-06T00:00:00"/>
    <x v="0"/>
    <s v="India"/>
    <x v="11"/>
    <s v="Observation"/>
    <n v="45001"/>
    <n v="7.2"/>
    <s v=" Competence"/>
    <s v="Administration"/>
    <m/>
    <d v="2020-04-06T00:00:00"/>
    <d v="2020-03-20T00:00:00"/>
    <s v="Hadapsar admin has taken the training and records are maintained"/>
    <x v="0"/>
    <n v="43"/>
    <n v="-17"/>
  </r>
  <r>
    <n v="538"/>
    <s v="No such records maintained / evident. School nurse to conduct surprise alcohol tests for drivers as well as for security guards."/>
    <s v="Internal"/>
    <d v="2020-02-06T00:00:00"/>
    <x v="0"/>
    <s v="India"/>
    <x v="11"/>
    <s v="Observation"/>
    <n v="45001"/>
    <n v="8.1"/>
    <s v=" Operational planning and control"/>
    <s v="Administration"/>
    <m/>
    <d v="2020-06-17T00:00:00"/>
    <d v="2020-07-09T00:00:00"/>
    <s v="Alcohol test is conducted and recorded"/>
    <x v="0"/>
    <n v="154"/>
    <n v="22"/>
  </r>
  <r>
    <n v="539"/>
    <s v="As per auditee, current system of feedback regarding transport is being done through PTM's. Only 1 PTM has happened till date and no such feedback is received regarding transport facility from that PTM"/>
    <s v="Internal"/>
    <d v="2020-02-06T00:00:00"/>
    <x v="0"/>
    <s v="India"/>
    <x v="11"/>
    <s v="Observation"/>
    <n v="45001"/>
    <n v="9.1"/>
    <s v=" Monitoring, measurement, analysis &amp; performance evaluation"/>
    <s v="Administration"/>
    <m/>
    <d v="2020-04-06T00:00:00"/>
    <d v="2020-02-29T00:00:00"/>
    <s v="Proper complaint register maintained"/>
    <x v="0"/>
    <n v="23"/>
    <n v="-37"/>
  </r>
  <r>
    <n v="540"/>
    <s v="Balloons and other material were kept in the compartments under the stairways in open condition. A door with lock &amp; key should be fitted. Refer pic as evidence."/>
    <s v="Internal"/>
    <d v="2020-02-06T00:00:00"/>
    <x v="0"/>
    <s v="India"/>
    <x v="11"/>
    <s v="Observation"/>
    <n v="45001"/>
    <n v="8.1"/>
    <s v=" Operational planning and control"/>
    <s v="Administration"/>
    <m/>
    <d v="2020-04-06T00:00:00"/>
    <d v="2020-02-28T00:00:00"/>
    <s v="A door with proper lock and key is now fitted."/>
    <x v="0"/>
    <n v="22"/>
    <n v="-38"/>
  </r>
  <r>
    <n v="541"/>
    <s v="FE's are recently purchased. Periodic checking needs to be done. Records need to be maintained"/>
    <s v="Internal"/>
    <d v="2020-02-06T00:00:00"/>
    <x v="0"/>
    <s v="India"/>
    <x v="11"/>
    <s v="Observation"/>
    <n v="45001"/>
    <n v="8.1"/>
    <s v=" Operational planning and control"/>
    <s v="Administration"/>
    <m/>
    <d v="2020-06-17T00:00:00"/>
    <d v="2020-10-08T00:00:00"/>
    <s v="Checklist when contracting with the new bus vendor has been submitted"/>
    <x v="0"/>
    <n v="245"/>
    <n v="113"/>
  </r>
  <r>
    <n v="542"/>
    <s v="Relevant Columns needs to be added in the FE inventory list which is maintained by Admin"/>
    <s v="Internal"/>
    <d v="2020-02-06T00:00:00"/>
    <x v="0"/>
    <s v="India"/>
    <x v="11"/>
    <s v="Observation"/>
    <n v="45001"/>
    <n v="8.1"/>
    <s v=" Operational planning and control"/>
    <s v="Administration"/>
    <m/>
    <d v="2020-04-06T00:00:00"/>
    <d v="2020-03-20T00:00:00"/>
    <s v="relevant columns like location details, date of expiry, renewal, type of fire extinguishers, etc. added to the spreadsheet "/>
    <x v="0"/>
    <n v="43"/>
    <n v="-17"/>
  </r>
  <r>
    <n v="543"/>
    <s v="Admin has informed that soon emergency lights provision will be made"/>
    <s v="Internal"/>
    <d v="2020-02-06T00:00:00"/>
    <x v="0"/>
    <s v="India"/>
    <x v="11"/>
    <s v="Observation"/>
    <n v="45001"/>
    <n v="8.1"/>
    <s v=" Operational planning and control"/>
    <s v="Administration"/>
    <m/>
    <d v="2020-04-06T00:00:00"/>
    <d v="2020-03-05T00:00:00"/>
    <s v="Emergency Light provision has been made "/>
    <x v="0"/>
    <n v="28"/>
    <n v="-32"/>
  </r>
  <r>
    <n v="544"/>
    <s v="Are MSDS available for office and housekeeping chemicals? "/>
    <s v="Internal"/>
    <d v="2020-02-06T00:00:00"/>
    <x v="0"/>
    <s v="India"/>
    <x v="11"/>
    <s v="Observation"/>
    <n v="45001"/>
    <n v="8.1"/>
    <s v=" Operational planning and control"/>
    <s v="Administration"/>
    <m/>
    <d v="2020-04-06T00:00:00"/>
    <d v="2020-04-23T00:00:00"/>
    <s v="MSDS records are now maintained"/>
    <x v="0"/>
    <n v="77"/>
    <n v="17"/>
  </r>
  <r>
    <n v="545"/>
    <s v="Are OSHA (safety) posters prominently displayed?"/>
    <s v="Internal"/>
    <d v="2020-02-06T00:00:00"/>
    <x v="0"/>
    <s v="India"/>
    <x v="11"/>
    <s v="Observation"/>
    <n v="45001"/>
    <n v="8.1"/>
    <s v=" Operational planning and control"/>
    <s v="Administration"/>
    <m/>
    <d v="2020-04-06T00:00:00"/>
    <d v="2020-03-26T00:00:00"/>
    <s v="OSHAs posters prominently displayed"/>
    <x v="0"/>
    <n v="49"/>
    <n v="-11"/>
  </r>
  <r>
    <n v="546"/>
    <s v="1. Naked wires seen on the first floor as well in the math lab._x000a_2. Also smoke detector was found covered."/>
    <s v="Internal"/>
    <d v="2020-02-06T00:00:00"/>
    <x v="0"/>
    <s v="India"/>
    <x v="11"/>
    <s v="Observation"/>
    <n v="45001"/>
    <n v="8.1"/>
    <s v=" Operational planning and control"/>
    <s v="Administration"/>
    <m/>
    <d v="2020-04-06T00:00:00"/>
    <d v="2020-02-29T00:00:00"/>
    <s v="Wires are covered"/>
    <x v="0"/>
    <n v="23"/>
    <n v="-37"/>
  </r>
  <r>
    <n v="547"/>
    <s v="No rubber mat seen near electrical panel. There is Play pool area for kids near the electrical panel. Warning / Display Signs could be kept"/>
    <s v="Internal"/>
    <d v="2020-02-06T00:00:00"/>
    <x v="0"/>
    <s v="India"/>
    <x v="11"/>
    <s v="Observation"/>
    <n v="45001"/>
    <n v="8.1"/>
    <s v=" Operational planning and control"/>
    <s v="Administration"/>
    <m/>
    <d v="2020-06-17T00:00:00"/>
    <d v="2020-11-10T00:00:00"/>
    <s v="Rubber Mat and pool display signage both are kept and displayed in the campus"/>
    <x v="0"/>
    <n v="278"/>
    <n v="146"/>
  </r>
  <r>
    <n v="548"/>
    <s v="Installation of lights is in process"/>
    <s v="Internal"/>
    <d v="2020-02-06T00:00:00"/>
    <x v="0"/>
    <s v="India"/>
    <x v="11"/>
    <s v="Observation"/>
    <n v="9001"/>
    <n v="8.5"/>
    <s v=" Production &amp; service provision"/>
    <s v="Administration"/>
    <m/>
    <d v="2020-06-17T00:00:00"/>
    <d v="2020-07-21T00:00:00"/>
    <s v="Currently the emergency torches are provided"/>
    <x v="0"/>
    <n v="166"/>
    <n v="34"/>
  </r>
  <r>
    <n v="549"/>
    <s v="The storage compartments below the stairs needs to have door fitted. Material seen lying there. Refer pic as evidence."/>
    <s v="Internal"/>
    <d v="2020-02-06T00:00:00"/>
    <x v="0"/>
    <s v="India"/>
    <x v="11"/>
    <s v="Observation"/>
    <n v="45001"/>
    <n v="8.1"/>
    <s v=" Operational planning and control"/>
    <s v="Administration"/>
    <m/>
    <d v="2020-04-06T00:00:00"/>
    <d v="2020-02-28T00:00:00"/>
    <s v="A door with proper lock and key is now fitted."/>
    <x v="0"/>
    <n v="22"/>
    <n v="-38"/>
  </r>
  <r>
    <n v="550"/>
    <s v="Schedule H drugs seen in the medical kit for which there was no prescription available. Provision for more number of First Aid Kits needs to be done. Refer pic as evidence."/>
    <s v="Internal"/>
    <d v="2020-02-06T00:00:00"/>
    <x v="0"/>
    <s v="India"/>
    <x v="11"/>
    <s v="Observation"/>
    <n v="45001"/>
    <n v="8.1"/>
    <s v=" Operational planning and control"/>
    <s v="Administration"/>
    <m/>
    <d v="2020-04-06T00:00:00"/>
    <d v="2020-02-28T00:00:00"/>
    <s v="First aid kit and medicinal records are avaibale in the school "/>
    <x v="0"/>
    <n v="22"/>
    <n v="-38"/>
  </r>
  <r>
    <n v="551"/>
    <s v="Suitable Aprons, head cover , disposal gloves &amp; footwear are provided_x000a_Pending"/>
    <s v="Internal"/>
    <d v="2020-02-06T00:00:00"/>
    <x v="0"/>
    <s v="India"/>
    <x v="11"/>
    <s v="Observation"/>
    <n v="45001"/>
    <n v="8.1"/>
    <s v=" Operational planning and control"/>
    <s v="Administration"/>
    <m/>
    <d v="2020-04-06T00:00:00"/>
    <d v="2020-02-29T00:00:00"/>
    <s v="Proper gloves, head covers etc provided "/>
    <x v="0"/>
    <n v="23"/>
    <n v="-37"/>
  </r>
  <r>
    <n v="552"/>
    <s v="Records of pest control (pesticide, insecticide used along with dates &amp; frequency) maintained_x000a_No records seen / maintained by Admin / Operations"/>
    <s v="Internal"/>
    <d v="2020-02-06T00:00:00"/>
    <x v="0"/>
    <s v="India"/>
    <x v="11"/>
    <s v="Observation"/>
    <n v="45001"/>
    <n v="7.5"/>
    <s v=" Documented information"/>
    <s v="Administration"/>
    <m/>
    <d v="2020-04-06T00:00:00"/>
    <d v="2020-02-29T00:00:00"/>
    <s v="Pest control records maintained"/>
    <x v="0"/>
    <n v="23"/>
    <n v="-37"/>
  </r>
  <r>
    <n v="553"/>
    <s v="Fitness Certificates seen for 2 buses, paperwork / documentation for new bus is pending"/>
    <s v="Internal"/>
    <d v="2020-02-06T00:00:00"/>
    <x v="0"/>
    <s v="India"/>
    <x v="11"/>
    <s v="Observation"/>
    <n v="45001"/>
    <s v="6.1.3"/>
    <s v=" Determination of legal and other requirements"/>
    <s v="Administration"/>
    <m/>
    <d v="2020-06-17T00:00:00"/>
    <d v="2020-10-08T00:00:00"/>
    <s v="Checklist when contracting with the new bus vendor has been submitted"/>
    <x v="0"/>
    <n v="245"/>
    <n v="113"/>
  </r>
  <r>
    <n v="554"/>
    <s v="Daily Work Proforma Sheet is not maintained"/>
    <s v="Internal"/>
    <d v="2020-01-16T00:00:00"/>
    <x v="0"/>
    <s v="India"/>
    <x v="8"/>
    <s v="Observation"/>
    <n v="9001"/>
    <s v="7.5.1"/>
    <s v=" General (Documented Info)"/>
    <s v="Academics"/>
    <m/>
    <d v="2020-06-17T00:00:00"/>
    <d v="2020-05-16T00:00:00"/>
    <s v="Daily work performa sheet is maintained"/>
    <x v="0"/>
    <n v="121"/>
    <n v="-32"/>
  </r>
  <r>
    <n v="555"/>
    <s v="Emergency Floor Plans not displayed"/>
    <s v="Internal"/>
    <d v="2020-01-16T00:00:00"/>
    <x v="0"/>
    <s v="India"/>
    <x v="8"/>
    <s v="Minor -Non-Conformities"/>
    <n v="9001"/>
    <s v="7.1.3"/>
    <s v=" Infrastructure"/>
    <s v="Administration"/>
    <m/>
    <d v="2020-06-17T00:00:00"/>
    <d v="2020-05-28T00:00:00"/>
    <s v="Emergency Floor plan is displayed"/>
    <x v="0"/>
    <n v="133"/>
    <n v="-20"/>
  </r>
  <r>
    <n v="556"/>
    <s v="Safety Signages not displayed"/>
    <s v="Internal"/>
    <d v="2020-01-16T00:00:00"/>
    <x v="0"/>
    <s v="India"/>
    <x v="8"/>
    <s v="Minor -Non-Conformities"/>
    <n v="9001"/>
    <s v="7.1.3"/>
    <s v=" Infrastructure"/>
    <s v="Administration"/>
    <m/>
    <d v="2020-06-17T00:00:00"/>
    <d v="2020-05-16T00:00:00"/>
    <s v="Safety signage visible"/>
    <x v="0"/>
    <n v="121"/>
    <n v="-32"/>
  </r>
  <r>
    <n v="557"/>
    <s v="Feedback records from school children using school transport facility with regards to driver / conductor is not maintained"/>
    <s v="Internal"/>
    <d v="2020-01-16T00:00:00"/>
    <x v="0"/>
    <s v="India"/>
    <x v="8"/>
    <s v="Observation"/>
    <n v="9001"/>
    <s v="9.1.2"/>
    <s v=" Customer satisfaction"/>
    <s v="Administration"/>
    <m/>
    <d v="2020-06-17T00:00:00"/>
    <d v="2020-05-16T00:00:00"/>
    <s v="Feback records are maintained"/>
    <x v="0"/>
    <n v="121"/>
    <n v="-32"/>
  </r>
  <r>
    <n v="558"/>
    <s v="Safety Signage's not displayed in Electrical Installations. No Safety Equipments such as rubber mats / Wooden baton, etc… is available near electrical installation"/>
    <s v="Internal"/>
    <d v="2020-01-16T00:00:00"/>
    <x v="0"/>
    <s v="India"/>
    <x v="8"/>
    <s v="Observation"/>
    <n v="9001"/>
    <s v="7.1.3"/>
    <s v=" Infrastructure"/>
    <s v="Administration"/>
    <m/>
    <d v="2020-03-16T00:00:00"/>
    <d v="2020-03-19T00:00:00"/>
    <s v="Signages are visible"/>
    <x v="0"/>
    <n v="63"/>
    <n v="3"/>
  </r>
  <r>
    <n v="559"/>
    <s v="List of Fire Extinguishers Location-Wise Record is not available. "/>
    <s v="Internal"/>
    <d v="2020-01-16T00:00:00"/>
    <x v="0"/>
    <s v="India"/>
    <x v="8"/>
    <s v="Observation"/>
    <n v="45001"/>
    <n v="8.1"/>
    <s v=" Operational planning and control"/>
    <s v="Administration"/>
    <m/>
    <d v="2020-03-16T00:00:00"/>
    <d v="2020-03-19T00:00:00"/>
    <s v="List of FE mainted location wise"/>
    <x v="0"/>
    <n v="63"/>
    <n v="3"/>
  </r>
  <r>
    <n v="560"/>
    <s v="All FE's to be numbered. Fire Extinguishers to be in their designated place &amp; clearly visible"/>
    <s v="Internal"/>
    <d v="2020-01-16T00:00:00"/>
    <x v="0"/>
    <s v="India"/>
    <x v="8"/>
    <s v="Observation"/>
    <n v="45001"/>
    <n v="8.1"/>
    <s v=" Operational planning and control"/>
    <s v="Administration"/>
    <m/>
    <d v="2020-03-16T00:00:00"/>
    <d v="2020-03-17T00:00:00"/>
    <s v="FE is now at their designated place"/>
    <x v="0"/>
    <n v="61"/>
    <n v="1"/>
  </r>
  <r>
    <n v="561"/>
    <s v="Cleaning Checklist. To be displayed, maintained &amp; updated regularly"/>
    <s v="Internal"/>
    <d v="2020-01-16T00:00:00"/>
    <x v="0"/>
    <s v="India"/>
    <x v="8"/>
    <s v="Observation"/>
    <n v="45001"/>
    <n v="8.1"/>
    <s v=" Operational planning and control"/>
    <s v="Administration"/>
    <m/>
    <d v="2020-03-16T00:00:00"/>
    <d v="2020-04-28T00:00:00"/>
    <s v="Clearing checklist are maintained"/>
    <x v="0"/>
    <n v="103"/>
    <n v="43"/>
  </r>
  <r>
    <n v="562"/>
    <s v="Warning Signs e.g. High Voltage near door of transformers. Some visual display to be created"/>
    <s v="Internal"/>
    <d v="2020-01-16T00:00:00"/>
    <x v="0"/>
    <s v="India"/>
    <x v="8"/>
    <s v="Observation"/>
    <n v="45001"/>
    <n v="8.1"/>
    <s v=" Operational planning and control"/>
    <s v="Administration"/>
    <m/>
    <d v="2020-03-16T00:00:00"/>
    <d v="2020-03-19T00:00:00"/>
    <s v="Signage are visible"/>
    <x v="0"/>
    <n v="63"/>
    <n v="3"/>
  </r>
  <r>
    <n v="563"/>
    <s v="MSDS for office and housekeeping chemicals not evident"/>
    <s v="Internal"/>
    <d v="2020-01-16T00:00:00"/>
    <x v="0"/>
    <s v="India"/>
    <x v="8"/>
    <s v="Observation"/>
    <n v="45001"/>
    <n v="8.1"/>
    <s v=" Operational planning and control"/>
    <s v="Administration"/>
    <m/>
    <d v="2020-03-16T00:00:00"/>
    <d v="2020-03-17T00:00:00"/>
    <s v="MSDS records are now maintained"/>
    <x v="0"/>
    <n v="61"/>
    <n v="1"/>
  </r>
  <r>
    <n v="564"/>
    <s v="Stairways with handrails and non-slip tread required"/>
    <s v="Internal"/>
    <d v="2020-01-17T00:00:00"/>
    <x v="0"/>
    <s v="India"/>
    <x v="8"/>
    <s v="Observation"/>
    <n v="9001"/>
    <n v="8.1"/>
    <s v=" Operational planning and control"/>
    <s v="Administration"/>
    <m/>
    <d v="2020-06-17T00:00:00"/>
    <d v="2020-05-16T00:00:00"/>
    <s v="Stairways with handrails are now availaible"/>
    <x v="0"/>
    <n v="120"/>
    <n v="-32"/>
  </r>
  <r>
    <n v="565"/>
    <s v="All electric panel doors to be locked"/>
    <s v="Internal"/>
    <d v="2020-01-17T00:00:00"/>
    <x v="0"/>
    <s v="India"/>
    <x v="8"/>
    <s v="Observation"/>
    <n v="45001"/>
    <n v="8.1"/>
    <s v=" Operational planning and control"/>
    <s v="Administration"/>
    <m/>
    <d v="2020-03-17T00:00:00"/>
    <d v="2020-04-28T00:00:00"/>
    <s v="Electric panel doors are locked"/>
    <x v="0"/>
    <n v="102"/>
    <n v="42"/>
  </r>
  <r>
    <n v="566"/>
    <s v="Surprise inspections by school staff &amp; it's records to be maintained with regards to Food Safety"/>
    <s v="Internal"/>
    <d v="2020-01-17T00:00:00"/>
    <x v="0"/>
    <s v="India"/>
    <x v="8"/>
    <s v="Observation"/>
    <n v="45001"/>
    <s v="9.1.2"/>
    <s v=" Evaluation of Complaince"/>
    <s v="Administration"/>
    <m/>
    <d v="2020-03-17T00:00:00"/>
    <d v="2020-06-08T00:00:00"/>
    <s v="Inspection reports are maintained at the campus"/>
    <x v="0"/>
    <n v="143"/>
    <n v="83"/>
  </r>
  <r>
    <n v="567"/>
    <s v="Desktop PC to be provided to Nurse – Infirmary. All Child Data to be password protected"/>
    <s v="Internal"/>
    <d v="2020-01-17T00:00:00"/>
    <x v="0"/>
    <s v="India"/>
    <x v="8"/>
    <s v="Observation"/>
    <n v="9001"/>
    <s v="7.1.3"/>
    <s v=" Infrastructure"/>
    <s v="Administration"/>
    <m/>
    <d v="2020-06-17T00:00:00"/>
    <d v="2020-05-28T00:00:00"/>
    <s v="Desktop PC is provided to the nurse"/>
    <x v="0"/>
    <n v="132"/>
    <n v="-20"/>
  </r>
  <r>
    <n v="568"/>
    <s v="NOC for Fire required although the school has only 2 floors and lot of amenities are exempted by Fire Dept"/>
    <s v="Internal"/>
    <d v="2020-02-19T00:00:00"/>
    <x v="0"/>
    <s v="India"/>
    <x v="12"/>
    <s v="Minor -Non-Conformities"/>
    <n v="9001"/>
    <s v="7.1.3"/>
    <s v=" Infrastructure"/>
    <s v="Administration"/>
    <m/>
    <d v="2020-08-31T00:00:00"/>
    <d v="2020-07-21T00:00:00"/>
    <s v="Fire NOC is not required for campus "/>
    <x v="0"/>
    <n v="153"/>
    <n v="-41"/>
  </r>
  <r>
    <n v="569"/>
    <s v="2 additional cameras required for CCTV footage as the playground does not have a clear coverage"/>
    <s v="Internal"/>
    <d v="2020-02-19T00:00:00"/>
    <x v="0"/>
    <s v="India"/>
    <x v="12"/>
    <s v="Observation"/>
    <n v="9001"/>
    <s v="7.1.3"/>
    <s v=" Infrastructure"/>
    <s v="Administration"/>
    <m/>
    <d v="2020-10-06T00:00:00"/>
    <d v="2020-07-22T00:00:00"/>
    <s v="CCTV cameras are bought by the school and after the lcokdown they will be installed"/>
    <x v="0"/>
    <n v="154"/>
    <n v="-76"/>
  </r>
  <r>
    <n v="570"/>
    <s v="4 Wooden gates to have a barrier to the steps leading to the roof.  There is a landing before the gate for the roof and the space is wide enough for students to hide or towards any untoward incident. Risk of students climbing up that needs to be stopped. Also there are no cameras in any of the staircases including in that space."/>
    <s v="Internal"/>
    <d v="2020-02-19T00:00:00"/>
    <x v="0"/>
    <s v="India"/>
    <x v="12"/>
    <s v="Observation"/>
    <n v="9001"/>
    <n v="6.1"/>
    <s v=" Address risk &amp; opportunity"/>
    <s v="Administration"/>
    <m/>
    <d v="2020-10-06T00:00:00"/>
    <d v="2020-07-22T00:00:00"/>
    <s v="As per CD due to covid-19, this AF can be closed for this year"/>
    <x v="0"/>
    <n v="154"/>
    <n v="-76"/>
  </r>
  <r>
    <n v="571"/>
    <s v="Fire Signage’s / Evacuation Plan is not displayed"/>
    <s v="Internal"/>
    <d v="2020-02-19T00:00:00"/>
    <x v="0"/>
    <s v="India"/>
    <x v="12"/>
    <s v="Minor -Non-Conformities"/>
    <n v="45001"/>
    <n v="8.1"/>
    <s v=" Operational planning and control"/>
    <s v="Administration"/>
    <m/>
    <d v="2020-04-19T00:00:00"/>
    <d v="2020-04-28T00:00:00"/>
    <s v="Fire evacuation plan is displayed in campus"/>
    <x v="0"/>
    <n v="69"/>
    <n v="9"/>
  </r>
  <r>
    <n v="572"/>
    <s v="Floor mats could be provided where RO is placed to avoid falling down incase of water spill on floor"/>
    <s v="Internal"/>
    <d v="2020-02-19T00:00:00"/>
    <x v="0"/>
    <s v="India"/>
    <x v="12"/>
    <s v="OFI"/>
    <n v="9001"/>
    <n v="8.1"/>
    <s v=" Operational planning and control"/>
    <s v="Administration"/>
    <m/>
    <d v="2020-10-06T00:00:00"/>
    <d v="2020-05-16T00:00:00"/>
    <s v="Floor mats are placed"/>
    <x v="0"/>
    <n v="87"/>
    <n v="-143"/>
  </r>
  <r>
    <n v="573"/>
    <s v="Eye Wash device required for composite lab incase some chemical accidentally spills into the eye"/>
    <s v="Internal"/>
    <d v="2020-02-19T00:00:00"/>
    <x v="0"/>
    <s v="India"/>
    <x v="12"/>
    <s v="Observation"/>
    <n v="9001"/>
    <n v="6.1"/>
    <s v=" Address risk &amp; opportunity"/>
    <s v="Administration"/>
    <m/>
    <d v="2020-10-06T00:00:00"/>
    <d v="2020-05-16T00:00:00"/>
    <s v="Eye wash is kept in the lab"/>
    <x v="0"/>
    <n v="87"/>
    <n v="-143"/>
  </r>
  <r>
    <n v="574"/>
    <s v="Vision, Mission, Culture Statement Posters are not displayed"/>
    <s v="Internal"/>
    <d v="2020-02-19T00:00:00"/>
    <x v="0"/>
    <s v="India"/>
    <x v="12"/>
    <s v="Observation"/>
    <n v="9001"/>
    <s v="5.2.2"/>
    <s v=" Communicating quality policy"/>
    <s v="Administration"/>
    <m/>
    <d v="2020-10-06T00:00:00"/>
    <d v="2020-05-16T00:00:00"/>
    <s v="VMC is dislpayed in the campus"/>
    <x v="0"/>
    <n v="87"/>
    <n v="-143"/>
  </r>
  <r>
    <n v="575"/>
    <s v="Push &amp; Pull Stickers to be installed in all glass doors as all the doors are inward opening in the campus"/>
    <s v="Internal"/>
    <d v="2020-02-19T00:00:00"/>
    <x v="0"/>
    <s v="India"/>
    <x v="12"/>
    <s v="Observation"/>
    <n v="9001"/>
    <n v="6.1"/>
    <s v=" Address risk &amp; opportunity"/>
    <s v="Administration"/>
    <m/>
    <d v="2020-10-06T00:00:00"/>
    <d v="2020-05-16T00:00:00"/>
    <s v="Push and Pull stickers are now put in all glass doors"/>
    <x v="0"/>
    <n v="87"/>
    <n v="-143"/>
  </r>
  <r>
    <n v="576"/>
    <s v="Assembly Point Signage’s not evident although the area is defined"/>
    <s v="Internal"/>
    <d v="2020-02-19T00:00:00"/>
    <x v="0"/>
    <s v="India"/>
    <x v="12"/>
    <s v="Minor -Non-Conformities"/>
    <n v="9001"/>
    <n v="8.1"/>
    <s v=" Operational planning and control"/>
    <s v="Administration"/>
    <m/>
    <d v="2020-10-06T00:00:00"/>
    <d v="2020-05-16T00:00:00"/>
    <s v="Assembly signage point is now displayed in the school"/>
    <x v="0"/>
    <n v="87"/>
    <n v="-143"/>
  </r>
  <r>
    <n v="577"/>
    <s v="Safety Posters could be displayed throughout the campus to create awareness"/>
    <s v="Internal"/>
    <d v="2020-02-19T00:00:00"/>
    <x v="0"/>
    <s v="India"/>
    <x v="12"/>
    <s v="OFI"/>
    <n v="45001"/>
    <n v="8.1"/>
    <s v=" Operational planning and control"/>
    <s v="Administration"/>
    <m/>
    <d v="2020-04-19T00:00:00"/>
    <d v="2020-05-08T00:00:00"/>
    <s v="Safety posters are prominently displayed."/>
    <x v="0"/>
    <n v="79"/>
    <n v="19"/>
  </r>
  <r>
    <n v="578"/>
    <s v="Lift License to be displayed in the lift"/>
    <s v="Internal"/>
    <d v="2020-02-19T00:00:00"/>
    <x v="0"/>
    <s v="India"/>
    <x v="12"/>
    <s v="Minor -Non-Conformities"/>
    <n v="45001"/>
    <n v="6.1"/>
    <s v=" Actions to address risk &amp; opportunities"/>
    <s v="Administration"/>
    <m/>
    <d v="2020-10-06T00:00:00"/>
    <d v="2020-05-28T00:00:00"/>
    <s v="Lift license is displayed"/>
    <x v="0"/>
    <n v="99"/>
    <n v="-131"/>
  </r>
  <r>
    <n v="579"/>
    <s v="Level Difference in the Steps could be indicated by way of yellow-color strips"/>
    <s v="Internal"/>
    <d v="2020-02-20T00:00:00"/>
    <x v="0"/>
    <s v="India"/>
    <x v="12"/>
    <s v="OFI"/>
    <n v="45001"/>
    <n v="8.1"/>
    <s v=" Operational planning and control"/>
    <s v="Administration"/>
    <m/>
    <d v="2020-04-20T00:00:00"/>
    <d v="2020-05-08T00:00:00"/>
    <s v="Level differences in the step is identified with yellow tape"/>
    <x v="0"/>
    <n v="78"/>
    <n v="18"/>
  </r>
  <r>
    <n v="580"/>
    <s v="Although online training module – Teamie is used by all teachers at Bannerghata Campus, no summary report was evident for tracking it’s effectiveness in terms of nos. of hours, modules, etc…"/>
    <s v="Internal"/>
    <d v="2020-02-20T00:00:00"/>
    <x v="0"/>
    <s v="India"/>
    <x v="12"/>
    <s v="Observation"/>
    <n v="45001"/>
    <n v="7.2"/>
    <s v=" Competence"/>
    <s v="HR"/>
    <m/>
    <d v="2020-04-20T00:00:00"/>
    <d v="2020-05-08T00:00:00"/>
    <s v="Summary report is maintained for tracking training effectiveness"/>
    <x v="0"/>
    <n v="78"/>
    <n v="18"/>
  </r>
  <r>
    <n v="581"/>
    <s v="Happiness Index Survey could be conducted to gauge the Happiness Levels of Students currently enrolled"/>
    <s v="Internal"/>
    <d v="2020-02-20T00:00:00"/>
    <x v="0"/>
    <s v="India"/>
    <x v="12"/>
    <s v="Observation"/>
    <n v="45001"/>
    <s v="9.1.2"/>
    <s v=" Evaluation of Complaince"/>
    <s v="Academics"/>
    <m/>
    <d v="2020-04-20T00:00:00"/>
    <d v="2020-05-08T00:00:00"/>
    <s v="Happiness Index survey is now conducted by the campus"/>
    <x v="0"/>
    <n v="78"/>
    <n v="18"/>
  </r>
  <r>
    <n v="582"/>
    <s v="Although PTM’s are regularly conducted, Feedback was not taken"/>
    <s v="Internal"/>
    <d v="2020-02-20T00:00:00"/>
    <x v="0"/>
    <s v="India"/>
    <x v="12"/>
    <s v="Observation"/>
    <n v="45001"/>
    <s v="9.1.2"/>
    <s v=" Evaluation of Complaince"/>
    <s v="Academics"/>
    <m/>
    <d v="2020-04-20T00:00:00"/>
    <d v="2020-05-08T00:00:00"/>
    <s v="Feedback is now collected by the campus"/>
    <x v="0"/>
    <n v="78"/>
    <n v="18"/>
  </r>
  <r>
    <n v="583"/>
    <s v="Complaint Register is not maintained"/>
    <s v="Internal"/>
    <d v="2020-02-20T00:00:00"/>
    <x v="0"/>
    <s v="India"/>
    <x v="12"/>
    <s v="Minor -Non-Conformities"/>
    <n v="45001"/>
    <n v="9.1"/>
    <s v=" Monitoring, measurement, analysis &amp; performance evaluation"/>
    <s v="Academics"/>
    <m/>
    <d v="2020-04-20T00:00:00"/>
    <d v="2020-05-08T00:00:00"/>
    <s v="Complaint register is maintained"/>
    <x v="0"/>
    <n v="78"/>
    <n v="18"/>
  </r>
  <r>
    <n v="584"/>
    <s v="The following records were not maintained as per the internal documented procedures i.e. Assembly record, test summary sheet, signatures on student note book, substitution register"/>
    <s v="Internal"/>
    <d v="2020-02-20T00:00:00"/>
    <x v="0"/>
    <s v="India"/>
    <x v="12"/>
    <s v="Observation"/>
    <n v="45001"/>
    <s v="7.5.3"/>
    <s v=" Control of documented information"/>
    <s v="Academics"/>
    <m/>
    <d v="2020-04-20T00:00:00"/>
    <d v="2020-05-08T00:00:00"/>
    <s v="Recored related to Assembly etc are maintained"/>
    <x v="0"/>
    <n v="78"/>
    <n v="18"/>
  </r>
  <r>
    <n v="585"/>
    <s v="Exam room is not identified"/>
    <s v="Internal"/>
    <d v="2020-02-20T00:00:00"/>
    <x v="0"/>
    <s v="India"/>
    <x v="12"/>
    <s v="Observation"/>
    <n v="9001"/>
    <s v="8.5.3"/>
    <s v=" Property belonging to customers or external providers"/>
    <s v="Academics"/>
    <m/>
    <d v="2020-04-20T00:00:00"/>
    <d v="2020-05-08T00:00:00"/>
    <s v="Exam room is now identified"/>
    <x v="0"/>
    <n v="78"/>
    <n v="18"/>
  </r>
  <r>
    <n v="586"/>
    <s v="Desktop PC to be provided to Nurse – Infirmary. All Child Data to be password protected"/>
    <s v="Internal"/>
    <d v="2020-02-17T00:00:00"/>
    <x v="0"/>
    <s v="India"/>
    <x v="6"/>
    <s v="Observation"/>
    <n v="9001"/>
    <s v="7.1.3"/>
    <s v=" Infrastructure"/>
    <s v="Administration"/>
    <m/>
    <d v="2020-04-17T00:00:00"/>
    <d v="2020-04-27T00:00:00"/>
    <s v="Desktop provided to the nurse, file is maintained by the nurse which is password protected"/>
    <x v="0"/>
    <n v="70"/>
    <n v="10"/>
  </r>
  <r>
    <n v="587"/>
    <s v="Incident register for Sports department must mention time elapsed since last incident. Corrective action report to be maintained by concerned in-charge"/>
    <s v="Internal"/>
    <d v="2020-02-17T00:00:00"/>
    <x v="0"/>
    <s v="India"/>
    <x v="6"/>
    <s v="Observation"/>
    <n v="45001"/>
    <n v="10.199999999999999"/>
    <s v=" Incident, nonconformity &amp; corrective action"/>
    <s v="Administration"/>
    <m/>
    <d v="2020-04-17T00:00:00"/>
    <d v="2020-05-14T00:00:00"/>
    <s v="incident register with required details along with accident book is maintained"/>
    <x v="0"/>
    <n v="87"/>
    <n v="27"/>
  </r>
  <r>
    <n v="588"/>
    <s v="Accident / incident frequency should be recorded by Sports department and Nurses. Maintenance of student medical records on mygiis can be looked into. Alternatively it can be maintained as a soft copy with password protected access for nurses."/>
    <s v="Internal"/>
    <d v="2020-02-17T00:00:00"/>
    <x v="0"/>
    <s v="India"/>
    <x v="6"/>
    <s v="Observation"/>
    <n v="45001"/>
    <n v="10.199999999999999"/>
    <s v=" Incident, nonconformity &amp; corrective action"/>
    <s v="Administration"/>
    <m/>
    <d v="2020-04-17T00:00:00"/>
    <d v="2020-05-14T00:00:00"/>
    <s v="Accident / incident frequency is recorded by Sports department and Nurses in incident register, accident book.Also students data is password protected."/>
    <x v="0"/>
    <n v="87"/>
    <n v="27"/>
  </r>
  <r>
    <n v="589"/>
    <s v="Mock Drill Record is not maintained as per format"/>
    <s v="Internal"/>
    <d v="2020-02-17T00:00:00"/>
    <x v="0"/>
    <s v="India"/>
    <x v="6"/>
    <s v="Observation"/>
    <n v="9001"/>
    <n v="7.5"/>
    <s v=" Documented information"/>
    <s v="Administration"/>
    <m/>
    <d v="2020-04-17T00:00:00"/>
    <d v="2020-04-24T00:00:00"/>
    <s v="Records are now maintained in proper maintained"/>
    <x v="0"/>
    <n v="67"/>
    <n v="7"/>
  </r>
  <r>
    <n v="590"/>
    <s v="Safety box can be installed near CCD to capture safety feedback from all stakeholders"/>
    <s v="Internal"/>
    <d v="2020-02-17T00:00:00"/>
    <x v="0"/>
    <s v="India"/>
    <x v="6"/>
    <s v="Observation"/>
    <n v="45001"/>
    <n v="9.1"/>
    <s v=" Monitoring, measurement, analysis &amp; performance evaluation"/>
    <s v="Administration"/>
    <m/>
    <d v="2020-04-17T00:00:00"/>
    <d v="2020-03-17T00:00:00"/>
    <s v="Safety box installed"/>
    <x v="0"/>
    <n v="29"/>
    <n v="-31"/>
  </r>
  <r>
    <n v="591"/>
    <s v="Assembly on safety can be held with general points. Safety videos can be showcased in opening meeting"/>
    <s v="Internal"/>
    <d v="2020-02-17T00:00:00"/>
    <x v="0"/>
    <s v="India"/>
    <x v="6"/>
    <s v="Observation"/>
    <n v="9001"/>
    <n v="10.3"/>
    <s v=" Continual improvement"/>
    <s v="Administration"/>
    <m/>
    <d v="2020-04-17T00:00:00"/>
    <d v="2020-04-24T00:00:00"/>
    <s v="Dicision has been taken to educate people on safety"/>
    <x v="0"/>
    <n v="67"/>
    <n v="7"/>
  </r>
  <r>
    <n v="592"/>
    <s v="Good Touch/ Bad touch/ Adolescence awareness workshops to be conducted"/>
    <s v="Internal"/>
    <d v="2020-02-18T00:00:00"/>
    <x v="0"/>
    <s v="India"/>
    <x v="6"/>
    <s v="Observation"/>
    <n v="45001"/>
    <n v="7.3"/>
    <s v=" Awareness"/>
    <s v="Administration"/>
    <m/>
    <d v="2020-04-18T00:00:00"/>
    <d v="2020-04-27T00:00:00"/>
    <s v="Awareness session has been conducted on Good Touch/ Bad touch/ Adolescence"/>
    <x v="0"/>
    <n v="69"/>
    <n v="9"/>
  </r>
  <r>
    <n v="593"/>
    <s v="PPE (personal protective equipment) label required in laboratory  and all PPE to be in display"/>
    <s v="Internal"/>
    <d v="2020-02-18T00:00:00"/>
    <x v="0"/>
    <s v="India"/>
    <x v="6"/>
    <s v="Observation"/>
    <n v="9001"/>
    <n v="8.1"/>
    <s v=" Operational planning and control"/>
    <s v="Administration"/>
    <m/>
    <d v="2020-05-31T00:00:00"/>
    <d v="2020-05-16T00:00:00"/>
    <s v="PPE equipment are labelled and displayed"/>
    <x v="0"/>
    <n v="88"/>
    <n v="-15"/>
  </r>
  <r>
    <n v="594"/>
    <s v="Safety posters for all areas of school- bus bay, field, parent pick up area, fire drill assembly point etc."/>
    <s v="Internal"/>
    <d v="2020-02-18T00:00:00"/>
    <x v="0"/>
    <s v="India"/>
    <x v="6"/>
    <s v="Observation"/>
    <n v="45001"/>
    <n v="8.1"/>
    <s v=" Operational planning and control"/>
    <s v="Administration"/>
    <m/>
    <d v="2020-04-18T00:00:00"/>
    <d v="2020-03-17T00:00:00"/>
    <s v="Safety posters are prominently displayed."/>
    <x v="0"/>
    <n v="28"/>
    <n v="-32"/>
  </r>
  <r>
    <n v="595"/>
    <s v="Evacuation plan on fluorescent background in all corridors required"/>
    <s v="Internal"/>
    <d v="2020-02-18T00:00:00"/>
    <x v="0"/>
    <s v="India"/>
    <x v="6"/>
    <s v="Observation"/>
    <n v="9001"/>
    <n v="8.1999999999999993"/>
    <s v=" Requirements for products and services"/>
    <s v="Administration"/>
    <m/>
    <d v="2020-04-18T00:00:00"/>
    <d v="2020-04-24T00:00:00"/>
    <s v="Evacuation plan displayed "/>
    <x v="0"/>
    <n v="66"/>
    <n v="6"/>
  </r>
  <r>
    <n v="596"/>
    <s v="Although Safety Committee is formed, it’s frequency to be defined. MOM to be maintained"/>
    <s v="Internal"/>
    <d v="2020-02-18T00:00:00"/>
    <x v="0"/>
    <s v="India"/>
    <x v="6"/>
    <s v="Observation"/>
    <n v="45001"/>
    <n v="8.1"/>
    <s v=" Operational planning and control"/>
    <s v="Administration"/>
    <m/>
    <d v="2020-04-18T00:00:00"/>
    <d v="2020-03-17T00:00:00"/>
    <s v="MOM is maintained by the campus"/>
    <x v="0"/>
    <n v="28"/>
    <n v="-32"/>
  </r>
  <r>
    <n v="597"/>
    <s v="Marks of Cambridge classes as well as grade 11 and grade 12(CBSE) not entered in myGIIS. In the absence of the same, accuracy and reliability of the marks cannot be guaranteed. Also further analyses and review may be challenged.( ISO-9001-2015- Cl-8:)"/>
    <s v="Internal"/>
    <d v="2020-02-03T00:00:00"/>
    <x v="0"/>
    <s v="Japan"/>
    <x v="0"/>
    <s v="Minor -Non-Conformities"/>
    <n v="9001"/>
    <s v="8.3.4"/>
    <s v=" Design &amp; development controls"/>
    <s v="Academics"/>
    <m/>
    <d v="2020-09-30T00:00:00"/>
    <d v="2020-07-03T00:00:00"/>
    <s v="Marks of IGCSE are now entered in myGIIS"/>
    <x v="0"/>
    <n v="151"/>
    <n v="-89"/>
  </r>
  <r>
    <n v="598"/>
    <s v="Evidences of New Teacher Orientation-induction  not seen in Secondary Campus (both CBSE&amp; Cambridge).In the absence of the same the new teachers will have difficulty to familiarilise with the schools in-house system."/>
    <s v="Internal"/>
    <d v="2020-02-03T00:00:00"/>
    <x v="0"/>
    <s v="Japan"/>
    <x v="0"/>
    <s v="Observation"/>
    <n v="9001"/>
    <s v="7.1.6"/>
    <s v=" Organizational knowledge"/>
    <s v="Academics"/>
    <m/>
    <d v="2020-06-15T00:00:00"/>
    <d v="2020-05-08T00:00:00"/>
    <s v="Induction is now conducted by the campus. Hence, ticket can be closed"/>
    <x v="0"/>
    <n v="95"/>
    <n v="-38"/>
  </r>
  <r>
    <n v="599"/>
    <s v="No academic annual orientation made for CBSE regarding curriculum and exams .In the absence of the same, new parents and students will be unaware of the curriculum structure/changes and plan for the year ahead. ( ISO-9001-2015- Cl-8:1)"/>
    <s v="Internal"/>
    <d v="2020-02-03T00:00:00"/>
    <x v="0"/>
    <s v="Japan"/>
    <x v="0"/>
    <s v="OFI"/>
    <n v="9001"/>
    <s v="8.2.2"/>
    <s v=" Determining requirements for products &amp; services"/>
    <s v="Academics"/>
    <m/>
    <d v="2020-04-03T00:00:00"/>
    <d v="2020-04-11T00:00:00"/>
    <s v="Orientation email are sent to new parents making them aware about curriculum and plan of the year ahead "/>
    <x v="0"/>
    <n v="68"/>
    <n v="8"/>
  </r>
  <r>
    <n v="600"/>
    <s v="No evidences of class room observation reports seen in coordinators level except Primary. ( Not seen in CBSE secondary, Cambridge, PYP).In the absence of the same, coordinator may not be able to ensure that the teacher under her purview is delivering the expected teaching as required by the curriculum."/>
    <s v="Internal"/>
    <d v="2020-02-03T00:00:00"/>
    <x v="0"/>
    <s v="Japan"/>
    <x v="0"/>
    <s v="OFI"/>
    <n v="9001"/>
    <s v="7.1.5"/>
    <s v=" Monitoring &amp; measuring resources"/>
    <s v="Academics"/>
    <m/>
    <d v="2020-07-15T00:00:00"/>
    <d v="2020-08-03T00:00:00"/>
    <s v="During COVID times and online classes the classes conducted by teachers  are observed virtually by coordinators and principal on rotation basis."/>
    <x v="0"/>
    <n v="182"/>
    <n v="19"/>
  </r>
  <r>
    <n v="601"/>
    <s v="No notebook checking being done as a coordinator-Secondary CBSE, Cambridge. In the absence of the same, the coordinator cannot confirm that the teacher under her purview is ensuring checking of books."/>
    <s v="Internal"/>
    <d v="2020-02-03T00:00:00"/>
    <x v="0"/>
    <s v="Japan"/>
    <x v="0"/>
    <s v="OFI"/>
    <n v="9001"/>
    <s v="8.5.1"/>
    <s v=" Control of production &amp;  service provision"/>
    <s v="Academics"/>
    <m/>
    <d v="2020-06-30T00:00:00"/>
    <d v="2020-08-03T00:00:00"/>
    <s v="Note book checking done during online classes  is observed by coordinator as she/ he attends   the web-sessions on planned intervals."/>
    <x v="0"/>
    <n v="182"/>
    <n v="34"/>
  </r>
  <r>
    <n v="602"/>
    <s v="No list of teachers maintained by level coordinators of CBSE secondary, Cambridge. This can affect effective resource allocation especially when staff resources are shared."/>
    <s v="Internal"/>
    <d v="2020-02-03T00:00:00"/>
    <x v="0"/>
    <s v="Japan"/>
    <x v="0"/>
    <s v="OFI"/>
    <n v="9001"/>
    <s v="7.1.2"/>
    <s v=" People"/>
    <s v="Academics"/>
    <m/>
    <d v="2020-04-03T00:00:00"/>
    <d v="2020-04-21T00:00:00"/>
    <s v="List of Teachers are now maintained by the campus"/>
    <x v="0"/>
    <n v="78"/>
    <n v="18"/>
  </r>
  <r>
    <n v="603"/>
    <s v="No details of academic performance objectives set seen for Cambridge curriculum and evidences of follow up of review seen post first semester to check if students have met the target. This affects meeting the  PDCA aspects and continual improvement as per IMS of school."/>
    <s v="Internal"/>
    <d v="2020-02-03T00:00:00"/>
    <x v="0"/>
    <s v="Japan"/>
    <x v="0"/>
    <s v="OFI"/>
    <n v="9001"/>
    <n v="9.1"/>
    <s v=" Monitoring, measurement, analysis &amp; evaluation"/>
    <s v="Academics"/>
    <m/>
    <d v="2020-09-30T00:00:00"/>
    <d v="2020-07-03T00:00:00"/>
    <s v="Academics target are set now"/>
    <x v="0"/>
    <n v="151"/>
    <n v="-89"/>
  </r>
  <r>
    <n v="604"/>
    <s v="Signature were not seen in monthly plan in many places by coordinators as well as by vice principal. In the absence not sure if the teacher has planned the lessons properly."/>
    <s v="Internal"/>
    <d v="2020-02-03T00:00:00"/>
    <x v="0"/>
    <s v="Japan"/>
    <x v="0"/>
    <s v="OFI"/>
    <n v="9001"/>
    <n v="6.2"/>
    <s v=" Quality objectives &amp; planning to achieve them"/>
    <s v="Academics"/>
    <m/>
    <d v="2020-09-30T00:00:00"/>
    <d v="2020-05-12T00:00:00"/>
    <s v="Principal is part of the google drive folder for lesson plan therefore it is validated and checked"/>
    <x v="0"/>
    <n v="99"/>
    <n v="-141"/>
  </r>
  <r>
    <n v="605"/>
    <s v="No clarity as regards exam schedule and timings of each exam received from Cambridge department causing challenges in managing exams and after exams for Exam Department."/>
    <s v="Internal"/>
    <d v="2020-02-03T00:00:00"/>
    <x v="0"/>
    <s v="Japan"/>
    <x v="0"/>
    <s v="OFI"/>
    <n v="9001"/>
    <s v="9.1.1"/>
    <s v=" General (Performance Evaluation)"/>
    <s v="Academics"/>
    <m/>
    <d v="2020-09-30T00:00:00"/>
    <d v="2020-05-21T00:00:00"/>
    <s v="Exam department minutes of the meeting states that they plan for exam in accordance with the exam schedule"/>
    <x v="0"/>
    <n v="108"/>
    <n v="-132"/>
  </r>
  <r>
    <n v="606"/>
    <s v="My GIIS has no updated records like contact number,address  of the child. It can cause accountability concern in case of emergencies."/>
    <s v="Internal"/>
    <d v="2020-02-03T00:00:00"/>
    <x v="0"/>
    <s v="Japan"/>
    <x v="0"/>
    <s v="OFI"/>
    <n v="9001"/>
    <n v="6.1"/>
    <s v=" Address risk &amp; opportunity"/>
    <s v="Admissions"/>
    <m/>
    <d v="2020-10-30T00:00:00"/>
    <d v="2020-11-13T00:00:00"/>
    <s v="Campus has initiated the process of collecting updated information of children."/>
    <x v="0"/>
    <n v="284"/>
    <n v="14"/>
  </r>
  <r>
    <n v="607"/>
    <s v="Emergency contact details only in myGIIS. But can be kept in admin and leadership team as well. In cases of emergency like an earthquake where internet can be disrupted, it can affect the accountability of all students."/>
    <s v="Internal"/>
    <d v="2020-02-03T00:00:00"/>
    <x v="0"/>
    <s v="Japan"/>
    <x v="0"/>
    <s v="OFI"/>
    <n v="9001"/>
    <n v="6.1"/>
    <s v=" Address risk &amp; opportunity"/>
    <s v="Administration"/>
    <m/>
    <d v="2020-09-30T00:00:00"/>
    <d v="2020-09-10T00:00:00"/>
    <s v="Emergency list prepared and kept with Admin and leadership staff"/>
    <x v="0"/>
    <n v="220"/>
    <n v="-20"/>
  </r>
  <r>
    <n v="608"/>
    <s v="CONTROL OF NON CONFORMANCE &amp; CUSTOMER FEEDBACK-Evidences of closure  details of messages/concerns sent to teachers  not seen fully. In the absence of the same the cycle time of closure cannot be tracked (which can be a detrimental to continual improvement in that area)"/>
    <s v="Internal"/>
    <d v="2020-02-03T00:00:00"/>
    <x v="0"/>
    <s v="Japan"/>
    <x v="0"/>
    <s v="OFI"/>
    <n v="9001"/>
    <s v="9.1.2"/>
    <s v=" Customer satisfaction"/>
    <s v="Academics"/>
    <m/>
    <d v="2020-04-03T00:00:00"/>
    <d v="2020-04-21T00:00:00"/>
    <s v="Awareness program conducted by school"/>
    <x v="0"/>
    <n v="78"/>
    <n v="18"/>
  </r>
  <r>
    <n v="609"/>
    <s v="Awareness of help desk not given to teachers. Without the same all complaints/concerns are not registered in help desk."/>
    <s v="Internal"/>
    <d v="2020-02-03T00:00:00"/>
    <x v="0"/>
    <s v="Japan"/>
    <x v="0"/>
    <s v="OFI"/>
    <n v="9001"/>
    <s v="9.1.2"/>
    <s v=" Customer satisfaction"/>
    <s v="IT"/>
    <m/>
    <d v="2020-04-03T00:00:00"/>
    <d v="2020-04-21T00:00:00"/>
    <s v="Awareness program conducted by school"/>
    <x v="0"/>
    <n v="78"/>
    <n v="18"/>
  </r>
  <r>
    <n v="610"/>
    <s v="No formal communication mail has been sent to parents regarding preference of help desk. Without the same all complaints/concerns are not registered in help desk."/>
    <s v="Internal"/>
    <d v="2020-02-03T00:00:00"/>
    <x v="0"/>
    <s v="Japan"/>
    <x v="0"/>
    <s v="OFI"/>
    <n v="9001"/>
    <s v="9.1.2"/>
    <s v=" Customer satisfaction"/>
    <s v="Academics"/>
    <m/>
    <d v="2020-04-03T00:00:00"/>
    <d v="2020-04-13T00:00:00"/>
    <s v="Formal communication has been sent to parents regarding Helpdesk"/>
    <x v="0"/>
    <n v="70"/>
    <n v="10"/>
  </r>
  <r>
    <n v="611"/>
    <s v="Induction training module may also include OHS points specific to the campus"/>
    <s v="External"/>
    <d v="2020-03-26T00:00:00"/>
    <x v="0"/>
    <s v="India"/>
    <x v="11"/>
    <s v="OFI"/>
    <n v="45001"/>
    <n v="7.1"/>
    <s v=" Resources"/>
    <s v="HR"/>
    <m/>
    <d v="2020-05-25T00:00:00"/>
    <d v="2020-06-22T00:00:00"/>
    <s v="Induction training module also includes OHS points specific to the campus"/>
    <x v="0"/>
    <n v="88"/>
    <n v="28"/>
  </r>
  <r>
    <n v="612"/>
    <s v="First aid training is conducted by the school nurse. A formal lesson plan may be prepared and effectiveness of the training may be checked after the session."/>
    <s v="External"/>
    <d v="2020-03-26T00:00:00"/>
    <x v="0"/>
    <s v="India"/>
    <x v="11"/>
    <s v="OFI"/>
    <n v="45001"/>
    <n v="9.1"/>
    <s v=" Monitoring, measurement, analysis &amp; performance evaluation"/>
    <s v="Operations"/>
    <m/>
    <d v="2020-05-25T00:00:00"/>
    <d v="2020-06-08T00:00:00"/>
    <s v="A formal lesson plan is prepared for First Aid and Training is evaluated for its effectiveness "/>
    <x v="0"/>
    <n v="74"/>
    <n v="14"/>
  </r>
  <r>
    <n v="613"/>
    <s v=" For extreme high risk identified that of water level in fire tank going down – additional control measure may be planned."/>
    <s v="External"/>
    <d v="2020-03-26T00:00:00"/>
    <x v="0"/>
    <s v="India"/>
    <x v="11"/>
    <s v="OFI"/>
    <n v="45001"/>
    <s v="8.1.2"/>
    <s v=" Eliminating Hazards and reducing OH&amp;S risks"/>
    <s v="Operations"/>
    <m/>
    <d v="2020-05-25T00:00:00"/>
    <d v="2020-05-28T00:00:00"/>
    <s v="Additional water tank is placed near the field in the campus"/>
    <x v="0"/>
    <n v="63"/>
    <n v="3"/>
  </r>
  <r>
    <n v="614"/>
    <s v="Needs and expectations of interested parties may be differentiated for risk mitigation. In some cases the needs and expectations appear to be from the interested parties (instead of the needs and expectations of the interested parties.)."/>
    <s v="External"/>
    <d v="2020-03-26T00:00:00"/>
    <x v="0"/>
    <s v="India"/>
    <x v="11"/>
    <s v="OFI"/>
    <n v="45001"/>
    <n v="4.2"/>
    <s v=" Needs &amp; Expectations of workers and other interested parties"/>
    <s v="Quality"/>
    <m/>
    <d v="2020-05-25T00:00:00"/>
    <d v="2020-06-08T00:00:00"/>
    <s v="Needs and expectations are now differentiated and documented"/>
    <x v="0"/>
    <n v="74"/>
    <n v="14"/>
  </r>
  <r>
    <n v="615"/>
    <s v=" L&amp;D team may review the “Training Feedback” process and set formal feedback to strengthen effective evaluation."/>
    <s v="External"/>
    <d v="2020-03-26T00:00:00"/>
    <x v="0"/>
    <s v="India"/>
    <x v="11"/>
    <s v="OFI"/>
    <n v="45001"/>
    <n v="7.1"/>
    <s v=" Resources"/>
    <s v="HR"/>
    <m/>
    <d v="2020-05-25T00:00:00"/>
    <d v="2020-05-28T00:00:00"/>
    <s v="formal training feedback is obtained for effectiveness"/>
    <x v="0"/>
    <n v="63"/>
    <n v="3"/>
  </r>
  <r>
    <n v="616"/>
    <s v="Medical reports may be reviewed for correctness / adequacy of findings"/>
    <s v="External"/>
    <d v="2020-03-26T00:00:00"/>
    <x v="0"/>
    <s v="India"/>
    <x v="11"/>
    <s v="OFI"/>
    <n v="45001"/>
    <n v="7.5"/>
    <s v=" Documented information"/>
    <s v="Operations"/>
    <m/>
    <d v="2020-05-25T00:00:00"/>
    <d v="2020-06-18T00:00:00"/>
    <s v="School nurse reviews the medical report for correctness"/>
    <x v="0"/>
    <n v="84"/>
    <n v="24"/>
  </r>
  <r>
    <n v="617"/>
    <s v=" While evaluating the vendors, % of rejection may also be considered. Vendor evaluation reports should be available with sites for their specific vendors."/>
    <s v="External"/>
    <d v="2020-03-26T00:00:00"/>
    <x v="0"/>
    <s v="India"/>
    <x v="11"/>
    <s v="OFI"/>
    <n v="45001"/>
    <s v="8.1.4"/>
    <s v=" Procurement"/>
    <s v="Operations"/>
    <m/>
    <d v="2020-05-25T00:00:00"/>
    <d v="2020-07-22T00:00:00"/>
    <s v="There are no vendor rejection untill now"/>
    <x v="0"/>
    <n v="118"/>
    <n v="58"/>
  </r>
  <r>
    <n v="618"/>
    <s v="The Canteen Food to be tested as the requirements of FDA / FSSC"/>
    <s v="External"/>
    <d v="2020-03-26T00:00:00"/>
    <x v="0"/>
    <s v="India"/>
    <x v="11"/>
    <s v="OFI"/>
    <n v="45001"/>
    <s v="9.1.2"/>
    <s v=" Evaluation of Complaince"/>
    <s v="Operations"/>
    <m/>
    <d v="2020-05-25T00:00:00"/>
    <d v="2020-07-21T00:00:00"/>
    <s v="AS per the CD, no canteen facility available for this year so can be closed"/>
    <x v="0"/>
    <n v="117"/>
    <n v="57"/>
  </r>
  <r>
    <n v="619"/>
    <s v="Since police verification takes 4-6 months, additional credential check may be considered for external service staff."/>
    <s v="External"/>
    <d v="2020-03-26T00:00:00"/>
    <x v="0"/>
    <s v="India"/>
    <x v="11"/>
    <s v="OFI"/>
    <n v="45001"/>
    <n v="8.1"/>
    <s v=" Operational planning and control"/>
    <s v="Operations"/>
    <m/>
    <d v="2020-05-25T00:00:00"/>
    <d v="2020-07-22T00:00:00"/>
    <s v="Additional Credential Checks of employees are done by an outsourced agency"/>
    <x v="0"/>
    <n v="118"/>
    <n v="58"/>
  </r>
  <r>
    <n v="620"/>
    <s v="Man-made emergencies like crowd, law &amp; order, medical emergency may be identified for emergency preparedness."/>
    <s v="External"/>
    <d v="2020-03-26T00:00:00"/>
    <x v="0"/>
    <s v="India"/>
    <x v="11"/>
    <s v="OFI"/>
    <n v="45001"/>
    <n v="8.1999999999999993"/>
    <s v=" Emergency preparedness and response"/>
    <s v="Operations"/>
    <m/>
    <d v="2020-05-25T00:00:00"/>
    <d v="2020-06-08T00:00:00"/>
    <s v="Man-made emergencies are identified in Emergency preparadeness document"/>
    <x v="0"/>
    <n v="74"/>
    <n v="14"/>
  </r>
  <r>
    <n v="621"/>
    <s v=" Mass Gathering during, Sports, School Annual Function- Controls &amp; Mitigation Plans to be documented."/>
    <s v="External"/>
    <d v="2020-03-26T00:00:00"/>
    <x v="0"/>
    <s v="India"/>
    <x v="11"/>
    <s v="OFI"/>
    <n v="45001"/>
    <n v="8.1999999999999993"/>
    <s v=" Emergency preparedness and response"/>
    <s v="Operations"/>
    <m/>
    <d v="2020-05-25T00:00:00"/>
    <d v="2020-06-08T00:00:00"/>
    <s v="Mass gathering at events and related activities are identified and is part of risk document"/>
    <x v="0"/>
    <n v="74"/>
    <n v="14"/>
  </r>
  <r>
    <n v="622"/>
    <s v="Canteen Service Provider’s KITCHEN Visit Check List &amp; Visit Reports to be retained."/>
    <s v="External"/>
    <d v="2020-03-26T00:00:00"/>
    <x v="0"/>
    <s v="India"/>
    <x v="11"/>
    <s v="OFI"/>
    <n v="45001"/>
    <s v="7.5.1"/>
    <s v=" General (Documented Info)"/>
    <s v="Operations"/>
    <m/>
    <d v="2020-05-25T00:00:00"/>
    <d v="2020-07-21T00:00:00"/>
    <s v="AS per the CD, no canteen facility available for this year so can be closed"/>
    <x v="0"/>
    <n v="117"/>
    <n v="57"/>
  </r>
  <r>
    <n v="623"/>
    <s v="Few trainings do not appear to be adequate e.g. Safety Training for 45 Minutes &amp; ISO 45001:2018 awareness for 2 hours including test"/>
    <s v="External"/>
    <d v="2020-03-26T00:00:00"/>
    <x v="0"/>
    <s v="India"/>
    <x v="11"/>
    <s v="OFI"/>
    <n v="45001"/>
    <n v="7.1"/>
    <s v=" Resources"/>
    <s v="HR"/>
    <m/>
    <d v="2020-05-25T00:00:00"/>
    <d v="2020-06-08T00:00:00"/>
    <s v="Safety trainings are provided including test"/>
    <x v="0"/>
    <n v="74"/>
    <n v="14"/>
  </r>
  <r>
    <n v="624"/>
    <s v="Site specific Risk &amp; Opportunities to be identified, However SWOT analysis carried out."/>
    <s v="External"/>
    <d v="2020-03-26T00:00:00"/>
    <x v="0"/>
    <s v="India"/>
    <x v="11"/>
    <s v="OFI"/>
    <n v="45001"/>
    <s v="6.1.2"/>
    <s v=" Hazard identification &amp; assessment of risks and opportunities"/>
    <s v="Quality"/>
    <m/>
    <d v="2020-05-25T00:00:00"/>
    <d v="2020-05-28T00:00:00"/>
    <s v="Function wise risk and opportunities are obtained"/>
    <x v="0"/>
    <n v="63"/>
    <n v="3"/>
  </r>
  <r>
    <n v="625"/>
    <s v="Induction training module may also include OHS points specific to the campus"/>
    <s v="External"/>
    <d v="2020-03-30T00:00:00"/>
    <x v="0"/>
    <s v="India"/>
    <x v="8"/>
    <s v="OFI"/>
    <n v="45001"/>
    <n v="7.1"/>
    <s v=" Resources"/>
    <s v="HR"/>
    <m/>
    <d v="2020-05-29T00:00:00"/>
    <d v="2020-07-22T00:00:00"/>
    <s v="Induction slides related to OHS included by HR in induction training"/>
    <x v="0"/>
    <n v="114"/>
    <n v="54"/>
  </r>
  <r>
    <n v="626"/>
    <s v="First aid training is conducted by the school nurse. A formal lesson plan may be prepared and effectiveness of the training may be checked after the session."/>
    <s v="External"/>
    <d v="2020-03-30T00:00:00"/>
    <x v="0"/>
    <s v="India"/>
    <x v="8"/>
    <s v="OFI"/>
    <n v="45001"/>
    <n v="9.1"/>
    <s v=" Monitoring, measurement, analysis &amp; performance evaluation"/>
    <s v="Operations"/>
    <m/>
    <d v="2020-05-29T00:00:00"/>
    <d v="2020-06-08T00:00:00"/>
    <s v="formal training feedback is obtained for effectiveness"/>
    <x v="0"/>
    <n v="70"/>
    <n v="10"/>
  </r>
  <r>
    <n v="627"/>
    <s v="Needs and expectations of interested parties may be differentiated for risk mitigation. In some cases the needs and expectations appear to be from the interested parties (instead of the needs and expectations of the interested parties.)."/>
    <s v="External"/>
    <d v="2020-03-30T00:00:00"/>
    <x v="0"/>
    <s v="India"/>
    <x v="8"/>
    <s v="OFI"/>
    <n v="45001"/>
    <n v="4.2"/>
    <s v=" Needs &amp; Expectations of workers and other interested parties"/>
    <s v="Quality"/>
    <m/>
    <d v="2020-05-29T00:00:00"/>
    <d v="2020-06-08T00:00:00"/>
    <s v="Needs and expectations are now differentiated and documented"/>
    <x v="0"/>
    <n v="70"/>
    <n v="10"/>
  </r>
  <r>
    <n v="628"/>
    <s v=" L&amp;D team may review the “Training Feedback” process and set formal feedback to strengthen effective evaluation."/>
    <s v="External"/>
    <d v="2020-03-30T00:00:00"/>
    <x v="0"/>
    <s v="India"/>
    <x v="8"/>
    <s v="OFI"/>
    <n v="45001"/>
    <n v="7.1"/>
    <s v=" Resources"/>
    <s v="HR"/>
    <m/>
    <d v="2020-05-29T00:00:00"/>
    <d v="2020-05-28T00:00:00"/>
    <s v="formal training feedback is obtained for effectiveness"/>
    <x v="0"/>
    <n v="59"/>
    <n v="-1"/>
  </r>
  <r>
    <n v="629"/>
    <s v="Medical reports may be reviewed for correctness / adequacy of findings"/>
    <s v="External"/>
    <d v="2020-03-30T00:00:00"/>
    <x v="0"/>
    <s v="India"/>
    <x v="8"/>
    <s v="OFI"/>
    <n v="45001"/>
    <n v="7.5"/>
    <s v=" Documented information"/>
    <s v="Operations"/>
    <m/>
    <d v="2020-05-29T00:00:00"/>
    <d v="2020-06-18T00:00:00"/>
    <s v="School nurse reviews the medical report for correctness"/>
    <x v="0"/>
    <n v="80"/>
    <n v="20"/>
  </r>
  <r>
    <n v="630"/>
    <s v=" While evaluating the vendors, % of rejection may also be considered. Vendor evaluation reports should be available with sites for their specific vendors."/>
    <s v="External"/>
    <d v="2020-03-30T00:00:00"/>
    <x v="0"/>
    <s v="India"/>
    <x v="8"/>
    <s v="OFI"/>
    <n v="45001"/>
    <s v="8.1.4"/>
    <s v=" Procurement"/>
    <s v="Operations"/>
    <m/>
    <d v="2020-05-29T00:00:00"/>
    <d v="2020-06-18T00:00:00"/>
    <s v="Vendor evaluation reports are also made available in campus and uptill now to vendor has bben rejected"/>
    <x v="0"/>
    <n v="80"/>
    <n v="20"/>
  </r>
  <r>
    <n v="631"/>
    <s v="Gujarat State Minimum Wages Revision occurs every six months, Revision rates to be considered."/>
    <s v="External"/>
    <d v="2020-03-30T00:00:00"/>
    <x v="0"/>
    <s v="India"/>
    <x v="8"/>
    <s v="OFI"/>
    <n v="45001"/>
    <n v="7.1"/>
    <s v=" Resources"/>
    <s v="HR"/>
    <m/>
    <d v="2020-05-29T00:00:00"/>
    <d v="2020-07-22T00:00:00"/>
    <s v="Gujarat state wages will be revised after lockdown as per CD"/>
    <x v="0"/>
    <n v="114"/>
    <n v="54"/>
  </r>
  <r>
    <n v="632"/>
    <s v="The Canteen Food to be tested as the requirements of FDA / FSSC"/>
    <s v="External"/>
    <d v="2020-03-30T00:00:00"/>
    <x v="0"/>
    <s v="India"/>
    <x v="8"/>
    <s v="OFI"/>
    <n v="45001"/>
    <s v="9.1.2"/>
    <s v=" Evaluation of Complaince"/>
    <s v="Operations"/>
    <m/>
    <d v="2020-05-29T00:00:00"/>
    <d v="2020-07-22T00:00:00"/>
    <s v="AS per the CD, no budget for this year so can be closed"/>
    <x v="0"/>
    <n v="114"/>
    <n v="54"/>
  </r>
  <r>
    <n v="633"/>
    <s v="Since police verification takes 4-6 months, additional credential check may be considered for external service staff."/>
    <s v="External"/>
    <d v="2020-03-30T00:00:00"/>
    <x v="0"/>
    <s v="India"/>
    <x v="8"/>
    <s v="OFI"/>
    <n v="45001"/>
    <n v="8.1"/>
    <s v=" Operational planning and control"/>
    <s v="Operations"/>
    <m/>
    <d v="2020-05-29T00:00:00"/>
    <d v="2020-06-18T00:00:00"/>
    <s v="Credential Checks are verified by the Third party vendor"/>
    <x v="0"/>
    <n v="80"/>
    <n v="20"/>
  </r>
  <r>
    <n v="634"/>
    <s v="Man-made emergencies like crowd, law &amp; order, medical emergency may be identified for emergency preparedness."/>
    <s v="External"/>
    <d v="2020-03-30T00:00:00"/>
    <x v="0"/>
    <s v="India"/>
    <x v="8"/>
    <s v="OFI"/>
    <n v="45001"/>
    <n v="8.1999999999999993"/>
    <s v=" Emergency preparedness and response"/>
    <s v="Operations"/>
    <m/>
    <d v="2020-05-29T00:00:00"/>
    <d v="2020-06-08T00:00:00"/>
    <s v="Man-made emergencies are identified in Emergency preparadeness document"/>
    <x v="0"/>
    <n v="70"/>
    <n v="10"/>
  </r>
  <r>
    <n v="635"/>
    <s v=" Mass Gathering during, Sports, School Annual Function- Controls &amp; Mitigation Plans to be documented."/>
    <s v="External"/>
    <d v="2020-03-30T00:00:00"/>
    <x v="0"/>
    <s v="India"/>
    <x v="8"/>
    <s v="OFI"/>
    <n v="45001"/>
    <n v="8.1999999999999993"/>
    <s v=" Emergency preparedness and response"/>
    <s v="Operations"/>
    <m/>
    <d v="2020-05-29T00:00:00"/>
    <d v="2020-06-08T00:00:00"/>
    <s v="Mass gathering at events and related activities are identified and is part of risk document"/>
    <x v="0"/>
    <n v="70"/>
    <n v="10"/>
  </r>
  <r>
    <n v="636"/>
    <s v="Canteen Service Provider’s KITCHEN Visit Check List &amp; Visit Reports to be retained."/>
    <s v="External"/>
    <d v="2020-03-30T00:00:00"/>
    <x v="0"/>
    <s v="India"/>
    <x v="8"/>
    <s v="OFI"/>
    <n v="45001"/>
    <s v="7.5.1"/>
    <s v=" General (Documented Info)"/>
    <s v="Operations"/>
    <m/>
    <d v="2020-05-29T00:00:00"/>
    <d v="2020-06-18T00:00:00"/>
    <s v="Canteen Service Provider’s KITCHEN Visit Check List &amp; Visit Reports are maintained"/>
    <x v="0"/>
    <n v="80"/>
    <n v="20"/>
  </r>
  <r>
    <n v="637"/>
    <s v="Few trainings do not appear to be adequate e.g. Safety Training for 45 Minutes &amp; ISO 45001:2018 awareness for 2 hours including test"/>
    <s v="External"/>
    <d v="2020-03-30T00:00:00"/>
    <x v="0"/>
    <s v="India"/>
    <x v="8"/>
    <s v="OFI"/>
    <n v="45001"/>
    <n v="7.1"/>
    <s v=" Resources"/>
    <s v="HR"/>
    <m/>
    <d v="2020-05-29T00:00:00"/>
    <d v="2020-06-08T00:00:00"/>
    <s v="Safety trainings are provided including test"/>
    <x v="0"/>
    <n v="70"/>
    <n v="10"/>
  </r>
  <r>
    <n v="638"/>
    <s v="Site specific Risk &amp; Opportunities to be identified, However SWOT analysis carried out."/>
    <s v="External"/>
    <d v="2020-03-30T00:00:00"/>
    <x v="0"/>
    <s v="India"/>
    <x v="8"/>
    <s v="OFI"/>
    <n v="45001"/>
    <s v="6.1.2"/>
    <s v=" Hazard identification &amp; assessment of risks and opportunities"/>
    <s v="Quality"/>
    <m/>
    <d v="2020-05-29T00:00:00"/>
    <d v="2020-05-28T00:00:00"/>
    <s v="Function-wise risk and opportunities are identified"/>
    <x v="0"/>
    <n v="59"/>
    <n v="-1"/>
  </r>
  <r>
    <n v="639"/>
    <s v="Induction training module may also include OHS points specific to the campus"/>
    <s v="External"/>
    <d v="2020-04-01T00:00:00"/>
    <x v="0"/>
    <s v="India"/>
    <x v="12"/>
    <s v="OFI"/>
    <n v="45001"/>
    <n v="7.1"/>
    <s v=" Resources"/>
    <s v="HR"/>
    <m/>
    <d v="2020-05-31T00:00:00"/>
    <d v="2020-06-09T00:00:00"/>
    <s v="Induction training module of the campus icludes OH&amp;S points"/>
    <x v="0"/>
    <n v="69"/>
    <n v="9"/>
  </r>
  <r>
    <n v="640"/>
    <s v="First aid training is conducted by the school nurse. A formal lesson plan may be prepared and effectiveness of the training may be checked after the session."/>
    <s v="External"/>
    <d v="2020-04-01T00:00:00"/>
    <x v="0"/>
    <s v="India"/>
    <x v="12"/>
    <s v="OFI"/>
    <n v="45001"/>
    <n v="9.1"/>
    <s v=" Monitoring, measurement, analysis &amp; performance evaluation"/>
    <s v="Operations"/>
    <m/>
    <d v="2020-05-31T00:00:00"/>
    <d v="2020-05-28T00:00:00"/>
    <s v="Training formally conducted by Nurse"/>
    <x v="0"/>
    <n v="57"/>
    <n v="-3"/>
  </r>
  <r>
    <n v="641"/>
    <s v="Needs and expectations of interested parties may be differentiated for risk mitigation. In some cases the needs and expectations appear to be from the interested parties (instead of the needs and expectations of the interested parties.)."/>
    <s v="External"/>
    <d v="2020-04-01T00:00:00"/>
    <x v="0"/>
    <s v="India"/>
    <x v="12"/>
    <s v="OFI"/>
    <n v="45001"/>
    <n v="4.2"/>
    <s v=" Needs &amp; Expectations of workers and other interested parties"/>
    <s v="Quality"/>
    <m/>
    <d v="2020-05-31T00:00:00"/>
    <d v="2020-06-05T00:00:00"/>
    <s v="Needs and expectations are now differentiated and documented"/>
    <x v="0"/>
    <n v="65"/>
    <n v="5"/>
  </r>
  <r>
    <n v="642"/>
    <s v=" L&amp;D team may review the “Training Feedback” process and set formal feedback to strengthen effective evaluation."/>
    <s v="External"/>
    <d v="2020-04-01T00:00:00"/>
    <x v="0"/>
    <s v="India"/>
    <x v="12"/>
    <s v="OFI"/>
    <n v="45001"/>
    <n v="7.1"/>
    <s v=" Resources"/>
    <s v="HR"/>
    <m/>
    <d v="2020-05-31T00:00:00"/>
    <d v="2020-05-28T00:00:00"/>
    <s v="formal training feedback is obtained for effectiveness"/>
    <x v="0"/>
    <n v="57"/>
    <n v="-3"/>
  </r>
  <r>
    <n v="643"/>
    <s v="Medical reports may be reviewed for correctness / adequacy of findings"/>
    <s v="External"/>
    <d v="2020-04-01T00:00:00"/>
    <x v="0"/>
    <s v="India"/>
    <x v="12"/>
    <s v="OFI"/>
    <n v="45001"/>
    <n v="7.5"/>
    <s v=" Documented information"/>
    <s v="Operations"/>
    <m/>
    <d v="2020-05-31T00:00:00"/>
    <d v="2020-06-18T00:00:00"/>
    <s v="School nurse reviews the medical report for correctness"/>
    <x v="0"/>
    <n v="78"/>
    <n v="18"/>
  </r>
  <r>
    <n v="644"/>
    <s v=" While evaluating the vendors, % of rejection may also be considered. Vendor evaluation reports should be available with sites for their specific vendors."/>
    <s v="External"/>
    <d v="2020-04-01T00:00:00"/>
    <x v="0"/>
    <s v="India"/>
    <x v="12"/>
    <s v="OFI"/>
    <n v="45001"/>
    <s v="8.1.4"/>
    <s v=" Procurement"/>
    <s v="Operations"/>
    <m/>
    <d v="2020-05-31T00:00:00"/>
    <d v="2020-06-08T00:00:00"/>
    <s v="Vendor evaluation reports are considered and are available at sites"/>
    <x v="0"/>
    <n v="68"/>
    <n v="8"/>
  </r>
  <r>
    <n v="645"/>
    <s v="The Canteen Food to be tested as the requirements of FDA / FSSC"/>
    <s v="External"/>
    <d v="2020-04-01T00:00:00"/>
    <x v="0"/>
    <s v="India"/>
    <x v="12"/>
    <s v="OFI"/>
    <n v="45001"/>
    <s v="9.1.2"/>
    <s v=" Evaluation of Complaince"/>
    <s v="Operations"/>
    <m/>
    <d v="2020-05-31T00:00:00"/>
    <d v="2020-06-04T00:00:00"/>
    <s v="Canteen not yet started by school, hence its Not applicable"/>
    <x v="0"/>
    <n v="64"/>
    <n v="4"/>
  </r>
  <r>
    <n v="646"/>
    <s v="Since police verification takes 4-6 months, additional credential check may be considered for external service staff."/>
    <s v="External"/>
    <d v="2020-04-01T00:00:00"/>
    <x v="0"/>
    <s v="India"/>
    <x v="12"/>
    <s v="OFI"/>
    <n v="45001"/>
    <n v="8.1"/>
    <s v=" Operational planning and control"/>
    <s v="Operations"/>
    <m/>
    <d v="2020-05-31T00:00:00"/>
    <d v="2020-06-10T00:00:00"/>
    <s v="Additional Credential Checks of employees are done by an outsourced agency"/>
    <x v="0"/>
    <n v="70"/>
    <n v="10"/>
  </r>
  <r>
    <n v="647"/>
    <s v="Man-made emergencies like crowd, law &amp; order, medical emergency may be identified for emergency preparedness."/>
    <s v="External"/>
    <d v="2020-04-01T00:00:00"/>
    <x v="0"/>
    <s v="India"/>
    <x v="12"/>
    <s v="OFI"/>
    <n v="45001"/>
    <n v="8.1999999999999993"/>
    <s v=" Emergency preparedness and response"/>
    <s v="Operations"/>
    <m/>
    <d v="2020-05-31T00:00:00"/>
    <d v="2020-06-08T00:00:00"/>
    <s v="Man-made emergencies are identified in Emergency preparadeness document"/>
    <x v="0"/>
    <n v="68"/>
    <n v="8"/>
  </r>
  <r>
    <n v="648"/>
    <s v="Few animals like ducks are in the campus. HIRA may identify any issues related to the exposure to children"/>
    <s v="External"/>
    <d v="2020-04-01T00:00:00"/>
    <x v="0"/>
    <s v="India"/>
    <x v="12"/>
    <s v="OFI"/>
    <n v="45001"/>
    <s v="6.1.2"/>
    <s v=" Hazard identification &amp; assessment of risks and opportunities"/>
    <s v="Quality"/>
    <m/>
    <d v="2020-05-31T00:00:00"/>
    <d v="2020-06-06T00:00:00"/>
    <s v="HIRA has identified risk for exposures of children to animals inside school premise "/>
    <x v="0"/>
    <n v="66"/>
    <n v="6"/>
  </r>
  <r>
    <n v="649"/>
    <s v=" Mass Gathering during, Sports, School Annual Function- Controls &amp; Mitigation Plans to be documented."/>
    <s v="External"/>
    <d v="2020-04-01T00:00:00"/>
    <x v="0"/>
    <s v="India"/>
    <x v="12"/>
    <s v="OFI"/>
    <n v="45001"/>
    <n v="8.1999999999999993"/>
    <s v=" Emergency preparedness and response"/>
    <s v="Operations"/>
    <m/>
    <d v="2020-05-31T00:00:00"/>
    <d v="2020-06-08T00:00:00"/>
    <s v="Mass gathering at events and related activities are identified and is part of risk document"/>
    <x v="0"/>
    <n v="68"/>
    <n v="8"/>
  </r>
  <r>
    <n v="650"/>
    <s v="Canteen Service Provider’s KITCHEN Visit Check List &amp; Visit Reports to be retained."/>
    <s v="External"/>
    <d v="2020-04-01T00:00:00"/>
    <x v="0"/>
    <s v="India"/>
    <x v="12"/>
    <s v="OFI"/>
    <n v="45001"/>
    <s v="7.5.1"/>
    <s v=" General (Documented Info)"/>
    <s v="Operations"/>
    <m/>
    <d v="2020-05-31T00:00:00"/>
    <d v="2020-06-04T00:00:00"/>
    <s v="Canteen not yet started by school, hence its Not applicable"/>
    <x v="0"/>
    <n v="64"/>
    <n v="4"/>
  </r>
  <r>
    <n v="651"/>
    <s v="Few trainings do not appear to be adequate e.g. Safety Training for 45 Minutes &amp; ISO 45001:2018 awareness for 2 hours including test"/>
    <s v="External"/>
    <d v="2020-04-01T00:00:00"/>
    <x v="0"/>
    <s v="India"/>
    <x v="12"/>
    <s v="OFI"/>
    <n v="45001"/>
    <n v="7.1"/>
    <s v=" Resources"/>
    <s v="HR"/>
    <m/>
    <d v="2020-05-31T00:00:00"/>
    <d v="2020-06-08T00:00:00"/>
    <s v="Safety trainings are provided including test"/>
    <x v="0"/>
    <n v="68"/>
    <n v="8"/>
  </r>
  <r>
    <n v="652"/>
    <s v="Site specific Risk &amp; Opportunities to be identified, However SWOT analysis carried out."/>
    <s v="External"/>
    <d v="2020-04-01T00:00:00"/>
    <x v="0"/>
    <s v="India"/>
    <x v="12"/>
    <s v="OFI"/>
    <n v="45001"/>
    <s v="6.1.2"/>
    <s v=" Hazard identification &amp; assessment of risks and opportunities"/>
    <s v="Quality"/>
    <m/>
    <d v="2020-05-31T00:00:00"/>
    <d v="2020-05-28T00:00:00"/>
    <s v="function wise risk and opportunity is prepared"/>
    <x v="0"/>
    <n v="57"/>
    <n v="-3"/>
  </r>
  <r>
    <n v="653"/>
    <s v="Induction training module may also include OHS points specific to the campus"/>
    <s v="External"/>
    <d v="2020-04-03T00:00:00"/>
    <x v="0"/>
    <s v="India"/>
    <x v="6"/>
    <s v="OFI"/>
    <n v="45001"/>
    <n v="7.1"/>
    <s v=" Resources"/>
    <s v="HR"/>
    <m/>
    <d v="2020-06-02T00:00:00"/>
    <d v="2020-06-10T00:00:00"/>
    <s v="ISO 45001 training is included as part of Induction training slides"/>
    <x v="0"/>
    <n v="68"/>
    <n v="8"/>
  </r>
  <r>
    <n v="654"/>
    <s v="First aid training is conducted by the school nurse. A formal lesson plan may be prepared and effectiveness of the training may be checked after the session."/>
    <s v="External"/>
    <d v="2020-04-03T00:00:00"/>
    <x v="0"/>
    <s v="India"/>
    <x v="6"/>
    <s v="OFI"/>
    <n v="45001"/>
    <n v="9.1"/>
    <s v=" Monitoring, measurement, analysis &amp; performance evaluation"/>
    <s v="Operations"/>
    <m/>
    <d v="2020-06-02T00:00:00"/>
    <d v="2020-06-08T00:00:00"/>
    <s v="Formal trainng programme is prepared with training evaluated for its effectiveness"/>
    <x v="0"/>
    <n v="66"/>
    <n v="6"/>
  </r>
  <r>
    <n v="655"/>
    <s v="Needs and expectations of interested parties may be differentiated for risk mitigation. In some cases the needs and expectations appear to be from the interested parties (instead of the needs and expectations of the interested parties.)."/>
    <s v="External"/>
    <d v="2020-04-03T00:00:00"/>
    <x v="0"/>
    <s v="India"/>
    <x v="6"/>
    <s v="OFI"/>
    <n v="45001"/>
    <n v="4.2"/>
    <s v=" Needs &amp; Expectations of workers and other interested parties"/>
    <s v="Quality"/>
    <m/>
    <d v="2020-06-02T00:00:00"/>
    <d v="2020-06-04T00:00:00"/>
    <s v="Needs and expectations are now differentiated and documented"/>
    <x v="0"/>
    <n v="62"/>
    <n v="2"/>
  </r>
  <r>
    <n v="656"/>
    <s v=" L&amp;D team may review the “Training Feedback” process and set formal feedback to strengthen effective evaluation."/>
    <s v="External"/>
    <d v="2020-04-03T00:00:00"/>
    <x v="0"/>
    <s v="India"/>
    <x v="6"/>
    <s v="OFI"/>
    <n v="45001"/>
    <n v="7.1"/>
    <s v=" Resources"/>
    <s v="HR"/>
    <m/>
    <d v="2020-06-02T00:00:00"/>
    <d v="2020-05-28T00:00:00"/>
    <s v="Formal feedback forms are obtained for training effectiveness"/>
    <x v="0"/>
    <n v="55"/>
    <n v="-5"/>
  </r>
  <r>
    <n v="657"/>
    <s v="Medical reports may be reviewed for correctness / adequacy of findings"/>
    <s v="External"/>
    <d v="2020-04-03T00:00:00"/>
    <x v="0"/>
    <s v="India"/>
    <x v="6"/>
    <s v="OFI"/>
    <n v="45001"/>
    <n v="7.5"/>
    <s v=" Documented information"/>
    <s v="Operations"/>
    <m/>
    <d v="2020-06-02T00:00:00"/>
    <d v="2020-06-18T00:00:00"/>
    <s v="School nurse reviews the medical report for correctness"/>
    <x v="0"/>
    <n v="76"/>
    <n v="16"/>
  </r>
  <r>
    <n v="658"/>
    <s v=" While evaluating the vendors, % of rejection may also be considered. Vendor evaluation reports should be available with sites for their specific vendors."/>
    <s v="External"/>
    <d v="2020-04-03T00:00:00"/>
    <x v="0"/>
    <s v="India"/>
    <x v="6"/>
    <s v="OFI"/>
    <n v="45001"/>
    <s v="8.1.4"/>
    <s v=" Procurement"/>
    <s v="Operations"/>
    <m/>
    <d v="2020-06-02T00:00:00"/>
    <d v="2020-05-21T00:00:00"/>
    <s v="vendor evaluation reports are considered"/>
    <x v="0"/>
    <n v="48"/>
    <n v="-12"/>
  </r>
  <r>
    <n v="659"/>
    <s v="The Canteen Food to be tested as the requirements of FDA / FSSC"/>
    <s v="External"/>
    <d v="2020-04-03T00:00:00"/>
    <x v="0"/>
    <s v="India"/>
    <x v="6"/>
    <s v="OFI"/>
    <n v="45001"/>
    <s v="9.1.2"/>
    <s v=" Evaluation of Complaince"/>
    <s v="Operations"/>
    <m/>
    <d v="2020-06-02T00:00:00"/>
    <d v="2020-05-20T00:00:00"/>
    <s v="As per vendor agreement food is tested on yearly basis"/>
    <x v="0"/>
    <n v="47"/>
    <n v="-13"/>
  </r>
  <r>
    <n v="660"/>
    <s v="Since police verification takes 4-6 months, additional credential check may be considered for external service staff."/>
    <s v="External"/>
    <d v="2020-04-03T00:00:00"/>
    <x v="0"/>
    <s v="India"/>
    <x v="6"/>
    <s v="OFI"/>
    <n v="45001"/>
    <n v="8.1"/>
    <s v=" Operational planning and control"/>
    <s v="Operations"/>
    <m/>
    <d v="2020-06-02T00:00:00"/>
    <d v="2020-05-20T00:00:00"/>
    <s v="Background checks are done by the third party"/>
    <x v="0"/>
    <n v="47"/>
    <n v="-13"/>
  </r>
  <r>
    <n v="661"/>
    <s v="Man-made emergencies like crowd, law &amp; order, medical emergency may be identified for emergency preparedness."/>
    <s v="External"/>
    <d v="2020-04-03T00:00:00"/>
    <x v="0"/>
    <s v="India"/>
    <x v="6"/>
    <s v="OFI"/>
    <n v="45001"/>
    <n v="8.1999999999999993"/>
    <s v=" Emergency preparedness and response"/>
    <s v="Operations"/>
    <m/>
    <d v="2020-06-02T00:00:00"/>
    <d v="2020-06-06T00:00:00"/>
    <s v="Man-made emergencies are identified in Emergency preparadeness document"/>
    <x v="0"/>
    <n v="64"/>
    <n v="4"/>
  </r>
  <r>
    <n v="662"/>
    <s v=" Mass Gathering during, Sports, School Annual Function- Controls &amp; Mitigation Plans to be documented."/>
    <s v="External"/>
    <d v="2020-04-03T00:00:00"/>
    <x v="0"/>
    <s v="India"/>
    <x v="6"/>
    <s v="OFI"/>
    <n v="45001"/>
    <n v="8.1999999999999993"/>
    <s v=" Emergency preparedness and response"/>
    <s v="Operations"/>
    <m/>
    <d v="2020-06-02T00:00:00"/>
    <d v="2020-06-06T00:00:00"/>
    <s v="HIRA has identified risk related to gatherings at events like sports, annual day etc."/>
    <x v="0"/>
    <n v="64"/>
    <n v="4"/>
  </r>
  <r>
    <n v="663"/>
    <s v="Canteen Food Test by Authorised Food Laboratory to be carried periodically"/>
    <s v="External"/>
    <d v="2020-04-03T00:00:00"/>
    <x v="0"/>
    <s v="India"/>
    <x v="6"/>
    <s v="OFI"/>
    <n v="45001"/>
    <s v="9.1.2"/>
    <s v=" Evaluation of Complaince"/>
    <s v="Operations"/>
    <m/>
    <d v="2020-06-02T00:00:00"/>
    <d v="2020-08-27T00:00:00"/>
    <s v="Canteen Food Test will be tested by authorised Agent and is part of Agreement "/>
    <x v="0"/>
    <n v="146"/>
    <n v="86"/>
  </r>
  <r>
    <n v="664"/>
    <s v="Canteen Service Provider’s KITCHEN Visit Check List &amp; Visit Reports to be retained."/>
    <s v="External"/>
    <d v="2020-04-03T00:00:00"/>
    <x v="0"/>
    <s v="India"/>
    <x v="6"/>
    <s v="OFI"/>
    <n v="45001"/>
    <s v="7.5.1"/>
    <s v=" General (Documented Info)"/>
    <s v="Operations"/>
    <m/>
    <d v="2020-06-02T00:00:00"/>
    <d v="2020-06-18T00:00:00"/>
    <s v="Canteen Service Provider’s KITCHEN Visit Check List &amp; Visit Reports are maintained"/>
    <x v="0"/>
    <n v="76"/>
    <n v="16"/>
  </r>
  <r>
    <n v="665"/>
    <s v="Few trainings do not appear to be adequate e.g. Safety Training for 45 Minutes &amp; ISO 45001:2018 awareness for 2 hours including test"/>
    <s v="External"/>
    <d v="2020-04-03T00:00:00"/>
    <x v="0"/>
    <s v="India"/>
    <x v="6"/>
    <s v="OFI"/>
    <n v="45001"/>
    <n v="7.1"/>
    <s v=" Resources"/>
    <s v="HR"/>
    <m/>
    <d v="2020-06-02T00:00:00"/>
    <d v="2020-06-08T00:00:00"/>
    <s v="Safety trainings are provided including test"/>
    <x v="0"/>
    <n v="66"/>
    <n v="6"/>
  </r>
  <r>
    <n v="666"/>
    <s v="Site specific Risk &amp; Opportunities to be identified, However SWOT analysis carried out."/>
    <s v="External"/>
    <d v="2020-04-03T00:00:00"/>
    <x v="0"/>
    <s v="India"/>
    <x v="6"/>
    <s v="OFI"/>
    <n v="45001"/>
    <s v="6.1.2"/>
    <s v=" Hazard identification &amp; assessment of risks and opportunities"/>
    <s v="Quality"/>
    <m/>
    <d v="2020-06-02T00:00:00"/>
    <d v="2020-05-21T00:00:00"/>
    <s v="Risk analysis are done site specific"/>
    <x v="0"/>
    <n v="48"/>
    <n v="-12"/>
  </r>
  <r>
    <n v="667"/>
    <s v="Induction training module may also include OHS points specific to the campus"/>
    <s v="External"/>
    <d v="2020-04-06T00:00:00"/>
    <x v="0"/>
    <s v="Japan"/>
    <x v="0"/>
    <s v="OFI"/>
    <n v="45001"/>
    <n v="7.1"/>
    <s v=" Resources"/>
    <s v="HR"/>
    <m/>
    <d v="2020-10-30T00:00:00"/>
    <d v="2020-07-03T00:00:00"/>
    <s v="Induction training modules also includes training on OH&amp;S"/>
    <x v="0"/>
    <n v="88"/>
    <n v="-119"/>
  </r>
  <r>
    <n v="668"/>
    <s v="First aid training is conducted by the school nurse. A formal lesson plan may be prepared and effectiveness of the training may be checked after the session."/>
    <s v="External"/>
    <d v="2020-04-06T00:00:00"/>
    <x v="0"/>
    <s v="Japan"/>
    <x v="0"/>
    <s v="OFI"/>
    <n v="45001"/>
    <n v="9.1"/>
    <s v=" Monitoring, measurement, analysis &amp; performance evaluation"/>
    <s v="Operations"/>
    <m/>
    <d v="2020-09-30T00:00:00"/>
    <d v="2020-05-18T00:00:00"/>
    <s v="First Aid lesson conducted by Nurse a formal lesson plan is made"/>
    <x v="0"/>
    <n v="42"/>
    <n v="-135"/>
  </r>
  <r>
    <n v="669"/>
    <s v="Needs and expectations of interested parties may be differentiated for risk mitigation. In some cases the needs and expectations appear to be from the interested parties (instead of the needs and expectations of the interested parties.)."/>
    <s v="External"/>
    <d v="2020-04-06T00:00:00"/>
    <x v="0"/>
    <s v="Japan"/>
    <x v="0"/>
    <s v="OFI"/>
    <n v="45001"/>
    <n v="4.2"/>
    <s v=" Needs &amp; Expectations of workers and other interested parties"/>
    <s v="Quality"/>
    <m/>
    <d v="2020-06-30T00:00:00"/>
    <d v="2020-07-02T00:00:00"/>
    <s v="Needs and expectations are now differentiated and documented"/>
    <x v="0"/>
    <n v="87"/>
    <n v="2"/>
  </r>
  <r>
    <n v="670"/>
    <s v=" L&amp;D team may review the “Training Feedback” process and set formal feedback to strengthen effective evaluation."/>
    <s v="External"/>
    <d v="2020-04-06T00:00:00"/>
    <x v="0"/>
    <s v="Japan"/>
    <x v="0"/>
    <s v="OFI"/>
    <n v="45001"/>
    <n v="7.1"/>
    <s v=" Resources"/>
    <s v="HR"/>
    <m/>
    <d v="2020-09-30T00:00:00"/>
    <d v="2020-07-27T00:00:00"/>
    <s v="Training feedback process evaluation in place"/>
    <x v="0"/>
    <n v="112"/>
    <n v="-65"/>
  </r>
  <r>
    <n v="671"/>
    <s v="Medical reports may be reviewed for correctness / adequacy of findings"/>
    <s v="External"/>
    <d v="2020-04-06T00:00:00"/>
    <x v="0"/>
    <s v="Japan"/>
    <x v="0"/>
    <s v="OFI"/>
    <n v="45001"/>
    <n v="7.5"/>
    <s v=" Documented information"/>
    <s v="Operations"/>
    <m/>
    <d v="2020-07-30T00:00:00"/>
    <d v="2020-05-20T00:00:00"/>
    <s v="In Tokyo medical is done for all staff by liceneced govt. doctors"/>
    <x v="0"/>
    <n v="44"/>
    <n v="-71"/>
  </r>
  <r>
    <n v="672"/>
    <s v=" While evaluating the vendors, % of rejection may also be considered. Vendor evaluation reports should be available with sites for their specific vendors."/>
    <s v="External"/>
    <d v="2020-04-06T00:00:00"/>
    <x v="0"/>
    <s v="Japan"/>
    <x v="0"/>
    <s v="OFI"/>
    <n v="45001"/>
    <s v="8.1.4"/>
    <s v=" Procurement"/>
    <s v="Operations"/>
    <m/>
    <d v="2020-06-30T00:00:00"/>
    <d v="2020-09-01T00:00:00"/>
    <s v="Vendor evaluation and analysis is conducted by the campus and reports are available at the respective site. "/>
    <x v="0"/>
    <n v="148"/>
    <n v="63"/>
  </r>
  <r>
    <n v="673"/>
    <s v="The Canteen Food to be tested as the requirements of FDA / FSSC"/>
    <s v="External"/>
    <d v="2020-04-06T00:00:00"/>
    <x v="0"/>
    <s v="Japan"/>
    <x v="0"/>
    <s v="OFI"/>
    <n v="45001"/>
    <s v="9.1.2"/>
    <s v=" Evaluation of Complaince"/>
    <s v="Operations"/>
    <m/>
    <d v="2020-06-30T00:00:00"/>
    <d v="2020-05-14T00:00:00"/>
    <s v="Tokyo campus sources canteen food from licensed vendor whose food is checked by govt. on regular basis"/>
    <x v="0"/>
    <n v="38"/>
    <n v="-47"/>
  </r>
  <r>
    <n v="674"/>
    <s v="Since police verification takes 4-6 months, additional credential check may be considered for external service staff."/>
    <s v="External"/>
    <d v="2020-04-06T00:00:00"/>
    <x v="0"/>
    <s v="Japan"/>
    <x v="0"/>
    <s v="OFI"/>
    <n v="45001"/>
    <n v="8.1"/>
    <s v=" Operational planning and control"/>
    <s v="Operations"/>
    <m/>
    <d v="2020-05-30T00:00:00"/>
    <d v="2020-05-14T00:00:00"/>
    <s v="In Tokyo staff is always recurited based on social security no. obtained by govt."/>
    <x v="0"/>
    <n v="38"/>
    <n v="-16"/>
  </r>
  <r>
    <n v="675"/>
    <s v="Man-made emergencies like crowd, law &amp; order, medical emergency may be identified for emergency preparedness."/>
    <s v="External"/>
    <d v="2020-04-06T00:00:00"/>
    <x v="0"/>
    <s v="Japan"/>
    <x v="0"/>
    <s v="OFI"/>
    <n v="45001"/>
    <n v="8.1999999999999993"/>
    <s v=" Emergency preparedness and response"/>
    <s v="Operations"/>
    <m/>
    <d v="2020-05-30T00:00:00"/>
    <d v="2020-07-02T00:00:00"/>
    <s v="Man-made emergencies are identified in Emergency preparadeness document"/>
    <x v="0"/>
    <n v="87"/>
    <n v="33"/>
  </r>
  <r>
    <n v="676"/>
    <s v=" Mass Gathering during, Sports, School Annual Function- Controls &amp; Mitigation Plans to be documented."/>
    <s v="External"/>
    <d v="2020-04-06T00:00:00"/>
    <x v="0"/>
    <s v="Japan"/>
    <x v="0"/>
    <s v="OFI"/>
    <n v="45001"/>
    <n v="8.1999999999999993"/>
    <s v=" Emergency preparedness and response"/>
    <s v="Operations"/>
    <m/>
    <d v="2020-06-15T00:00:00"/>
    <d v="2020-07-15T00:00:00"/>
    <s v="Mass gathering at events and related activities are identified and is part of risk document"/>
    <x v="0"/>
    <n v="100"/>
    <n v="30"/>
  </r>
  <r>
    <n v="677"/>
    <s v="Canteen Service Provider’s KITCHEN Visit Check List &amp; Visit Reports to be retained."/>
    <s v="External"/>
    <d v="2020-04-06T00:00:00"/>
    <x v="0"/>
    <s v="Japan"/>
    <x v="0"/>
    <s v="OFI"/>
    <n v="45001"/>
    <s v="7.5.1"/>
    <s v=" General (Documented Info)"/>
    <s v="Operations"/>
    <m/>
    <d v="2020-06-30T00:00:00"/>
    <d v="2020-05-18T00:00:00"/>
    <s v="Tokyo campus sources canteen food from licensed vendor whose food is checked by govt. on regular basis"/>
    <x v="0"/>
    <n v="42"/>
    <n v="-43"/>
  </r>
  <r>
    <n v="678"/>
    <s v="Few trainings do not appear to be adequate e.g. Safety Training for 45 Minutes &amp; ISO 45001:2018 awareness for 2 hours including test"/>
    <s v="External"/>
    <d v="2020-04-06T00:00:00"/>
    <x v="0"/>
    <s v="Japan"/>
    <x v="0"/>
    <s v="OFI"/>
    <n v="45001"/>
    <n v="7.1"/>
    <s v=" Resources"/>
    <s v="HR"/>
    <m/>
    <d v="2020-06-15T00:00:00"/>
    <d v="2020-07-02T00:00:00"/>
    <s v="Trainings related to ISO 45001 is conducted by the campus"/>
    <x v="0"/>
    <n v="87"/>
    <n v="17"/>
  </r>
  <r>
    <n v="679"/>
    <s v="Site specific Risk &amp; Opportunities to be identified, However SWOT analysis carried out."/>
    <s v="External"/>
    <d v="2020-04-06T00:00:00"/>
    <x v="0"/>
    <s v="Japan"/>
    <x v="0"/>
    <s v="OFI"/>
    <n v="45001"/>
    <s v="6.1.2"/>
    <s v=" Hazard identification &amp; assessment of risks and opportunities"/>
    <s v="Quality"/>
    <m/>
    <d v="2020-08-30T00:00:00"/>
    <d v="2020-07-28T00:00:00"/>
    <s v="Site specific risk and opportunities are identified"/>
    <x v="0"/>
    <n v="113"/>
    <n v="-33"/>
  </r>
  <r>
    <n v="680"/>
    <s v="The handover docket from Projects to Operations may also include warranty timelines for various equipment"/>
    <s v="External"/>
    <d v="2020-04-10T00:00:00"/>
    <x v="0"/>
    <s v="Singapore"/>
    <x v="9"/>
    <s v="OFI"/>
    <n v="45001"/>
    <s v="7.5.1"/>
    <s v=" General (Documented Info)"/>
    <s v="Projects"/>
    <m/>
    <d v="2020-06-09T00:00:00"/>
    <d v="2020-06-12T00:00:00"/>
    <s v="Checklist has been created by project Team which includes warranty timeleines"/>
    <x v="0"/>
    <n v="63"/>
    <n v="3"/>
  </r>
  <r>
    <n v="681"/>
    <s v="Technical training may be provided by Projects on O&amp;M of various equipment like DG or systems like fire sensors &amp; alarms"/>
    <s v="External"/>
    <d v="2020-04-10T00:00:00"/>
    <x v="0"/>
    <s v="Singapore"/>
    <x v="9"/>
    <s v="OFI"/>
    <n v="45001"/>
    <s v="7.5.1"/>
    <s v=" General (Documented Info)"/>
    <s v="Projects"/>
    <m/>
    <d v="2020-06-09T00:00:00"/>
    <d v="2020-06-12T00:00:00"/>
    <s v="SOP has been created by Project Team"/>
    <x v="0"/>
    <n v="63"/>
    <n v="3"/>
  </r>
  <r>
    <n v="682"/>
    <s v="Checklist may be developed for SOD (Staff On Duty) to ensure day to day compliance to the systems."/>
    <s v="External"/>
    <d v="2020-04-10T00:00:00"/>
    <x v="0"/>
    <s v="Singapore"/>
    <x v="9"/>
    <s v="OFI"/>
    <n v="45001"/>
    <s v="7.5.1"/>
    <s v=" General (Documented Info)"/>
    <s v="Quality"/>
    <m/>
    <d v="2020-06-09T00:00:00"/>
    <d v="2020-05-20T00:00:00"/>
    <s v="Checklist have been developed for operations dept. to ensure compliance of day to day operations"/>
    <x v="0"/>
    <n v="40"/>
    <n v="-20"/>
  </r>
  <r>
    <n v="683"/>
    <s v="Though there was a detailed presentation shown during audit, the issues can be further categorized as Internal (values, culture, knowledge, performance of the organisation) or External (technological, competitive, market, cultural, social, political, economic) and reviewed periodically."/>
    <s v="Internal"/>
    <d v="2020-06-10T00:00:00"/>
    <x v="0"/>
    <s v="Middle East"/>
    <x v="3"/>
    <s v="Observation"/>
    <n v="9001"/>
    <n v="4.2"/>
    <s v=" Needs &amp; Expectations"/>
    <s v="Management"/>
    <m/>
    <d v="2020-08-15T00:00:00"/>
    <d v="2020-08-07T00:00:00"/>
    <s v="Isuues are classified into internal and external"/>
    <x v="0"/>
    <n v="58"/>
    <n v="-8"/>
  </r>
  <r>
    <n v="684"/>
    <s v="Although ISO standards awareness training programme was regularly being conducted, participation of senior management will be useful for further understanding of the QMS &amp; OHSMS and their role in effective IMS implementation."/>
    <s v="Internal"/>
    <d v="2020-06-10T00:00:00"/>
    <x v="0"/>
    <s v="Middle East"/>
    <x v="3"/>
    <s v="Observation"/>
    <n v="9001"/>
    <n v="7.3"/>
    <s v=" Awareness"/>
    <s v="Management"/>
    <m/>
    <d v="2020-08-30T00:00:00"/>
    <d v="2021-02-03T00:00:00"/>
    <s v="senior management are aware of the IMS process and its implementation"/>
    <x v="0"/>
    <n v="238"/>
    <n v="157"/>
  </r>
  <r>
    <n v="685"/>
    <s v="Though Occupational Health, Safety &amp; Security Policy has been defined and made available in the IMS Manual, Campus can further take action in communicating this policy to various stakeholders through various means like Student Handbook, Teacher Handbook, Display on Notice Boards, etc…"/>
    <s v="Internal"/>
    <d v="2020-06-10T00:00:00"/>
    <x v="0"/>
    <s v="Middle East"/>
    <x v="3"/>
    <s v="OFI"/>
    <n v="45001"/>
    <n v="5.2"/>
    <s v=" OH&amp;S Policy"/>
    <s v="Management"/>
    <m/>
    <d v="2020-08-01T00:00:00"/>
    <d v="2020-08-07T00:00:00"/>
    <s v="Policy is now displayed in notice board etc in campus"/>
    <x v="0"/>
    <n v="58"/>
    <n v="6"/>
  </r>
  <r>
    <n v="686"/>
    <s v="Inquiries data seen for Apr-20 Target 339 Achieved 413; for May-20 Target 93 Achieved 122. Also Admissions Registration data seen For Jan-20 Target 57; Achieved 26 (45%), For Feb-20 Target 78; Achieved 33 (42%); For Mar-20 Target 64 Achieved 34 (53%); For Apr-20 Target 78 Achieved 45 (57%); For May-20 Target 45 Achieved 14 (31%). Target needs to be revised / revisited as part of continual improvement."/>
    <s v="Internal"/>
    <d v="2020-06-10T00:00:00"/>
    <x v="0"/>
    <s v="Middle East"/>
    <x v="3"/>
    <s v="Observation"/>
    <n v="9001"/>
    <n v="10.3"/>
    <s v=" Continual improvement"/>
    <s v="Admissions"/>
    <m/>
    <d v="2020-08-31T00:00:00"/>
    <d v="2021-02-01T00:00:00"/>
    <s v="Targets are revised and set for the campus"/>
    <x v="0"/>
    <n v="236"/>
    <n v="154"/>
  </r>
  <r>
    <n v="687"/>
    <s v="It has been seen that Inquiry from Parent Mr Minhaj after repeated follow ups in June 2020 it was closed, however no further analysis was evident."/>
    <s v="Internal"/>
    <d v="2020-06-10T00:00:00"/>
    <x v="0"/>
    <s v="Middle East"/>
    <x v="3"/>
    <s v="Observation"/>
    <n v="9001"/>
    <s v="9.1.3"/>
    <s v=" Analysis &amp; evaluation"/>
    <s v="Admissions"/>
    <m/>
    <d v="2020-07-05T00:00:00"/>
    <d v="2020-08-07T00:00:00"/>
    <s v="Analysis are done in Hubspot"/>
    <x v="0"/>
    <n v="58"/>
    <n v="33"/>
  </r>
  <r>
    <n v="688"/>
    <s v="Although the auditees interviewed were aware of the safety risks affecting their functions, the team can have their own Risk Assessment documented with controls for better understanding and actions to take E.g. angry parent."/>
    <s v="Internal"/>
    <d v="2020-06-10T00:00:00"/>
    <x v="0"/>
    <s v="Middle East"/>
    <x v="3"/>
    <s v="Observation"/>
    <n v="45001"/>
    <s v="6.1.2"/>
    <s v=" Hazard identification &amp; assessment of risks and opportunities"/>
    <s v="Admissions"/>
    <m/>
    <d v="2020-07-31T00:00:00"/>
    <d v="2020-08-07T00:00:00"/>
    <s v="HIRA document is prepared by the campus where risk is identified"/>
    <x v="0"/>
    <n v="58"/>
    <n v="7"/>
  </r>
  <r>
    <n v="689"/>
    <s v="Even though rain is not a common Natural Phenomenon in UAE, it could be added into the Risk Assessment with its related sub risks of Lightening. It was also seen that there are Inputs for Health &amp; Safety Risks during safety meetings, however it’s correlation in HIRA documentation for additional controls &amp; action plans was not evident. e.g. ULV, Disinfectants. Risks discussed in Safety Meetings to be also included in HIRA as part of systems documentation. Once Incidents are reported &amp; it’s investigation is done, resulting corrective actions to be documented in HIRA."/>
    <s v="Internal"/>
    <d v="2020-06-10T00:00:00"/>
    <x v="0"/>
    <s v="Middle East"/>
    <x v="3"/>
    <s v="Observation"/>
    <n v="45001"/>
    <s v="6.1.2"/>
    <s v=" Hazard identification &amp; assessment of risks and opportunities"/>
    <s v="Operations "/>
    <m/>
    <d v="2020-07-31T00:00:00"/>
    <d v="2021-02-01T00:00:00"/>
    <s v="Heavy rain and lighting is included as part of the risk register"/>
    <x v="0"/>
    <n v="236"/>
    <n v="185"/>
  </r>
  <r>
    <n v="690"/>
    <s v="Although Health &amp; Safety committee was elaborate and included staff from all departments, however ISO 45001 Standard requires consultation and participation of workers at all applicable levels and functions, hence it could also include staff from outsourced vendors like Transport, Security, Housekeeping as they would be able to give ground level inputs / suggestions in improving the OH&amp;S Systems."/>
    <s v="Internal"/>
    <d v="2020-06-10T00:00:00"/>
    <x v="0"/>
    <s v="Middle East"/>
    <x v="3"/>
    <s v="Observation"/>
    <n v="45001"/>
    <n v="5.4"/>
    <s v=" Consultation and participation of workers"/>
    <s v="Operations"/>
    <m/>
    <d v="2020-09-01T00:00:00"/>
    <d v="2020-08-07T00:00:00"/>
    <s v="External vendor is now part of the vendor committee"/>
    <x v="0"/>
    <n v="58"/>
    <n v="-25"/>
  </r>
  <r>
    <n v="691"/>
    <s v="Although Mock Drills are happening regularly &amp; Improvement Actions being identified, it was observed while checking the Mock Drill Report of October 2019, that Safety kit were not available. They were immediately made available. However the mock drill report can include a closure status / actions taken to complete the loop."/>
    <s v="Internal"/>
    <d v="2020-06-10T00:00:00"/>
    <x v="0"/>
    <s v="Middle East"/>
    <x v="3"/>
    <s v="Observation"/>
    <n v="45001"/>
    <n v="8.1999999999999993"/>
    <s v=" Emergency preparedness and response"/>
    <s v="Operations"/>
    <m/>
    <d v="2020-07-31T00:00:00"/>
    <d v="2020-08-07T00:00:00"/>
    <s v="safety kits are available and are now part of the mock drill report"/>
    <x v="0"/>
    <n v="58"/>
    <n v="7"/>
  </r>
  <r>
    <n v="692"/>
    <s v="Training Feedback was evident, however an Evaluation / Effectiveness of Training e.g. Q&amp;A for the participants can be put in place to measure the competency levels of staff in terms of understanding the training program contents."/>
    <s v="Internal"/>
    <d v="2020-06-11T00:00:00"/>
    <x v="0"/>
    <s v="Middle East"/>
    <x v="3"/>
    <s v="Observation"/>
    <n v="9001"/>
    <s v="7.1.2"/>
    <s v=" People"/>
    <s v="HR"/>
    <m/>
    <d v="2020-09-10T00:00:00"/>
    <d v="2021-02-01T00:00:00"/>
    <s v="Training effectiveness is already in the system Teamie/Percipio_x000a_And is also under development by HR Taining head for external trainings"/>
    <x v="0"/>
    <n v="235"/>
    <n v="144"/>
  </r>
  <r>
    <n v="693"/>
    <s v="As per HR requirements, as confirmed by the auditee, a new joinee must undergo an Induction within 7 days of joining, however in the training record shown, the Joining Date was not evident and hence it could not be verified, whether it’s 100% for all the employees."/>
    <s v="Internal"/>
    <d v="2020-06-11T00:00:00"/>
    <x v="0"/>
    <s v="Middle East"/>
    <x v="3"/>
    <s v="Observation"/>
    <n v="9001"/>
    <n v="9.1"/>
    <s v=" Monitoring, measurement, analysis &amp; evaluation"/>
    <s v="HR"/>
    <m/>
    <d v="2020-08-31T00:00:00"/>
    <d v="2021-02-01T00:00:00"/>
    <s v="New joinee date can be seen in induction tracker"/>
    <x v="0"/>
    <n v="235"/>
    <n v="154"/>
  </r>
  <r>
    <n v="694"/>
    <s v="HR has planned many Employee activities and this was shown but it would more effective if an Engagement Calendar is put in place."/>
    <s v="Internal"/>
    <d v="2020-06-11T00:00:00"/>
    <x v="0"/>
    <s v="Middle East"/>
    <x v="3"/>
    <s v="OFI"/>
    <n v="9001"/>
    <s v="7.1.2"/>
    <s v=" People"/>
    <s v="HR"/>
    <m/>
    <d v="2020-07-05T00:00:00"/>
    <d v="2020-08-07T00:00:00"/>
    <s v="Engagement calender is put in place by the campus"/>
    <x v="0"/>
    <n v="57"/>
    <n v="33"/>
  </r>
  <r>
    <n v="695"/>
    <s v="For Academic Parent Communication via PTM feedback, the session for 6th June was observed and also the action plan was noted. It would be complete if closure status tags were put in place for better understanding."/>
    <s v="Internal"/>
    <d v="2020-06-11T00:00:00"/>
    <x v="0"/>
    <s v="Middle East"/>
    <x v="3"/>
    <s v="OFI"/>
    <n v="9001"/>
    <s v="9.1.2"/>
    <s v=" Customer satisfaction"/>
    <s v="Academics"/>
    <m/>
    <d v="2020-06-29T00:00:00"/>
    <d v="2020-08-07T00:00:00"/>
    <s v="Closure status tags are put by the campus"/>
    <x v="0"/>
    <n v="57"/>
    <n v="39"/>
  </r>
  <r>
    <n v="696"/>
    <s v="Although a formal training is given for delivery expectations and its periodic review and follow up is also done, a PDCA cycle can be put in place to exceed the standards requirements."/>
    <s v="Internal"/>
    <d v="2020-06-11T00:00:00"/>
    <x v="0"/>
    <s v="Middle East"/>
    <x v="3"/>
    <s v="OFI"/>
    <n v="9001"/>
    <n v="10.3"/>
    <s v=" Continual improvement"/>
    <s v="Academics"/>
    <m/>
    <d v="2020-08-10T00:00:00"/>
    <d v="2021-02-01T00:00:00"/>
    <s v="lesson observation is conducted keeping in view PDCA cycle of the standard"/>
    <x v="0"/>
    <n v="235"/>
    <n v="175"/>
  </r>
  <r>
    <n v="697"/>
    <s v="Although Needs and Expectations of Interested Parties have been identified for key stakeholders and has been reviewed and approved by the Principal, they may be differentiated for risk mitigation"/>
    <s v="Internal"/>
    <d v="2020-06-11T00:00:00"/>
    <x v="0"/>
    <s v="Middle East"/>
    <x v="3"/>
    <s v="OFI"/>
    <n v="9001"/>
    <n v="4.2"/>
    <s v=" Needs &amp; Expectations"/>
    <s v="Management"/>
    <m/>
    <d v="2020-08-31T00:00:00"/>
    <d v="2020-09-08T00:00:00"/>
    <s v="Needs and Expectations of key stakeholders are differentiated"/>
    <x v="0"/>
    <n v="89"/>
    <n v="8"/>
  </r>
  <r>
    <n v="698"/>
    <s v="Although Issues were identified at the beginning of year during DQA Inspection, it’s review mechanism can be defined for better understanding and clarity."/>
    <s v="Internal"/>
    <d v="2020-07-13T00:00:00"/>
    <x v="0"/>
    <s v="Middle East"/>
    <x v="1"/>
    <s v="Observation"/>
    <n v="45001"/>
    <n v="4.0999999999999996"/>
    <s v=" Understanding the organization and its context"/>
    <s v="Management"/>
    <m/>
    <d v="2020-08-13T00:00:00"/>
    <d v="2020-09-08T00:00:00"/>
    <s v="Timelines to review needs and expectations are defined by the campus as yearly"/>
    <x v="0"/>
    <n v="57"/>
    <n v="26"/>
  </r>
  <r>
    <n v="699"/>
    <s v="Students, Parents, Teachers &amp; Staff, ADEK / MOE / CBSE, Governing Board are identified as key stakeholders and their needs &amp; expectations are also documented. GIIS AD can further consider including Alumni, Media, Society, Outsourced Vendors."/>
    <s v="Internal"/>
    <d v="2020-07-13T00:00:00"/>
    <x v="0"/>
    <s v="Middle East"/>
    <x v="1"/>
    <s v="Observation"/>
    <n v="9001"/>
    <n v="4.2"/>
    <s v=" Needs &amp; Expectations"/>
    <s v="Management"/>
    <m/>
    <d v="2020-08-13T00:00:00"/>
    <d v="2020-09-14T00:00:00"/>
    <s v="Needs and expectations of different stakeholders are identified"/>
    <x v="0"/>
    <n v="63"/>
    <n v="32"/>
  </r>
  <r>
    <n v="700"/>
    <s v="ISO Standards Awareness Training Programme needs to be organized for the Abu Dhabi Campus Team for understanding of the requirements and one’s role w.r.t. standards requirements. Participation will be useful for further understanding of the QMS &amp; OHSMS and their role in effective IMS implementation."/>
    <s v="Internal"/>
    <d v="2020-07-13T00:00:00"/>
    <x v="0"/>
    <s v="Middle East"/>
    <x v="1"/>
    <s v="Observation"/>
    <n v="9001"/>
    <n v="7.3"/>
    <s v=" Awareness"/>
    <s v="Management"/>
    <m/>
    <d v="2020-08-13T00:00:00"/>
    <d v="2020-09-11T00:00:00"/>
    <s v="ISO Internal Auditor Training are scheduled by GCEE Team. And AD Campus 2 Academic Supervisors have attended the training Mr. Ravi Rajasekhar and Ms. Merlin. And will also attend future training scheduled by GCEE Team."/>
    <x v="0"/>
    <n v="60"/>
    <n v="29"/>
  </r>
  <r>
    <n v="701"/>
    <s v="Risk Assessment Document GIIS-SYSTEM-PM-07 needs to be reviewed by all campus functional in charges with current status. Last updating seen of 2016. E.g. seen for IT, HR / Recruitment related Risks. Risk register not updated since 2016. Two risks identified for 2018 and this needs to be completed and maintained in HIRA."/>
    <s v="Internal"/>
    <d v="2020-07-13T00:00:00"/>
    <x v="0"/>
    <s v="Middle East"/>
    <x v="1"/>
    <s v="Observation"/>
    <n v="9001"/>
    <n v="6.1"/>
    <s v=" Address risk &amp; opportunity"/>
    <s v="Quality"/>
    <m/>
    <d v="2020-08-13T00:00:00"/>
    <d v="2020-11-03T00:00:00"/>
    <s v="SSPD (HIRA) register developed by the campus"/>
    <x v="0"/>
    <n v="113"/>
    <n v="82"/>
  </r>
  <r>
    <n v="702"/>
    <s v="Although a hiring tracker was seen, but a date of joining and completion of induction could be added to match the 7-day window."/>
    <s v="Internal"/>
    <d v="2020-07-13T00:00:00"/>
    <x v="0"/>
    <s v="Middle East"/>
    <x v="1"/>
    <s v="Observation"/>
    <n v="45001"/>
    <n v="5.4"/>
    <s v=" Consultation and participation of workers"/>
    <s v="HR"/>
    <m/>
    <d v="2020-08-13T00:00:00"/>
    <d v="2021-02-03T00:00:00"/>
    <s v="Tracker is updated w.r.t date of joining and induction date so that 7 days lead time can be calculated"/>
    <x v="0"/>
    <n v="205"/>
    <n v="174"/>
  </r>
  <r>
    <n v="703"/>
    <s v="A module on ISO 45001 awareness could be added into the Induction by HR/Academics"/>
    <s v="Internal"/>
    <d v="2020-07-13T00:00:00"/>
    <x v="0"/>
    <s v="Middle East"/>
    <x v="1"/>
    <s v="Observation"/>
    <n v="9001"/>
    <s v="7.1.2"/>
    <s v=" People"/>
    <s v="HR"/>
    <m/>
    <d v="2020-08-13T00:00:00"/>
    <d v="2020-09-14T00:00:00"/>
    <s v="Awareness related to ISO 45001 has been added in the Teamie training HR module. "/>
    <x v="0"/>
    <n v="63"/>
    <n v="32"/>
  </r>
  <r>
    <n v="704"/>
    <s v="Unknown and new pests ( Bee Swarm) and their control mechanisms can be included in the risk register."/>
    <s v="Internal"/>
    <d v="2020-07-13T00:00:00"/>
    <x v="0"/>
    <s v="Middle East"/>
    <x v="1"/>
    <s v="Observation"/>
    <n v="45001"/>
    <s v="8.1.2"/>
    <s v=" Eliminating Hazards and reducing OH&amp;S risks"/>
    <s v="Operations"/>
    <m/>
    <d v="2020-08-13T00:00:00"/>
    <d v="2021-01-20T00:00:00"/>
    <s v="Unknown and new pests ( Bee Swarm) are included in the risk register"/>
    <x v="0"/>
    <n v="191"/>
    <n v="160"/>
  </r>
  <r>
    <n v="705"/>
    <s v="Audit Summary report is not clear. It needs to be in the form of a dashboard or ( giving a clear number of findings and their status)"/>
    <s v="Internal"/>
    <d v="2020-07-13T00:00:00"/>
    <x v="0"/>
    <s v="Middle East"/>
    <x v="1"/>
    <s v="Observation"/>
    <n v="9001"/>
    <n v="9.1999999999999993"/>
    <s v=" Internal audit"/>
    <s v="Quality"/>
    <m/>
    <d v="2020-08-13T00:00:00"/>
    <d v="2020-09-14T00:00:00"/>
    <s v="Audit report format has been introduced by GCEE"/>
    <x v="0"/>
    <n v="63"/>
    <n v="32"/>
  </r>
  <r>
    <n v="706"/>
    <s v="A column could be added in the Needs &amp; Expectations document that states how many of the identified needs &amp; expectations of various stakeholders are being complied with."/>
    <s v="Internal"/>
    <d v="2020-07-14T00:00:00"/>
    <x v="0"/>
    <s v="Middle East"/>
    <x v="1"/>
    <s v="OFI"/>
    <n v="9001"/>
    <n v="4.2"/>
    <s v=" Needs &amp; Expectations"/>
    <s v="Management"/>
    <m/>
    <d v="2020-08-14T00:00:00"/>
    <d v="2020-09-14T00:00:00"/>
    <s v="Risk mitigation column has been added to the needs and expectations document"/>
    <x v="0"/>
    <n v="62"/>
    <n v="31"/>
  </r>
  <r>
    <n v="707"/>
    <s v="Suggestions could be segregated separately from the complaints data maintained by Academics for better analysis &amp; to identify correct areas of improvement / customer dissatisfaction. Currently all details received from parents whether it is a complaint, feedback or a suggestion is maintained together in one spreadsheet. E.g. statements received such as “suggested to keep shorter stories as kids gets distracted when stories are long”."/>
    <s v="Internal"/>
    <d v="2020-07-14T00:00:00"/>
    <x v="0"/>
    <s v="Middle East"/>
    <x v="1"/>
    <s v="OFI"/>
    <n v="9001"/>
    <s v="9.1.2"/>
    <s v=" Customer satisfaction"/>
    <s v="Academics"/>
    <m/>
    <d v="2020-08-14T00:00:00"/>
    <d v="2021-01-21T00:00:00"/>
    <s v="suggestions and complaints are now segregated"/>
    <x v="0"/>
    <n v="191"/>
    <n v="160"/>
  </r>
  <r>
    <n v="708"/>
    <s v="A column could  be added in the complaints data spreadsheet maintained stating status of the complaints (open / close)."/>
    <s v="Internal"/>
    <d v="2020-07-14T00:00:00"/>
    <x v="0"/>
    <s v="Middle East"/>
    <x v="1"/>
    <s v="OFI"/>
    <n v="9001"/>
    <s v="9.1.2"/>
    <s v=" Customer satisfaction"/>
    <s v="Academics"/>
    <m/>
    <d v="2020-08-14T00:00:00"/>
    <d v="2021-01-21T00:00:00"/>
    <s v="A column has been added in the Parents feedback register for the status of the complaints and suggestions"/>
    <x v="0"/>
    <n v="191"/>
    <n v="160"/>
  </r>
  <r>
    <n v="709"/>
    <s v="Although the various internal stakeholder meet regularly &amp; discuss the canteen vendor’s food services to campus, a formal feedback system could help in systemic evaluation and also identify areas where the vendor needs to improve."/>
    <s v="Internal"/>
    <d v="2020-07-14T00:00:00"/>
    <x v="0"/>
    <s v="Middle East"/>
    <x v="1"/>
    <s v="OFI"/>
    <n v="45001"/>
    <s v="6.1.2"/>
    <s v=" Hazard identification &amp; assessment of risks and opportunities"/>
    <s v="Operations"/>
    <m/>
    <d v="2020-08-14T00:00:00"/>
    <d v="2021-02-01T00:00:00"/>
    <s v="Feedback for canteen evaluation has been created by the campus"/>
    <x v="0"/>
    <n v="202"/>
    <n v="171"/>
  </r>
  <r>
    <n v="710"/>
    <s v="Outsourced vendors can be included in the OHS Committee as it is a requirements of ISO 45001:2018 standards."/>
    <s v="Internal"/>
    <d v="2020-07-14T00:00:00"/>
    <x v="0"/>
    <s v="Middle East"/>
    <x v="1"/>
    <s v="OFI"/>
    <n v="45001"/>
    <n v="8.1999999999999993"/>
    <s v=" Emergency preparedness and response"/>
    <s v="Operations"/>
    <m/>
    <d v="2020-08-14T00:00:00"/>
    <d v="2021-01-25T00:00:00"/>
    <s v="Outsourced vendors are part of OHS committee"/>
    <x v="0"/>
    <n v="195"/>
    <n v="164"/>
  </r>
  <r>
    <n v="711"/>
    <s v="Results of Vendor Evaluation (Ratings) to be communicated to vendor in order to enable them to improve their service areas "/>
    <s v="Internal"/>
    <d v="2020-07-14T00:00:00"/>
    <x v="0"/>
    <s v="Middle East"/>
    <x v="1"/>
    <s v="OFI"/>
    <n v="9001"/>
    <n v="8.4"/>
    <s v=" Control of external processes, products &amp; services"/>
    <s v="Operations"/>
    <m/>
    <d v="2020-08-14T00:00:00"/>
    <d v="2021-01-25T00:00:00"/>
    <s v="Vendor Evaluation Rating is communicated to the vendor as a process"/>
    <x v="0"/>
    <n v="195"/>
    <n v="164"/>
  </r>
  <r>
    <n v="712"/>
    <s v="In order to check on the Competencies of Nurses in First Aid, an internal training for teachers or even senior students can be taken by Nurse, to ensure that they are well versed in the area giving them an opportunity to become better at the same time training more staff on basic first aid. This can be recorded by the HR."/>
    <s v="Internal"/>
    <d v="2020-07-14T00:00:00"/>
    <x v="0"/>
    <s v="Middle East"/>
    <x v="1"/>
    <s v="OFI"/>
    <n v="45001"/>
    <n v="10.3"/>
    <s v=" Continual improvement"/>
    <s v="Operations"/>
    <m/>
    <d v="2020-08-14T00:00:00"/>
    <d v="2021-01-29T00:00:00"/>
    <s v="First Aid training conducted by Nurse Campus to teachers and senior students"/>
    <x v="0"/>
    <n v="199"/>
    <n v="168"/>
  </r>
  <r>
    <n v="713"/>
    <s v="A number of staff members were found not to have access to myGIIS. Not having access to an Intranet platform for communication and knowledge sharing creates a blind spot for these employees and makes communication ineffective. For example, Mr Sachin of Operations / Admin team who joined in 2018 and Mr Amit of Operations who joined in 2019 has not been given access to myGIIS until 27 July 2020. Mr Vijayant in Legal also did not have access to myGIIS. Consequently, these staff members did not have the opportunity to familiarize themselves with the IMS processes shared through myGIIS, leading to several variations to the process. This is also against the management directive of standardization across geos."/>
    <s v="Internal"/>
    <d v="2020-07-27T00:00:00"/>
    <x v="0"/>
    <s v="India"/>
    <x v="13"/>
    <s v="Minor -Non-Conformities"/>
    <n v="45001"/>
    <s v="7.4.2"/>
    <s v=" Internal Communication"/>
    <s v="HR"/>
    <m/>
    <s v="20/09/2020"/>
    <d v="2020-08-15T00:00:00"/>
    <s v="myGIIS access is now given to all hence as per the attached evidence this ticket can be closed."/>
    <x v="0"/>
    <n v="19"/>
    <n v="-36"/>
  </r>
  <r>
    <n v="714"/>
    <s v="Although currently Induction is being conducted on the day of joining, no fixed timeframe is in place. This may lead to certain joining formalities &amp; important communication to new employees being missed out. A specific time frame could be put in place for completion of induction. This will enable monitoring of compliance to joining formalities."/>
    <s v="Internal"/>
    <d v="2020-07-27T00:00:00"/>
    <x v="0"/>
    <s v="India"/>
    <x v="13"/>
    <s v="Observation"/>
    <n v="45001"/>
    <s v="7.4.2"/>
    <s v=" Internal Communication"/>
    <s v="HR"/>
    <m/>
    <s v="20/09/2020"/>
    <d v="2020-09-14T00:00:00"/>
    <s v="All employees record are maintained by HR for induction etc.,"/>
    <x v="0"/>
    <n v="49"/>
    <n v="-6"/>
  </r>
  <r>
    <n v="715"/>
    <s v="While there are relevant clauses in place in the contract and employee handbook as to consequences, there is currently no communication process in place to deal with a situation of any employee indulging in any unacceptable behaviour towards another employee. For example, Whistle blower policy is in the employee handbook which is on myGIIS, but to which 100% staff did not have access at the time of audit."/>
    <s v="Internal"/>
    <d v="2020-07-27T00:00:00"/>
    <x v="0"/>
    <s v="India"/>
    <x v="13"/>
    <s v="Observation"/>
    <n v="45001"/>
    <s v="8.1.2"/>
    <s v=" Eliminating Hazards and reducing OH&amp;S risks"/>
    <s v="HR"/>
    <m/>
    <s v="20/09/2020"/>
    <d v="2020-08-15T00:00:00"/>
    <s v="Access of myGIIS is given and whistle blower policy is also being shared"/>
    <x v="0"/>
    <n v="19"/>
    <n v="-36"/>
  </r>
  <r>
    <n v="716"/>
    <s v="Training module on OH&amp;S could be added to the induction module."/>
    <s v="Internal"/>
    <d v="2020-07-27T00:00:00"/>
    <x v="0"/>
    <s v="India"/>
    <x v="13"/>
    <s v="Observation"/>
    <n v="45001"/>
    <n v="5.4"/>
    <s v=" Consultation and participation of workers"/>
    <s v="HR"/>
    <m/>
    <s v="31/08/2020"/>
    <d v="2020-09-14T00:00:00"/>
    <s v="Training module of OHS&amp;S available in Teamie"/>
    <x v="0"/>
    <n v="49"/>
    <n v="14"/>
  </r>
  <r>
    <n v="717"/>
    <s v="There seems to be no clear description in terms of roles, responsibility and authority, although during recruitment there is one advertised and the actual handling is left to the Manager or Supervisor. E.g. Legal Manager role was not clear previously"/>
    <s v="Internal"/>
    <d v="2020-07-27T00:00:00"/>
    <x v="0"/>
    <s v="India"/>
    <x v="13"/>
    <s v="Observation"/>
    <n v="9001"/>
    <n v="5.3"/>
    <s v=" Role, Responsibility, Authority"/>
    <s v="HR"/>
    <m/>
    <s v="20/09/2020"/>
    <d v="2020-09-14T00:00:00"/>
    <s v="Each role is defined and objectives are set and KPI's are also defined in RAMCO"/>
    <x v="0"/>
    <n v="49"/>
    <n v="-6"/>
  </r>
  <r>
    <n v="718"/>
    <s v="In the background verification report, status with mismatch needs to have different colour code. Although the report later mentioned that the agency has communicated with the HR. Would suggest HR to have a process of Report validation &amp; take suitable action. As the summary of the report shows wrong information."/>
    <s v="Internal"/>
    <d v="2020-07-27T00:00:00"/>
    <x v="0"/>
    <s v="India"/>
    <x v="13"/>
    <s v="Observation"/>
    <n v="45001"/>
    <s v="8.1.2"/>
    <s v=" Eliminating Hazards and reducing OH&amp;S risks"/>
    <s v="HR"/>
    <m/>
    <s v="20/09/2020"/>
    <d v="2020-09-14T00:00:00"/>
    <s v="Verification report is communicated and records are updated by HR"/>
    <x v="0"/>
    <n v="49"/>
    <n v="-6"/>
  </r>
  <r>
    <n v="719"/>
    <s v="SOP was not available for ERP (RAMCO) with the auditee. Having an SOP is one of the best practices to create and update the SOP, as it will help to reduce human dependency and also can be used for training a newcomer."/>
    <s v="Internal"/>
    <d v="2020-07-27T00:00:00"/>
    <x v="0"/>
    <s v="India"/>
    <x v="13"/>
    <s v="Observation"/>
    <n v="9001"/>
    <s v="7.1.2"/>
    <s v=" People"/>
    <s v="HR"/>
    <m/>
    <s v="20/09/2020"/>
    <d v="2020-08-26T00:00:00"/>
    <s v="SOP has been created by the Campus"/>
    <x v="0"/>
    <n v="30"/>
    <n v="-25"/>
  </r>
  <r>
    <n v="720"/>
    <s v="Government Rules &amp; Regulations are not listed down for Business Development Projects. As we have multiple schools in the same state / country in a gap of 2 yrs. / 5 yrs. / 10 yrs. or more, the list will be helpful for future reference instead of conducting the entire research again. In case of any modification / updates in rules and regulation, it can be updated in the same list. For example the confusion over the Bannerghatta campus Fire NOC."/>
    <s v="Internal"/>
    <d v="2020-07-27T00:00:00"/>
    <x v="0"/>
    <s v="India"/>
    <x v="13"/>
    <s v="Observation"/>
    <n v="9001"/>
    <s v="8.3.4"/>
    <s v=" Design &amp; development controls"/>
    <s v="Operations"/>
    <m/>
    <s v="20/09/2020"/>
    <d v="2020-09-15T00:00:00"/>
    <s v="Checklist of compliances is made and updated "/>
    <x v="0"/>
    <n v="50"/>
    <n v="-5"/>
  </r>
  <r>
    <n v="721"/>
    <s v="A dual language/ subtitles mode could be considered for the Training modules in TEAMIE for staff in other GEOS mainly (Malaysia and Japan). This would improve uptake and skill enhancement for such staff"/>
    <s v="Internal"/>
    <d v="2020-07-28T00:00:00"/>
    <x v="0"/>
    <s v="India"/>
    <x v="13"/>
    <s v="OFI"/>
    <n v="45001"/>
    <n v="5.4"/>
    <s v=" Consultation and participation of workers"/>
    <s v="HR"/>
    <m/>
    <s v="20/09/2020"/>
    <d v="2020-09-14T00:00:00"/>
    <s v="Percipoi training software has been introduced with subtitiles training modules"/>
    <x v="0"/>
    <n v="48"/>
    <n v="-6"/>
  </r>
  <r>
    <n v="722"/>
    <s v="An assessment could be introduced on all training sessions to capture trainee understanding and measure training effectiveness. Although there are discussions to look at sending survey / questionnaires at 30/60/90 days this has not yet been implemented. Further, training could be modified to suit the needs of employees as a result of such measurement"/>
    <s v="Internal"/>
    <d v="2020-07-28T00:00:00"/>
    <x v="0"/>
    <s v="India"/>
    <x v="13"/>
    <s v="OFI"/>
    <n v="45001"/>
    <n v="5.4"/>
    <s v=" Consultation and participation of workers"/>
    <s v="HR"/>
    <m/>
    <s v="20/09/2020"/>
    <d v="2020-09-15T00:00:00"/>
    <s v="Assessment of training is available in new training software i.e Percipoi"/>
    <x v="0"/>
    <n v="49"/>
    <n v="-5"/>
  </r>
  <r>
    <n v="723"/>
    <s v="Team could look into making a certain number of training mandatory to ensure teachers and all other staff skills are always up to date although auditors were given to understand that this might already be planned."/>
    <s v="Internal"/>
    <d v="2020-07-28T00:00:00"/>
    <x v="0"/>
    <s v="India"/>
    <x v="13"/>
    <s v="OFI"/>
    <n v="9001"/>
    <s v="7.1.2"/>
    <s v=" People"/>
    <s v="HR"/>
    <m/>
    <s v="20/09/2020"/>
    <d v="2020-09-15T00:00:00"/>
    <s v="For staff and Teachers new training module has been introduced i.e Percipoi"/>
    <x v="0"/>
    <n v="49"/>
    <n v="-5"/>
  </r>
  <r>
    <n v="724"/>
    <s v="Although background checks are conducted for certain designations / positions such as Principal, this is not currently being carried out for Teacher positions when these employees are the ones who will be in charge of and dealing with children. This may lead to the risk of any missed alerts during recruitment &amp; hiring"/>
    <s v="Internal"/>
    <d v="2020-07-28T00:00:00"/>
    <x v="0"/>
    <s v="India"/>
    <x v="13"/>
    <s v="OFI"/>
    <n v="45001"/>
    <s v="6.1.4"/>
    <s v=" Planning action to address OH&amp;S"/>
    <s v="HR"/>
    <m/>
    <s v="20/09/2020"/>
    <d v="2020-09-14T00:00:00"/>
    <s v="Background checks are done for all teachers and staff"/>
    <x v="0"/>
    <n v="48"/>
    <n v="-6"/>
  </r>
  <r>
    <n v="725"/>
    <s v="Similar to the comprehensive sheet maintained by OSD for CBSE affiliations, a tracking mechanism could also be maintained by other departments for any long-standing issues raised by individual campuses under their care. Such analysis could contribute to continual improvement"/>
    <s v="Internal"/>
    <d v="2020-07-28T00:00:00"/>
    <x v="0"/>
    <s v="India"/>
    <x v="13"/>
    <s v="OFI"/>
    <n v="9001"/>
    <n v="10.3"/>
    <s v=" Continual improvement"/>
    <s v="Operations"/>
    <m/>
    <s v="20/09/2020"/>
    <d v="2020-09-14T00:00:00"/>
    <s v="Record sheet is maintained by the campus for long standing issues"/>
    <x v="0"/>
    <n v="48"/>
    <n v="-6"/>
  </r>
  <r>
    <n v="726"/>
    <s v="Extra job-specific training could be given to staff who are undergoing job change. This will enable better performance and effectiveness in the new role. In addition, some form of induction and a clear letter stating changed role and responsibilities would be helpful"/>
    <s v="Internal"/>
    <d v="2020-07-28T00:00:00"/>
    <x v="0"/>
    <s v="India"/>
    <x v="13"/>
    <s v="OFI"/>
    <n v="45001"/>
    <n v="5.3"/>
    <s v=" Organizational Roles, Responsibilities, Authorities"/>
    <s v="HR"/>
    <m/>
    <s v="20/09/2020"/>
    <d v="2020-09-15T00:00:00"/>
    <s v="Job role based training modules defined in Percipoi"/>
    <x v="0"/>
    <n v="49"/>
    <n v="-5"/>
  </r>
  <r>
    <n v="727"/>
    <s v="An awareness training programme can be organised for Leadership to understand their role in QMS &amp; OHSMS."/>
    <s v="Internal"/>
    <d v="2020-07-28T00:00:00"/>
    <x v="0"/>
    <s v="India"/>
    <x v="13"/>
    <s v="OFI"/>
    <n v="9001"/>
    <n v="5.0999999999999996"/>
    <s v=" Leadership &amp; Commitment"/>
    <s v="Quality"/>
    <m/>
    <s v="20/09/2020"/>
    <d v="2020-11-06T00:00:00"/>
    <s v="Training on ISO Standards were given to the campus"/>
    <x v="0"/>
    <n v="101"/>
    <n v="47"/>
  </r>
  <r>
    <n v="728"/>
    <s v="Risk assessment by individual departments could be conducted and documented. Although challenges, strategic documents and needs and expectations of stakeholders were explained well, these could be documented for future reference"/>
    <s v="Internal"/>
    <d v="2020-07-28T00:00:00"/>
    <x v="0"/>
    <s v="India"/>
    <x v="13"/>
    <s v="OFI"/>
    <n v="45001"/>
    <s v="6.1.4"/>
    <s v=" Planning action to address OH&amp;S"/>
    <s v="Operations"/>
    <m/>
    <s v="20/09/2020"/>
    <d v="2020-09-14T00:00:00"/>
    <s v="Risk assessment document is prepared department wise by the campus"/>
    <x v="0"/>
    <n v="48"/>
    <n v="-6"/>
  </r>
  <r>
    <n v="729"/>
    <s v="Safety Certificate for the lift in the school is supposed to have a 3 year renewal cycle and the last renewal seems to have been in 2013. None was acquired in 2019. This is a serious risk to life and limb for the staff and students who may be required to use the lift, if there is a failure of the equipment leading to an accident"/>
    <s v="Internal"/>
    <d v="2020-07-31T00:00:00"/>
    <x v="0"/>
    <s v="India"/>
    <x v="14"/>
    <s v="Minor -Non-Conformities"/>
    <n v="45001"/>
    <n v="8.1"/>
    <s v=" Operational planning and control"/>
    <s v="Operations"/>
    <m/>
    <s v="20/09/2020"/>
    <d v="2020-10-10T00:00:00"/>
    <s v="Safety Certificate of lift are renewed."/>
    <x v="0"/>
    <n v="71"/>
    <n v="20"/>
  </r>
  <r>
    <n v="730"/>
    <s v="Although transport vendors provide the medical details for their employees such as Eye Tests for drivers, and School Nurse conducts BP, Pulse and general check-up, it might be useful to have the medical records also double checked by Nurse and Admin staff at random intervals to ensure there are no red flags or discrepancies. Monitoring of these records would be helpful."/>
    <s v="Internal"/>
    <d v="2020-07-31T00:00:00"/>
    <x v="0"/>
    <s v="India"/>
    <x v="14"/>
    <s v="Observation"/>
    <n v="45001"/>
    <n v="8.1"/>
    <s v=" Operational planning and control"/>
    <s v="Operations"/>
    <m/>
    <s v="20/09/2020"/>
    <d v="2020-10-10T00:00:00"/>
    <s v="Monitoring of records are now done in campus"/>
    <x v="0"/>
    <n v="71"/>
    <n v="20"/>
  </r>
  <r>
    <n v="731"/>
    <s v="The document on interested parties could be further enhanced by including Vendors, Alumni, Community, Society, Nation and the environment as this would help school in expanding its reach and attracting more segments of customers. It can also be tracked year on year as a repository for future reference."/>
    <s v="Internal"/>
    <d v="2020-07-31T00:00:00"/>
    <x v="0"/>
    <s v="India"/>
    <x v="14"/>
    <s v="Observation"/>
    <n v="9001"/>
    <n v="4.2"/>
    <s v=" Needs &amp; Expectations"/>
    <s v="Management"/>
    <m/>
    <s v="20/09/2020"/>
    <d v="2020-10-10T00:00:00"/>
    <s v="More comprehensive interested parties document has been made by campus."/>
    <x v="0"/>
    <n v="71"/>
    <n v="20"/>
  </r>
  <r>
    <n v="732"/>
    <s v="Some wires were observed to be hanging near the ceiling at 2nd floor C wing corridor. Although these were at a height, they could pose a risk in case children try to pull them. In case these are wires for the CCTV camera, exposed wires could mean loss of coverage in that area."/>
    <s v="Internal"/>
    <d v="2020-07-31T00:00:00"/>
    <x v="0"/>
    <s v="India"/>
    <x v="14"/>
    <s v="Observation"/>
    <n v="45001"/>
    <s v="6.1.2"/>
    <s v=" Hazard identification &amp; assessment of risks and opportunities"/>
    <s v="Operations"/>
    <m/>
    <s v="20/09/2020"/>
    <d v="2020-10-10T00:00:00"/>
    <s v="Hanging wires are now tapped"/>
    <x v="0"/>
    <n v="71"/>
    <n v="20"/>
  </r>
  <r>
    <n v="733"/>
    <s v="Currently there are no PCs in the library, but there seem to be plans for installing them for student research. At that time it may be useful to ensure limitations on the kind of websites students can access through the PCs in the library."/>
    <s v="Internal"/>
    <d v="2020-07-31T00:00:00"/>
    <x v="0"/>
    <s v="India"/>
    <x v="14"/>
    <s v="OFI"/>
    <n v="45001"/>
    <s v="8.1.2"/>
    <s v=" Eliminating Hazards and reducing OH&amp;S risks"/>
    <s v="Management"/>
    <m/>
    <s v="20/09/2020"/>
    <d v="2020-10-10T00:00:00"/>
    <s v="New PC's are installed in the library"/>
    <x v="0"/>
    <n v="71"/>
    <n v="20"/>
  </r>
  <r>
    <n v="734"/>
    <s v="TCs could be issued to departing students only after checking with the librarian in case of any unreturned books. Ideally a checklist would make these multiple checks easier to conduct with less chance of anything being missed out."/>
    <s v="Internal"/>
    <d v="2020-07-31T00:00:00"/>
    <x v="0"/>
    <s v="India"/>
    <x v="14"/>
    <s v="OFI"/>
    <n v="9001"/>
    <s v="8.5.1"/>
    <s v=" Control of production &amp;  service provision"/>
    <s v="Admissions"/>
    <m/>
    <s v="20/09/2020"/>
    <d v="2020-10-10T00:00:00"/>
    <s v="Checklist has been designed and documentated"/>
    <x v="0"/>
    <n v="71"/>
    <n v="20"/>
  </r>
  <r>
    <n v="735"/>
    <s v="There is also no PC provided to the Nurse in the sickbay. At the moment everything is on physical registers. This does not allow for analysis of the most common incidents or their frequency without a manual tally."/>
    <s v="Internal"/>
    <d v="2020-07-31T00:00:00"/>
    <x v="0"/>
    <s v="India"/>
    <x v="14"/>
    <s v="OFI"/>
    <n v="9001"/>
    <s v="8.5.1"/>
    <s v=" Control of production &amp;  service provision"/>
    <s v="Operations"/>
    <m/>
    <s v="20/09/2020"/>
    <d v="2020-10-10T00:00:00"/>
    <s v="PC has been installed in the sickbay"/>
    <x v="0"/>
    <n v="71"/>
    <n v="20"/>
  </r>
  <r>
    <n v="736"/>
    <s v="A demo of CPR, First aid was conducted by the school nurse and doctor on call. These events could be recorded and made a regular feature of the school especially in view of the current COVID-19 situation."/>
    <s v="Internal"/>
    <d v="2020-08-01T00:00:00"/>
    <x v="0"/>
    <s v="India"/>
    <x v="14"/>
    <s v="OFI"/>
    <n v="45001"/>
    <s v="7.5.2"/>
    <s v=" Creating and updating"/>
    <s v="Operations"/>
    <m/>
    <s v="20/09/2020"/>
    <d v="2020-10-10T00:00:00"/>
    <s v="A demo of CPR was conducted by the Nurse."/>
    <x v="0"/>
    <n v="70"/>
    <n v="20"/>
  </r>
  <r>
    <n v="737"/>
    <s v="Operations too could look at converting their manual registers and reports to Excel as this would be easier to analyse and track."/>
    <s v="Internal"/>
    <d v="2020-08-01T00:00:00"/>
    <x v="0"/>
    <s v="India"/>
    <x v="14"/>
    <s v="OFI"/>
    <n v="9001"/>
    <n v="7.5"/>
    <s v=" Documented information"/>
    <s v="Operations"/>
    <m/>
    <s v="20/09/2020"/>
    <d v="2020-10-10T00:00:00"/>
    <s v="Operations are now converting operations manual into excel"/>
    <x v="0"/>
    <n v="70"/>
    <n v="20"/>
  </r>
  <r>
    <n v="738"/>
    <s v="After a Vendor Evaluation feedback is given to the vendor verbally, but a formal documented record can be looked into and also action taken on poor performing Vendors to be documented."/>
    <s v="Internal"/>
    <d v="2020-08-01T00:00:00"/>
    <x v="0"/>
    <s v="India"/>
    <x v="14"/>
    <s v="OFI"/>
    <n v="9001"/>
    <n v="7.5"/>
    <s v=" Documented information"/>
    <s v="Operations"/>
    <m/>
    <s v="20/09/2020"/>
    <d v="2020-10-10T00:00:00"/>
    <s v="Vendor evaluation form is now implemented in the campus."/>
    <x v="0"/>
    <n v="70"/>
    <n v="20"/>
  </r>
  <r>
    <n v="739"/>
    <s v="The CPR Poster in Sickbay needs to be rectified as the Emergency Contact is shown as 911 (since help was taken from the American Heart Association Resource). It should be changed to 108."/>
    <s v="Internal"/>
    <d v="2020-08-01T00:00:00"/>
    <x v="0"/>
    <s v="India"/>
    <x v="14"/>
    <s v="OFI"/>
    <n v="45001"/>
    <s v="7.5.3"/>
    <s v=" Control of documented information"/>
    <s v="Operations"/>
    <m/>
    <s v="20/09/2020"/>
    <d v="2020-10-10T00:00:00"/>
    <s v="The CPR poster in the sickbay has been changed "/>
    <x v="0"/>
    <n v="70"/>
    <n v="20"/>
  </r>
  <r>
    <n v="740"/>
    <s v="For cases that require hospital visit (which should be treated with seriousness) there should be a separate Incident Report filed. Training and on this could be given by the GCEE."/>
    <s v="Internal"/>
    <d v="2020-08-01T00:00:00"/>
    <x v="0"/>
    <s v="India"/>
    <x v="14"/>
    <s v="OFI"/>
    <n v="45001"/>
    <n v="10.199999999999999"/>
    <s v=" Incident, nonconformity &amp; corrective action"/>
    <s v="Quality"/>
    <m/>
    <s v="20/09/2020"/>
    <d v="2020-10-10T00:00:00"/>
    <s v="incident register with required details along with accident book is maintained"/>
    <x v="0"/>
    <n v="70"/>
    <n v="20"/>
  </r>
  <r>
    <n v="741"/>
    <s v="Although the section on originality has been added to the Rubric as an aspect of assessment and students do presentations to showcase their learning, it may be helpful to conduct a formal session for students covering plagiarism and copyright infringements in age appropriate format."/>
    <s v="Internal"/>
    <d v="2020-08-01T00:00:00"/>
    <x v="0"/>
    <s v="India"/>
    <x v="14"/>
    <s v="OFI"/>
    <n v="9001"/>
    <n v="6.1"/>
    <s v=" Address risk &amp; opportunity"/>
    <s v="Academics"/>
    <m/>
    <s v="20/09/2020"/>
    <d v="2020-10-10T00:00:00"/>
    <s v="A formal lesson plan has been prepared by the school"/>
    <x v="0"/>
    <n v="70"/>
    <n v="20"/>
  </r>
  <r>
    <n v="742"/>
    <s v="Proxy / Substitution documents can be enhanced by adding details of lessons to be conducted and completion status this will help to track fortnightly planning schedule."/>
    <s v="Internal"/>
    <d v="2020-08-01T00:00:00"/>
    <x v="0"/>
    <s v="India"/>
    <x v="14"/>
    <s v="OFI"/>
    <n v="9001"/>
    <s v="7.1.5"/>
    <s v=" Monitoring &amp; measuring resources"/>
    <s v="Academics"/>
    <m/>
    <s v="20/09/2020"/>
    <d v="2020-10-10T00:00:00"/>
    <s v="Proxy documentation has been enchanced."/>
    <x v="0"/>
    <n v="70"/>
    <n v="20"/>
  </r>
  <r>
    <n v="743"/>
    <s v="Although the Sports Teachers already have First Aid Training as part of their qualification, it may help to have refresher training for these teachers due to the nature of their subject (Sports) where injuries are more likely."/>
    <s v="Internal"/>
    <d v="2020-08-01T00:00:00"/>
    <x v="0"/>
    <s v="India"/>
    <x v="14"/>
    <s v="OFI"/>
    <n v="45001"/>
    <s v="8.1.2"/>
    <s v=" Eliminating Hazards and reducing OH&amp;S risks"/>
    <s v="HR"/>
    <m/>
    <s v="31/08/2020"/>
    <d v="2020-10-10T00:00:00"/>
    <s v="For sports teacher, teachers are given first aid training"/>
    <x v="0"/>
    <n v="70"/>
    <n v="40"/>
  </r>
  <r>
    <n v="744"/>
    <s v="The process of Internal Audit seems to be ineffective:_x000a_• Objectivity and the impartiality of the audit process for 2019-20 is not seen. Evidence - Academics (Secondary) doing audit of Academics (Primary)_x000a_• ISO SYSTEMS CO-ORDINATOR, Legal &amp; Leadership functions were not covered during Internal Audit of 2019-20_x000a_• Internal Audit Schedule needs to be detailed &amp; comprehensive. It needs to mention dept. wise time &amp; date of audit. Currently the schedule just mentioned the dates as 6/11/19 &amp; 15/11/19_x000a_• Internal Audit Report for ACA-PM-01-08 did not mention as to who were the auditors, who were the auditees present, the duration of audit. _x000a_• Details of mapping the Internal Audit Findings to relevant ISO standards clause was not seen in GIIS-ACA-PM-05 Testing and Marking of Student Work audit report. The report further didn't categorise the audit findings as Non-Conformities, Observations, OFI's_x000a_• No Corrective Action Request (CAR) Report is maintained for audit findings. Evidence - 3 AFI's in last internal audit cycle of 2019-20_x000a_"/>
    <s v="Internal"/>
    <d v="2020-08-26T00:00:00"/>
    <x v="0"/>
    <s v="Malaysia"/>
    <x v="4"/>
    <s v="Major -Non-Conformities"/>
    <n v="9001"/>
    <n v="9.1999999999999993"/>
    <s v=" Internal audit"/>
    <s v="Management"/>
    <m/>
    <d v="2020-09-30T00:00:00"/>
    <d v="2020-10-09T00:00:00"/>
    <s v="This is done by campus as recorded in MRM"/>
    <x v="0"/>
    <n v="44"/>
    <n v="9"/>
  </r>
  <r>
    <n v="745"/>
    <s v="Management Review Meeting process needs improvement as per standards requirements:_x000a_• There has to be a formal communication mechanism in place for scheduling MRM and the agenda to be covered in it_x000a_• The current practise in MRM's is that everything is verbal discussion. There is no data that is compiled, summarised &amp; then presented for review by leadership during MRM's. Evidence - MRM dated 16/1/2020_x000a_• The fact that there was only partial internal audit conducted in Nov 2019 &amp; balance functions would be covered in March-20, this was not discussed during MRM dated 16th Jan, 2020_x000a_• Accidents / Incidents is not covered in MRM_x000a_• Target date for completion is not mentioned in MRM Minutes thereby unable to conclude the points that are still open, by when it will be closed and it’s current review status_x000a_• Agenda Points as per requirements of ISO 45001:2018 standards needs to be included from next MRM onwards_x000a_"/>
    <s v="Internal"/>
    <d v="2020-08-27T00:00:00"/>
    <x v="0"/>
    <s v="Malaysia"/>
    <x v="4"/>
    <s v="Major -Non-Conformities"/>
    <n v="9001"/>
    <n v="9.3000000000000007"/>
    <s v=" Management review"/>
    <s v="Management"/>
    <m/>
    <d v="2020-09-30T00:00:00"/>
    <d v="2020-10-09T00:00:00"/>
    <s v="This is done by campus as recorded in MRM"/>
    <x v="0"/>
    <n v="44"/>
    <n v="9"/>
  </r>
  <r>
    <n v="746"/>
    <s v="No documentary evidence available that the organization shall determine the interested parties (e.g. students, interns, alumni, external service providers, media, staff, etc...) that are relevant to it’s management system and their requirements i.e. needs and expectations from GIIS KL Campus."/>
    <s v="Internal"/>
    <d v="2020-08-26T00:00:00"/>
    <x v="0"/>
    <s v="Malaysia"/>
    <x v="4"/>
    <s v="Minor -Non-Conformities"/>
    <n v="9001"/>
    <n v="4.2"/>
    <s v=" Needs &amp; Expectations"/>
    <s v="Management"/>
    <m/>
    <d v="2020-09-30T00:00:00"/>
    <d v="2020-10-14T00:00:00"/>
    <s v="Interested parties are now determined by the campus"/>
    <x v="0"/>
    <n v="49"/>
    <n v="14"/>
  </r>
  <r>
    <n v="747"/>
    <s v="Occupational Health, Safety &amp; Security Policy was unavailable at the time of audit / not shown to the auditors. Awareness related to the policy can be improved further."/>
    <s v="Internal"/>
    <d v="2020-08-26T00:00:00"/>
    <x v="0"/>
    <s v="Malaysia"/>
    <x v="4"/>
    <s v="Minor -Non-Conformities"/>
    <n v="9001"/>
    <n v="5.2"/>
    <s v=" Policy"/>
    <s v="Management"/>
    <m/>
    <d v="2020-10-26T00:00:00"/>
    <d v="2020-09-15T00:00:00"/>
    <s v="OHS&amp;S Policy awareness made in campus"/>
    <x v="0"/>
    <n v="20"/>
    <n v="-41"/>
  </r>
  <r>
    <n v="748"/>
    <s v="Complaints Management process needs to be streamlined. Departments are maintaining their respective complaints data. Analysis of repetitive complaints is not being done. No complete utilization of help desk observed, in the absence of which, many customer complaints may be unattended or unsurfaced as it is not overseen by any other supervisor. "/>
    <s v="Internal"/>
    <d v="2020-08-26T00:00:00"/>
    <x v="0"/>
    <s v="Malaysia"/>
    <x v="4"/>
    <s v="Minor -Non-Conformities"/>
    <n v="9001"/>
    <n v="10.199999999999999"/>
    <s v=" Nonconformity &amp; corrective action"/>
    <s v="Academics"/>
    <m/>
    <d v="2020-09-30T00:00:00"/>
    <d v="2020-10-09T00:00:00"/>
    <s v="This is done by campus as recorded in MRM"/>
    <x v="0"/>
    <n v="44"/>
    <n v="9"/>
  </r>
  <r>
    <n v="749"/>
    <s v="Overall awareness of QMS &amp; OHSMS Risks can be further improved amongst various auditees and functions"/>
    <s v="Internal"/>
    <d v="2020-08-26T00:00:00"/>
    <x v="0"/>
    <s v="Malaysia"/>
    <x v="4"/>
    <s v="Minor -Non-Conformities"/>
    <n v="9001"/>
    <n v="5.0999999999999996"/>
    <s v=" Leadership &amp; Commitment"/>
    <s v="Management"/>
    <m/>
    <d v="2020-09-30T00:00:00"/>
    <d v="2020-10-09T00:00:00"/>
    <s v="This is done by campus as recorded in MRM"/>
    <x v="0"/>
    <n v="44"/>
    <n v="9"/>
  </r>
  <r>
    <n v="750"/>
    <s v="Although issues are discussed on monthly basis in meeting by respective dept's, they could be summarised into one document for ease of monitoring &amp; review by Leadership. "/>
    <s v="Internal"/>
    <d v="2020-08-26T00:00:00"/>
    <x v="0"/>
    <s v="Malaysia"/>
    <x v="4"/>
    <s v="Observation"/>
    <n v="9001"/>
    <s v="5.1.1"/>
    <s v=" General (Leadership)"/>
    <s v="Management"/>
    <m/>
    <d v="2020-09-30T00:00:00"/>
    <d v="2020-10-09T00:00:00"/>
    <s v="This is done by campus as recorded in MRM"/>
    <x v="0"/>
    <n v="44"/>
    <n v="9"/>
  </r>
  <r>
    <n v="751"/>
    <s v="Overall awareness of ISO standards requirements awareness was limited to less people. Operations members are not aware of IMS procedures uploaded in my GIIS. "/>
    <s v="Internal"/>
    <d v="2020-08-26T00:00:00"/>
    <x v="0"/>
    <s v="Malaysia"/>
    <x v="4"/>
    <s v="Observation"/>
    <n v="9001"/>
    <n v="7.3"/>
    <s v=" Awareness"/>
    <s v="Management"/>
    <m/>
    <d v="2020-09-30T00:00:00"/>
    <d v="2020-10-14T00:00:00"/>
    <s v="IMS procedures shared by the quality coordinator with the campus._x000a_And the team is made aware that it is available in myGIIS"/>
    <x v="0"/>
    <n v="49"/>
    <n v="14"/>
  </r>
  <r>
    <n v="752"/>
    <s v="Identification of Legal requirements specific to GIIS KL Campus was initiated in Feb'20 by respective dept's, a summary document / repository needs to be made that would assist in arriving at as to where the campus stands w.r.t. it's overall legal compliances status."/>
    <s v="Internal"/>
    <d v="2020-08-26T00:00:00"/>
    <x v="0"/>
    <s v="Malaysia"/>
    <x v="4"/>
    <s v="Observation"/>
    <n v="45001"/>
    <s v="9.1.2"/>
    <s v=" Evaluation of Complaince"/>
    <s v="Management"/>
    <m/>
    <d v="2020-10-26T00:00:00"/>
    <d v="2020-09-15T00:00:00"/>
    <s v="Legal register made campus specific"/>
    <x v="0"/>
    <n v="20"/>
    <n v="-41"/>
  </r>
  <r>
    <n v="753"/>
    <s v="New employee’s induction via Teamie is not followed up or ensured. No evidences of employee induction (Admissions Head, joined on 4th Oct-19). Safety aspects are not included in induction."/>
    <s v="Internal"/>
    <d v="2020-08-26T00:00:00"/>
    <x v="0"/>
    <s v="Malaysia"/>
    <x v="4"/>
    <s v="Observation"/>
    <n v="9001"/>
    <n v="7.2"/>
    <s v=" Competence"/>
    <s v="HR"/>
    <m/>
    <d v="2020-09-30T00:00:00"/>
    <d v="2020-10-09T00:00:00"/>
    <s v="This is done by campus as recorded in MRM"/>
    <x v="0"/>
    <n v="44"/>
    <n v="9"/>
  </r>
  <r>
    <n v="754"/>
    <s v="Parent Satisfaction Target is 65% &amp; achievement is 60% for 2019. On the contrary, Student Satisfaction Target is 93%. Wide-gap exists between these two targets. Satisfaction surveys of parents needs to be updated. The reasons of low scores needs to reviewed thoroughly."/>
    <s v="Internal"/>
    <d v="2020-08-26T00:00:00"/>
    <x v="0"/>
    <s v="Malaysia"/>
    <x v="4"/>
    <s v="OFI"/>
    <n v="9001"/>
    <s v="9.1.2"/>
    <s v=" Customer satisfaction"/>
    <s v="Academics"/>
    <m/>
    <d v="2020-09-30T00:00:00"/>
    <d v="2020-10-23T00:00:00"/>
    <s v="Parents and student satisfcation survey is analysed and reasons for difference recorded"/>
    <x v="0"/>
    <n v="58"/>
    <n v="23"/>
  </r>
  <r>
    <n v="755"/>
    <s v="Post admissions follow up to improve relationship with customers can be improved."/>
    <s v="Internal"/>
    <d v="2020-08-26T00:00:00"/>
    <x v="0"/>
    <s v="Malaysia"/>
    <x v="4"/>
    <s v="OFI"/>
    <n v="9001"/>
    <s v="8.2.3"/>
    <s v=" Review of requirements for products &amp; services"/>
    <s v="Admissions"/>
    <m/>
    <d v="2020-09-30T00:00:00"/>
    <d v="2020-09-30T00:00:00"/>
    <s v="Google form has been created by the campus to capture feedback of the parents"/>
    <x v="0"/>
    <n v="35"/>
    <n v="0"/>
  </r>
  <r>
    <n v="756"/>
    <s v="Follow up by safety in charge if all students are aware of emergency evacuation plan needs to be done"/>
    <s v="Internal"/>
    <d v="2020-08-26T00:00:00"/>
    <x v="0"/>
    <s v="Malaysia"/>
    <x v="4"/>
    <s v="Observation"/>
    <n v="45001"/>
    <n v="8.1999999999999993"/>
    <s v=" Emergency preparedness and response"/>
    <s v="Operations"/>
    <m/>
    <d v="2020-09-30T00:00:00"/>
    <d v="2020-10-09T00:00:00"/>
    <s v="This is done by campus as recorded in MRM"/>
    <x v="0"/>
    <n v="44"/>
    <n v="9"/>
  </r>
  <r>
    <n v="757"/>
    <s v="During admissions, a student book with guidelines to rules / do and don’ts specific to KL Campus can be given including how to respond to emergencies, how to safeguard oneself during   pandemics, etc…"/>
    <s v="Internal"/>
    <d v="2020-08-26T00:00:00"/>
    <x v="0"/>
    <s v="Malaysia"/>
    <x v="4"/>
    <s v="Observation"/>
    <n v="9001"/>
    <s v="8.2.2"/>
    <s v=" Determining requirements for products &amp; services"/>
    <s v="Admissions"/>
    <m/>
    <d v="2020-09-30T00:00:00"/>
    <d v="2020-10-09T00:00:00"/>
    <s v="This is done by campus as recorded in MRM"/>
    <x v="0"/>
    <n v="44"/>
    <n v="9"/>
  </r>
  <r>
    <n v="758"/>
    <s v="Regular &amp; systematic process for update and Change of address/phone numbers of parents needs to be implemented. "/>
    <s v="Internal"/>
    <d v="2020-08-27T00:00:00"/>
    <x v="0"/>
    <s v="Malaysia"/>
    <x v="4"/>
    <s v="OFI"/>
    <n v="9001"/>
    <s v="8.2.3"/>
    <s v=" Review of requirements for products &amp; services"/>
    <s v="Admissions"/>
    <m/>
    <d v="2020-09-30T00:00:00"/>
    <d v="2020-09-30T00:00:00"/>
    <s v="This process has been initiated by the IT team in the campus"/>
    <x v="0"/>
    <n v="34"/>
    <n v="0"/>
  </r>
  <r>
    <n v="759"/>
    <s v="Access to documents &amp; it's retrieval to show to auditors by auditees can be improved."/>
    <s v="Internal"/>
    <d v="2020-08-28T00:00:00"/>
    <x v="0"/>
    <s v="Malaysia"/>
    <x v="4"/>
    <s v="OFI"/>
    <n v="9001"/>
    <s v="7.5.3"/>
    <s v=" Control of documented information"/>
    <s v="Academics"/>
    <m/>
    <d v="2020-09-30T00:00:00"/>
    <d v="2020-10-23T00:00:00"/>
    <s v="It has been stated in MRM that documents will be organised when audit will be conducted"/>
    <x v="0"/>
    <n v="56"/>
    <n v="23"/>
  </r>
  <r>
    <n v="760"/>
    <s v="Risks to be identified for continuity of operations. In case there is breakdown in Internet Connection and Virtual Audits are happening at that time. "/>
    <s v="Internal"/>
    <d v="2020-08-29T00:00:00"/>
    <x v="0"/>
    <s v="Malaysia"/>
    <x v="4"/>
    <s v="OFI"/>
    <n v="9001"/>
    <n v="6.1"/>
    <s v=" Address risk &amp; opportunity"/>
    <s v="Academics"/>
    <m/>
    <d v="2020-09-30T00:00:00"/>
    <d v="2020-09-28T00:00:00"/>
    <s v="Risk for the continuity of the business is identified in the risk register by the campus"/>
    <x v="0"/>
    <n v="30"/>
    <n v="-2"/>
  </r>
  <r>
    <n v="761"/>
    <s v="Risks need to be identified for Admissions for requirements of additional staff to handle surge in leads / inquiries as aggressive digital marketing campaigns are planned for the next 4 months beginning Sept'20."/>
    <s v="Internal"/>
    <d v="2020-08-30T00:00:00"/>
    <x v="0"/>
    <s v="Malaysia"/>
    <x v="4"/>
    <s v="OFI"/>
    <n v="9001"/>
    <n v="6.1"/>
    <s v=" Address risk &amp; opportunity"/>
    <s v="Admissions"/>
    <m/>
    <d v="2020-09-30T00:00:00"/>
    <d v="2020-09-28T00:00:00"/>
    <s v="Requirement of the additional staff is identified in the risk register"/>
    <x v="0"/>
    <n v="29"/>
    <n v="-2"/>
  </r>
  <r>
    <n v="762"/>
    <s v="Employee Resume banks only in HRs email. This makes it person oriented. It needs to be in the system so that back up HR member can check the same."/>
    <s v="Internal"/>
    <d v="2020-08-31T00:00:00"/>
    <x v="0"/>
    <s v="Malaysia"/>
    <x v="4"/>
    <s v="OFI"/>
    <n v="9001"/>
    <s v="7.1.2"/>
    <s v=" People"/>
    <s v="HR"/>
    <m/>
    <d v="2020-09-30T00:00:00"/>
    <d v="2020-10-02T00:00:00"/>
    <s v="Employees resume bank made in google drive"/>
    <x v="0"/>
    <n v="32"/>
    <n v="2"/>
  </r>
  <r>
    <n v="763"/>
    <s v="Criteria points for employee interview is not set. Without the score, the basis of selection or rejection may not be rationalized."/>
    <s v="Internal"/>
    <d v="2020-09-01T00:00:00"/>
    <x v="0"/>
    <s v="Malaysia"/>
    <x v="4"/>
    <s v="OFI"/>
    <n v="9001"/>
    <s v="7.1.2"/>
    <s v=" People"/>
    <s v="HR"/>
    <m/>
    <d v="2020-09-30T00:00:00"/>
    <d v="2020-10-20T00:00:00"/>
    <s v="campus in MRM decided to immediately implement corporate document which has rating system"/>
    <x v="0"/>
    <n v="49"/>
    <n v="20"/>
  </r>
  <r>
    <n v="764"/>
    <s v="Employee satisfaction survey reports to be available with HR and Analysis of the report needs to be done"/>
    <s v="Internal"/>
    <d v="2020-09-02T00:00:00"/>
    <x v="0"/>
    <s v="Malaysia"/>
    <x v="4"/>
    <s v="Observation"/>
    <n v="9001"/>
    <s v="9.1.3"/>
    <s v=" Analysis &amp; evaluation"/>
    <s v="HR"/>
    <m/>
    <d v="2020-09-30T00:00:00"/>
    <d v="2020-10-09T00:00:00"/>
    <s v="This is done by campus as recorded in MRM"/>
    <x v="0"/>
    <n v="37"/>
    <n v="9"/>
  </r>
  <r>
    <n v="765"/>
    <s v="The training process seems to be ineffective_x000a_• Planned and actual evidence not seen for training of employees._x000a_• No records of shadow training of new employees seen though they said they have some cases where employees shadowed._x000a_"/>
    <s v="Internal"/>
    <d v="2020-09-03T00:00:00"/>
    <x v="0"/>
    <s v="Malaysia"/>
    <x v="4"/>
    <s v="Observation"/>
    <n v="9001"/>
    <n v="7.2"/>
    <s v=" Competence"/>
    <s v="HR"/>
    <m/>
    <d v="2020-09-30T00:00:00"/>
    <d v="2020-10-23T00:00:00"/>
    <s v="HR has strenghtened the records of training added budgeted v/s completed._x000a_Also Shadow Teacher records are maintained."/>
    <x v="0"/>
    <n v="50"/>
    <n v="23"/>
  </r>
  <r>
    <n v="766"/>
    <s v="Standard format for vendor evaluation to be followed (KL has separate)"/>
    <s v="Internal"/>
    <d v="2020-09-04T00:00:00"/>
    <x v="0"/>
    <s v="Malaysia"/>
    <x v="4"/>
    <s v="OFI"/>
    <n v="9001"/>
    <n v="8.4"/>
    <s v=" Control of external processes, products &amp; services"/>
    <s v="Operations"/>
    <m/>
    <d v="2020-09-30T00:00:00"/>
    <d v="2020-09-22T00:00:00"/>
    <s v="New vendor evaluation form to be used from Dec 2020"/>
    <x v="0"/>
    <n v="18"/>
    <n v="-8"/>
  </r>
  <r>
    <n v="767"/>
    <s v="Incident report not seen fully (only one sample seen)"/>
    <s v="Internal"/>
    <d v="2020-09-05T00:00:00"/>
    <x v="0"/>
    <s v="Malaysia"/>
    <x v="4"/>
    <s v="Observation"/>
    <n v="45001"/>
    <n v="10.199999999999999"/>
    <s v=" Incident, nonconformity &amp; corrective action"/>
    <s v="Operations"/>
    <m/>
    <d v="2020-09-30T00:00:00"/>
    <d v="2020-09-28T00:00:00"/>
    <s v="Complete incident report prepared by the campus"/>
    <x v="0"/>
    <n v="23"/>
    <n v="-2"/>
  </r>
  <r>
    <n v="768"/>
    <s v="Overall Awareness of the standards requirements and processes needs to be in place."/>
    <s v="Internal"/>
    <d v="2020-09-28T00:00:00"/>
    <x v="0"/>
    <s v="India"/>
    <x v="7"/>
    <s v="Major -Non-Conformities"/>
    <n v="9001"/>
    <n v="7.3"/>
    <s v=" Awareness"/>
    <s v="Quality"/>
    <m/>
    <s v="31/10/2020"/>
    <d v="2021-01-07T00:00:00"/>
    <s v="Overall awareness training given by the quality coordinator to the campus"/>
    <x v="0"/>
    <n v="101"/>
    <n v="68"/>
  </r>
  <r>
    <n v="769"/>
    <s v="Complete vendor management process is currently not followed by the campus, for e. g. new vendor evaluation form, vendor satisfaction survey are missing"/>
    <s v="Internal"/>
    <d v="2020-09-28T00:00:00"/>
    <x v="0"/>
    <s v="India"/>
    <x v="7"/>
    <s v="Major -Non-Conformities"/>
    <n v="45001"/>
    <s v="8.1.4"/>
    <s v=" Procurement"/>
    <s v="Operations"/>
    <m/>
    <s v="31/10/2020"/>
    <d v="2020-11-02T00:00:00"/>
    <s v="New vendor evaluation form and vendor satisfaction survey forms are used by campus "/>
    <x v="0"/>
    <n v="35"/>
    <n v="2"/>
  </r>
  <r>
    <n v="770"/>
    <s v="Presently legal register not maintained by the campus."/>
    <s v="Internal"/>
    <d v="2020-09-28T00:00:00"/>
    <x v="0"/>
    <s v="India"/>
    <x v="7"/>
    <s v="Major -Non-Conformities"/>
    <n v="45001"/>
    <s v="6.1.3"/>
    <s v=" Determination of legal and other requirements"/>
    <s v="Quality"/>
    <m/>
    <s v="30/11/2020"/>
    <d v="2021-01-25T00:00:00"/>
    <s v="Removed from ISO Scope"/>
    <x v="0"/>
    <n v="119"/>
    <n v="56"/>
  </r>
  <r>
    <n v="771"/>
    <s v="PUC’s were expired, needs to be renewed for all buses."/>
    <s v="Internal"/>
    <d v="2020-09-28T00:00:00"/>
    <x v="0"/>
    <s v="India"/>
    <x v="7"/>
    <s v="Major -Non-Conformities"/>
    <n v="45001"/>
    <s v="6.1.3"/>
    <s v=" Determination of legal and other requirements"/>
    <s v="Operations"/>
    <m/>
    <s v="30/11/2020"/>
    <d v="2021-01-25T00:00:00"/>
    <s v="Removed from ISO Scope"/>
    <x v="0"/>
    <n v="119"/>
    <n v="56"/>
  </r>
  <r>
    <n v="772"/>
    <s v="Mock drill has not been conducted by the campus."/>
    <s v="Internal"/>
    <d v="2020-09-28T00:00:00"/>
    <x v="0"/>
    <s v="India"/>
    <x v="7"/>
    <s v="Major -Non-Conformities"/>
    <n v="45001"/>
    <n v="8.1999999999999993"/>
    <s v=" Emergency preparedness and response"/>
    <s v="Operations"/>
    <m/>
    <s v="31/10/2020"/>
    <d v="2020-11-02T00:00:00"/>
    <s v="Mock Drill is conducted by the campus"/>
    <x v="0"/>
    <n v="35"/>
    <n v="2"/>
  </r>
  <r>
    <n v="773"/>
    <s v="Health Records need to be maintained. E.g. Presently the campus is not collecting any health records from the bus vendor. Fitness of the driver and conductor is just taken on the letterhead. Also Student Health records to be maintained by nurse."/>
    <s v="Internal"/>
    <d v="2020-09-28T00:00:00"/>
    <x v="0"/>
    <s v="India"/>
    <x v="7"/>
    <s v="Major -Non-Conformities"/>
    <n v="45001"/>
    <s v="6.1.3"/>
    <s v=" Determination of legal and other requirements"/>
    <s v="Operations"/>
    <m/>
    <s v="13/11/2020"/>
    <d v="2021-01-25T00:00:00"/>
    <s v="Removed from ISO Scope"/>
    <x v="0"/>
    <n v="119"/>
    <n v="73"/>
  </r>
  <r>
    <n v="774"/>
    <s v="Control procedure of the documents should be in place and all documents need to be dated and numbered."/>
    <s v="Internal"/>
    <d v="2020-09-28T00:00:00"/>
    <x v="0"/>
    <s v="India"/>
    <x v="7"/>
    <s v="Minor -Non-Conformities"/>
    <n v="9001"/>
    <s v="7.5.3"/>
    <s v=" Control of documented information"/>
    <s v="Management"/>
    <m/>
    <s v="23/10/2020"/>
    <d v="2020-12-01T00:00:00"/>
    <s v="Control procedure for the document is now available at the campus"/>
    <x v="0"/>
    <n v="64"/>
    <n v="39"/>
  </r>
  <r>
    <n v="775"/>
    <s v="External and Internal communication needs to be improved. There has to be a formal communication mechanism in place for scheduling meetings and the agenda to be covered in it. E.g. 1 Overall communication with the parents is not very clear as no records are maintained for the same. E.g. 2 - Leave taken by the teacher should be first informed to the coordinator and not EA, and also communication is done through WhatsApp chat."/>
    <s v="Internal"/>
    <d v="2020-09-28T00:00:00"/>
    <x v="0"/>
    <s v="India"/>
    <x v="7"/>
    <s v="Minor -Non-Conformities"/>
    <n v="45001"/>
    <n v="4.0999999999999996"/>
    <s v=" Understanding the organization and its context"/>
    <s v="Academics"/>
    <m/>
    <s v="23/10/2020"/>
    <d v="2020-10-23T00:00:00"/>
    <s v="campus has now standardized the communication process. Parent communication is now happened through mygiis and google classrooms"/>
    <x v="0"/>
    <n v="25"/>
    <n v="0"/>
  </r>
  <r>
    <n v="776"/>
    <s v="Training given by nurse is not recorded anywhere, proper records should be maintained of the same. POSCO training needs be arranged for staff. Lady attendant/drivers are not trained on first aid and Fire &amp; safety. Planned v/s actual training hours can be maintained"/>
    <s v="Internal"/>
    <d v="2020-09-28T00:00:00"/>
    <x v="0"/>
    <s v="India"/>
    <x v="7"/>
    <s v="Minor -Non-Conformities"/>
    <n v="9001"/>
    <n v="7.3"/>
    <s v=" Awareness"/>
    <s v="HR"/>
    <m/>
    <s v="31/10/2020"/>
    <d v="2020-12-01T00:00:00"/>
    <s v="POSCO training has been conducted by the campus and records for the same is also maintained"/>
    <x v="0"/>
    <n v="64"/>
    <n v="31"/>
  </r>
  <r>
    <n v="777"/>
    <s v="Operational Control &amp; Measures need to be in place for    _x000a_a.       Loose and hanging wires that are seen in security guards cabin.    _x000a_b.       Smoke detectors whose periodic testing needs to be done.    _x000a_c.       Fire extinguisher that was not available in Store room.  _x000a_d.       Hygiene check register for canteen that is not maintained."/>
    <s v="Internal"/>
    <d v="2020-09-28T00:00:00"/>
    <x v="0"/>
    <s v="India"/>
    <x v="7"/>
    <s v="Minor -Non-Conformities"/>
    <n v="45001"/>
    <s v="8.1.2"/>
    <s v=" Eliminating Hazards and reducing OH&amp;S risks"/>
    <s v="Operations"/>
    <m/>
    <s v="31/10/2020"/>
    <d v="2020-11-02T00:00:00"/>
    <s v="Loose wires were well fitted by campus also, fire extinguisher is kept in the store room_x000a_Hygeiene canteen register is also maintained and smoke detectors are also tested."/>
    <x v="0"/>
    <n v="35"/>
    <n v="2"/>
  </r>
  <r>
    <n v="778"/>
    <s v="List of medicines needs to be maintained with expiry dates by nurse. Medicines should be prescribed by the doctor."/>
    <s v="Internal"/>
    <d v="2020-09-28T00:00:00"/>
    <x v="0"/>
    <s v="India"/>
    <x v="7"/>
    <s v="Minor -Non-Conformities"/>
    <n v="45001"/>
    <s v="8.1.2"/>
    <s v=" Eliminating Hazards and reducing OH&amp;S risks"/>
    <s v="Operations"/>
    <m/>
    <s v="31/10/2020"/>
    <d v="2021-01-25T00:00:00"/>
    <s v="Removed from ISO Scope"/>
    <x v="0"/>
    <n v="119"/>
    <n v="86"/>
  </r>
  <r>
    <n v="779"/>
    <s v="Internal and External Strategic issues needs to be identified by the campus and should also be reviewed periodically."/>
    <s v="Internal"/>
    <d v="2020-09-28T00:00:00"/>
    <x v="0"/>
    <s v="India"/>
    <x v="7"/>
    <s v="Observation"/>
    <n v="45001"/>
    <n v="4.0999999999999996"/>
    <s v=" Understanding the organization and its context"/>
    <s v="Management"/>
    <m/>
    <s v="30/11/2020"/>
    <d v="2021-01-25T00:00:00"/>
    <s v="Removed from ISO Scope"/>
    <x v="0"/>
    <n v="119"/>
    <n v="56"/>
  </r>
  <r>
    <n v="780"/>
    <s v="Alumni and other vendors like media to be included in the needs and expectation of the interested parties document and should also be reviewed."/>
    <s v="Internal"/>
    <d v="2020-09-28T00:00:00"/>
    <x v="0"/>
    <s v="India"/>
    <x v="7"/>
    <s v="Observation"/>
    <n v="9001"/>
    <n v="4.2"/>
    <s v=" Needs &amp; Expectations"/>
    <s v="Management"/>
    <m/>
    <s v="31/10/2020"/>
    <d v="2020-12-08T00:00:00"/>
    <s v="A comprehensive risk and opportunity register is maintained by the campus and various needs and expectations of the external parties are identified."/>
    <x v="0"/>
    <n v="71"/>
    <n v="38"/>
  </r>
  <r>
    <n v="781"/>
    <s v="Analysis of the training records (training effectiveness) to be done."/>
    <s v="Internal"/>
    <d v="2020-09-28T00:00:00"/>
    <x v="0"/>
    <s v="India"/>
    <x v="7"/>
    <s v="Observation"/>
    <n v="9001"/>
    <n v="7.3"/>
    <s v=" Awareness"/>
    <s v="HR"/>
    <m/>
    <s v="31/10/2020"/>
    <d v="2020-12-01T00:00:00"/>
    <s v="Analysis of the training records are maintained by the campus"/>
    <x v="0"/>
    <n v="64"/>
    <n v="31"/>
  </r>
  <r>
    <n v="782"/>
    <s v="Child protection policy not shown"/>
    <s v="Internal"/>
    <d v="2020-09-28T00:00:00"/>
    <x v="0"/>
    <s v="India"/>
    <x v="7"/>
    <s v="Observation"/>
    <n v="45001"/>
    <s v="6.1.3"/>
    <s v=" Determination of legal and other requirements"/>
    <s v="HR"/>
    <m/>
    <s v="22/10/2020"/>
    <d v="2020-10-23T00:00:00"/>
    <s v="Child Protection policy and a circular with safety instruction is provided by the campus."/>
    <x v="0"/>
    <n v="25"/>
    <n v="1"/>
  </r>
  <r>
    <n v="783"/>
    <s v="Agreement with the nearby hospital needs to entered by the campus."/>
    <s v="Internal"/>
    <d v="2020-09-28T00:00:00"/>
    <x v="0"/>
    <s v="India"/>
    <x v="7"/>
    <s v="Observation"/>
    <n v="9001"/>
    <n v="8.4"/>
    <s v=" Control of external processes, products &amp; services"/>
    <s v="Operations"/>
    <m/>
    <s v="31/10/2020"/>
    <d v="2021-01-25T00:00:00"/>
    <s v="Removed from ISO Scope"/>
    <x v="0"/>
    <n v="119"/>
    <n v="86"/>
  </r>
  <r>
    <n v="784"/>
    <s v="PROMISE V2 to be reviewed in detail and action plan to be formulated to improve the score."/>
    <s v="Internal"/>
    <d v="2020-09-28T00:00:00"/>
    <x v="0"/>
    <s v="India"/>
    <x v="7"/>
    <s v="Observation"/>
    <n v="9001"/>
    <n v="10.3"/>
    <s v=" Continual improvement"/>
    <s v="Management"/>
    <m/>
    <s v="31/10/2020"/>
    <d v="2020-11-19T00:00:00"/>
    <s v="Action plan is formulatted by the campus and the same is reviwed by the board"/>
    <x v="0"/>
    <n v="52"/>
    <n v="19"/>
  </r>
  <r>
    <n v="785"/>
    <s v="Analysis of lead generation does not happen in campus. Analysis of the incident report/register to be done by campus. Analysis of the parent feedback needs to be done."/>
    <s v="Internal"/>
    <d v="2020-09-28T00:00:00"/>
    <x v="0"/>
    <s v="India"/>
    <x v="7"/>
    <s v="Observation"/>
    <n v="9001"/>
    <n v="10.3"/>
    <s v=" Continual improvement"/>
    <s v="Admissions"/>
    <m/>
    <s v="22/10/2020"/>
    <d v="2021-01-25T00:00:00"/>
    <s v="Removed from ISO Scope"/>
    <x v="0"/>
    <n v="119"/>
    <n v="95"/>
  </r>
  <r>
    <n v="786"/>
    <s v="In Fee ceiling sheet date on which calls are given should be specified with follow up action"/>
    <s v="Internal"/>
    <d v="2020-09-29T00:00:00"/>
    <x v="0"/>
    <s v="India"/>
    <x v="7"/>
    <s v="Observation"/>
    <n v="9001"/>
    <s v="8.2.1"/>
    <s v=" Customer communication"/>
    <s v="Admissions"/>
    <m/>
    <s v="22/10/2020"/>
    <d v="2020-10-23T00:00:00"/>
    <s v="Fee ceiling sheet with follow up action parameters maintained by the campus"/>
    <x v="0"/>
    <n v="24"/>
    <n v="1"/>
  </r>
  <r>
    <n v="787"/>
    <s v="Approvals for petty cash expenses should be taken prior to carrying out repairs or maintenance with complete verification of the work to be conducted, Operation in charge must indicate following details in petty cash statement:_x000a_a. Date of claim_x000a_b. Person/ Company to pay along with Invoice, if any_x000a_c. Brief description of the claim_x000a_d. Individual amounts and total amount."/>
    <s v="Internal"/>
    <d v="2020-09-29T00:00:00"/>
    <x v="0"/>
    <s v="India"/>
    <x v="7"/>
    <s v="Observation"/>
    <n v="9001"/>
    <s v="8.4.2"/>
    <s v=" Type &amp; extent of control"/>
    <s v="Operations"/>
    <m/>
    <s v="22/10/2020"/>
    <d v="2020-10-23T00:00:00"/>
    <s v="Now petty cash approvals are taken by the campus prior to the expense."/>
    <x v="0"/>
    <n v="24"/>
    <n v="1"/>
  </r>
  <r>
    <n v="788"/>
    <s v="Recruitment Tracker should be maintained by the Campus."/>
    <s v="Internal"/>
    <d v="2020-09-29T00:00:00"/>
    <x v="0"/>
    <s v="India"/>
    <x v="7"/>
    <s v="Observation"/>
    <n v="9001"/>
    <n v="6.2"/>
    <s v=" Quality objectives &amp; planning to achieve them"/>
    <s v="HR"/>
    <m/>
    <s v="22/10/2020"/>
    <d v="2020-10-23T00:00:00"/>
    <s v="Recruitment tracker is maintained by campus"/>
    <x v="0"/>
    <n v="24"/>
    <n v="1"/>
  </r>
  <r>
    <n v="789"/>
    <s v="Biometrics system for attendance of teachers not working since December 2019."/>
    <s v="Internal"/>
    <d v="2020-09-29T00:00:00"/>
    <x v="0"/>
    <s v="India"/>
    <x v="7"/>
    <s v="Observation"/>
    <n v="9001"/>
    <s v="7.1.3"/>
    <s v=" Infrastructure"/>
    <s v="Operations"/>
    <m/>
    <s v="22/10/2020"/>
    <d v="2020-10-23T00:00:00"/>
    <s v="Biometrics system for attendance of teachers is working now"/>
    <x v="0"/>
    <n v="24"/>
    <n v="1"/>
  </r>
  <r>
    <n v="790"/>
    <s v="New Joiners list not maintained by the campus so unable to gauge complete picture of the same. Induction deck can be made more comprehensive"/>
    <s v="Internal"/>
    <d v="2020-09-29T00:00:00"/>
    <x v="0"/>
    <s v="India"/>
    <x v="7"/>
    <s v="Observation"/>
    <n v="9001"/>
    <n v="7.3"/>
    <s v=" Awareness"/>
    <s v="HR"/>
    <m/>
    <s v="31/10/2020"/>
    <d v="2020-12-04T00:00:00"/>
    <s v="Joiners list and Induction slide updated by the campus"/>
    <x v="0"/>
    <n v="66"/>
    <n v="34"/>
  </r>
  <r>
    <n v="791"/>
    <s v="Safety committee member’s names needs to be added in the emergency preparedness SOP."/>
    <s v="Internal"/>
    <d v="2020-09-29T00:00:00"/>
    <x v="0"/>
    <s v="India"/>
    <x v="7"/>
    <s v="Observation"/>
    <n v="45001"/>
    <n v="5.4"/>
    <s v=" Consultation and participation of workers"/>
    <s v="Operations"/>
    <m/>
    <s v="31/10/2020"/>
    <d v="2020-12-01T00:00:00"/>
    <s v="Safety committee is now formed in school with names added"/>
    <x v="0"/>
    <n v="63"/>
    <n v="31"/>
  </r>
  <r>
    <n v="792"/>
    <s v="In IT asset checklist date of issue/date of return/reissue columns can be added for tracking purpose."/>
    <s v="Internal"/>
    <d v="2020-09-29T00:00:00"/>
    <x v="0"/>
    <s v="India"/>
    <x v="7"/>
    <s v="OFI"/>
    <n v="9001"/>
    <s v="7.1.3"/>
    <s v=" Infrastructure"/>
    <s v="Operations"/>
    <m/>
    <s v="26/10/2020"/>
    <d v="2020-11-02T00:00:00"/>
    <s v="IT Checklist is made by the campus with receipts and issue columns added"/>
    <x v="0"/>
    <n v="34"/>
    <n v="7"/>
  </r>
  <r>
    <n v="793"/>
    <s v="Social media is accessible on library PC."/>
    <s v="Internal"/>
    <d v="2020-09-29T00:00:00"/>
    <x v="0"/>
    <s v="India"/>
    <x v="7"/>
    <s v="OFI"/>
    <n v="9001"/>
    <s v="7.1.3"/>
    <s v=" Infrastructure"/>
    <s v="IT"/>
    <m/>
    <s v="26/10/2020"/>
    <d v="2020-12-04T00:00:00"/>
    <s v="Social media is blocked in library PC"/>
    <x v="0"/>
    <n v="66"/>
    <n v="39"/>
  </r>
  <r>
    <n v="794"/>
    <s v="Currently the school does not have provision of Wheelchair."/>
    <s v="Internal"/>
    <d v="2020-09-29T00:00:00"/>
    <x v="0"/>
    <s v="India"/>
    <x v="7"/>
    <s v="OFI"/>
    <n v="9001"/>
    <n v="7.1"/>
    <s v=" Resources"/>
    <s v="Operations"/>
    <m/>
    <s v="30/11/2020"/>
    <d v="2021-01-25T00:00:00"/>
    <s v="Removed from ISO Scope"/>
    <x v="0"/>
    <n v="118"/>
    <n v="56"/>
  </r>
  <r>
    <n v="795"/>
    <s v="For Stock take/equipment currently campus is using registers however need to ensure that forms should be in use."/>
    <s v="Internal"/>
    <d v="2020-09-29T00:00:00"/>
    <x v="0"/>
    <s v="India"/>
    <x v="7"/>
    <s v="OFI"/>
    <n v="9001"/>
    <n v="8.1"/>
    <s v=" Operational planning and control"/>
    <s v="Operations"/>
    <m/>
    <s v="13/11/2020"/>
    <d v="2021-01-25T00:00:00"/>
    <s v="Removed from ISO Scope"/>
    <x v="0"/>
    <n v="118"/>
    <n v="73"/>
  </r>
  <r>
    <n v="796"/>
    <s v="Annual Pedagogical Planning copy of the last year not present with the campus"/>
    <s v="Internal"/>
    <d v="2020-09-29T00:00:00"/>
    <x v="0"/>
    <s v="India"/>
    <x v="7"/>
    <s v="OFI"/>
    <n v="9001"/>
    <n v="8.1"/>
    <s v=" Operational planning and control"/>
    <s v="Academics"/>
    <m/>
    <s v="30/10/2020"/>
    <d v="2020-12-01T00:00:00"/>
    <s v="Annual Pedagogical Planning copy is now maintained by the campus"/>
    <x v="0"/>
    <n v="63"/>
    <n v="32"/>
  </r>
  <r>
    <n v="797"/>
    <s v="Campus worksheet is different from the other campuses, maybe same worksheets can be followed throughout GIIS with correct document no. and effective date."/>
    <s v="Internal"/>
    <d v="2020-09-29T00:00:00"/>
    <x v="0"/>
    <s v="India"/>
    <x v="7"/>
    <s v="OFI"/>
    <n v="9001"/>
    <s v="7.5.3"/>
    <s v=" Control of documented information"/>
    <s v="Academics"/>
    <m/>
    <s v="22/10/2020"/>
    <d v="2020-10-23T00:00:00"/>
    <s v="As per the email confirmation received from Academic co-ordinator currently campus is using the worksheets which are provided by HO"/>
    <x v="0"/>
    <n v="24"/>
    <n v="1"/>
  </r>
  <r>
    <n v="798"/>
    <s v="Daily Performa Sheet should be filled, currently it is not filled fully."/>
    <s v="Internal"/>
    <d v="2020-09-29T00:00:00"/>
    <x v="0"/>
    <s v="India"/>
    <x v="7"/>
    <s v="OFI"/>
    <n v="9001"/>
    <n v="8.1"/>
    <s v=" Operational planning and control"/>
    <s v="Academics"/>
    <m/>
    <s v="22/10/2020"/>
    <d v="2020-10-23T00:00:00"/>
    <s v="Daily work performa sheet is maintained"/>
    <x v="0"/>
    <n v="24"/>
    <n v="1"/>
  </r>
  <r>
    <n v="799"/>
    <s v="A comprehensive Legal Register needs to be maintained at Campus level."/>
    <s v="Internal"/>
    <d v="2020-10-05T00:00:00"/>
    <x v="0"/>
    <s v="India"/>
    <x v="2"/>
    <s v="Observation"/>
    <n v="45001"/>
    <s v="9.1.2"/>
    <s v=" Evaluation of Complaince"/>
    <s v="Management"/>
    <m/>
    <d v="2020-11-30T00:00:00"/>
    <d v="2021-02-02T00:00:00"/>
    <s v="Campus is maintaining a legal register "/>
    <x v="0"/>
    <n v="120"/>
    <n v="64"/>
  </r>
  <r>
    <n v="800"/>
    <s v="Students, Parents, Teachers &amp; Staff, / CBSE, Management are identified as key stakeholders and their needs &amp; expectations are also documented. GIIS Balewadi can further consider including other regulatory bodies Society and Environment too."/>
    <s v="Internal"/>
    <d v="2020-10-05T00:00:00"/>
    <x v="0"/>
    <s v="India"/>
    <x v="2"/>
    <s v="Observation"/>
    <n v="9001"/>
    <n v="4.2"/>
    <s v=" Needs &amp; Expectations"/>
    <s v="Management"/>
    <m/>
    <d v="2020-12-31T00:00:00"/>
    <d v="2021-02-08T00:00:00"/>
    <s v="Needs and expectations of other regulartory bodies are included"/>
    <x v="0"/>
    <n v="126"/>
    <n v="39"/>
  </r>
  <r>
    <n v="801"/>
    <s v="Risks identified in Admissions( Data Control(,Sickbay( Medication for Bites and plant Allergies),Operations ( Un known Pests)and Library( Placement of Computers), Academics ( for Absenteeism)Each Function can perform their Risk assessment to Monitor and put controls in place."/>
    <s v="Internal"/>
    <d v="2020-10-05T00:00:00"/>
    <x v="0"/>
    <s v="India"/>
    <x v="2"/>
    <s v="Observation"/>
    <n v="45001"/>
    <s v="8.1.2"/>
    <s v=" Eliminating Hazards and reducing OH&amp;S risks"/>
    <s v="Management"/>
    <m/>
    <d v="2021-03-31T00:00:00"/>
    <d v="2021-02-08T00:00:00"/>
    <s v="A comphrehensive Risk assessment register is being prepared by the team "/>
    <x v="0"/>
    <n v="126"/>
    <n v="-51"/>
  </r>
  <r>
    <n v="802"/>
    <s v="Curriculum Plans modification can be looked into.( Common Template, Inputs from all geos subjectwise,mapping to 9 Gems and inclusion of HOTS skills)"/>
    <s v="Internal"/>
    <d v="2020-10-05T00:00:00"/>
    <x v="0"/>
    <s v="India"/>
    <x v="2"/>
    <s v="Observation"/>
    <n v="9001"/>
    <n v="8.1"/>
    <s v=" Operational planning and control"/>
    <s v="Academics"/>
    <m/>
    <d v="2021-01-04T00:00:00"/>
    <d v="2021-02-08T00:00:00"/>
    <s v="This is reveiwed by Global Team and will do things as per their instructions"/>
    <x v="0"/>
    <n v="126"/>
    <n v="35"/>
  </r>
  <r>
    <n v="803"/>
    <s v="Lesson conduct Follow up can be included along with teacher’s reflection in the appropriate row of the form, also Homework correction can be monitored by COD’s even though all work is assigned online."/>
    <s v="Internal"/>
    <d v="2020-10-05T00:00:00"/>
    <x v="0"/>
    <s v="India"/>
    <x v="2"/>
    <s v="Observation"/>
    <n v="9001"/>
    <s v="8.3.4"/>
    <s v=" Design &amp; development controls"/>
    <s v="Academics"/>
    <m/>
    <d v="2020-11-19T00:00:00"/>
    <d v="2021-02-06T00:00:00"/>
    <s v="Lesson conduct follow up is monitored by teachers, also homework correction is also done by teachers."/>
    <x v="0"/>
    <n v="124"/>
    <n v="79"/>
  </r>
  <r>
    <n v="804"/>
    <s v="A weekly or Monthly Report of completed work for parents can be introduced for better monitoring of teachers work."/>
    <s v="Internal"/>
    <d v="2020-10-05T00:00:00"/>
    <x v="0"/>
    <s v="India"/>
    <x v="2"/>
    <s v="Observation"/>
    <n v="9001"/>
    <s v="8.2.1"/>
    <s v=" Customer communication"/>
    <s v="Academics"/>
    <m/>
    <d v="2020-01-12T00:00:00"/>
    <d v="2021-02-02T00:00:00"/>
    <s v="During PTM's, teachers discuss the completed work with parents"/>
    <x v="0"/>
    <n v="120"/>
    <n v="387"/>
  </r>
  <r>
    <n v="805"/>
    <s v="Usage of myGIIS needs to be looked into as parents are unaware of certain features. Also the Principal’s name appears twice one as designation, one as his name. this can be confusing and mails might not get addressed in a timely manner leading to dissatisfaction of customer"/>
    <s v="Internal"/>
    <d v="2020-10-05T00:00:00"/>
    <x v="0"/>
    <s v="India"/>
    <x v="2"/>
    <s v="Observation"/>
    <n v="45001"/>
    <n v="7.4"/>
    <s v=" Communication"/>
    <s v="Management"/>
    <m/>
    <d v="2020-10-11T00:00:00"/>
    <d v="2021-02-16T00:00:00"/>
    <s v="Issue has been resolved by IT Team"/>
    <x v="0"/>
    <n v="134"/>
    <n v="128"/>
  </r>
  <r>
    <n v="806"/>
    <s v="Even though level wise Parent Handbook is available this can be integrated in one comprehensive one with VMS.9Gems and quality Objectives included as well as withdrawal process explained in more detail. It can also be reviewed for any errors."/>
    <s v="Internal"/>
    <d v="2020-10-05T00:00:00"/>
    <x v="0"/>
    <s v="India"/>
    <x v="2"/>
    <s v="Observation"/>
    <n v="45001"/>
    <n v="7.4"/>
    <s v=" Communication"/>
    <s v="Management"/>
    <m/>
    <d v="2021-01-04T00:00:00"/>
    <d v="2021-02-06T00:00:00"/>
    <s v="comprehensive Parent handbook is made by the campus"/>
    <x v="0"/>
    <n v="124"/>
    <n v="33"/>
  </r>
  <r>
    <n v="807"/>
    <s v="To capture and track verbal, written or mail complaints via mygiis can be put in place to analyze and control."/>
    <s v="Internal"/>
    <d v="2020-10-05T00:00:00"/>
    <x v="0"/>
    <s v="India"/>
    <x v="2"/>
    <s v="Observation"/>
    <n v="9001"/>
    <s v="9.1.2"/>
    <s v=" Customer satisfaction"/>
    <s v="Management"/>
    <m/>
    <d v="2021-01-04T00:00:00"/>
    <d v="2021-02-04T00:00:00"/>
    <s v="Complaints are now captured in Helpdesk"/>
    <x v="0"/>
    <n v="122"/>
    <n v="31"/>
  </r>
  <r>
    <n v="808"/>
    <s v="Exit interviews can be put in place for withdrawing students in order to control &amp; minimize adverse impact on student numbers."/>
    <s v="Internal"/>
    <d v="2020-10-06T00:00:00"/>
    <x v="0"/>
    <s v="India"/>
    <x v="2"/>
    <s v="Observation"/>
    <n v="9001"/>
    <s v="9.1.2"/>
    <s v=" Customer satisfaction"/>
    <s v="Admissions"/>
    <m/>
    <d v="2020-11-30T00:00:00"/>
    <d v="2021-02-04T00:00:00"/>
    <s v="Exit interview process has now been put in place"/>
    <x v="0"/>
    <n v="121"/>
    <n v="66"/>
  </r>
  <r>
    <n v="809"/>
    <s v="In order to ensure that lessons are completed as per plan, classrooms can have a monthly planner in place and worksheet bank for Proxy Teachers to use in case on regular teacher being on leave."/>
    <s v="Internal"/>
    <d v="2020-10-06T00:00:00"/>
    <x v="0"/>
    <s v="India"/>
    <x v="2"/>
    <s v="Observation"/>
    <n v="9001"/>
    <n v="6.1"/>
    <s v=" Address risk &amp; opportunity"/>
    <s v="Academics"/>
    <m/>
    <d v="2021-01-04T00:00:00"/>
    <d v="2021-02-08T00:00:00"/>
    <s v="Proxy documentation has been enchanced. And worksheet bank provision has been made by the campus "/>
    <x v="0"/>
    <n v="125"/>
    <n v="35"/>
  </r>
  <r>
    <n v="810"/>
    <s v="Although Housekeeping, Security and Upper management all have background checks, HR can initiate checks for teaching staff too."/>
    <s v="Internal"/>
    <d v="2020-10-06T00:00:00"/>
    <x v="0"/>
    <s v="India"/>
    <x v="2"/>
    <s v="Observation"/>
    <n v="45001"/>
    <s v="8.1.2"/>
    <s v=" Eliminating Hazards and reducing OH&amp;S risks"/>
    <s v="HR"/>
    <m/>
    <d v="2021-01-04T00:00:00"/>
    <d v="2021-02-06T00:00:00"/>
    <s v="Reference check is now performed by HR"/>
    <x v="0"/>
    <n v="123"/>
    <n v="33"/>
  </r>
  <r>
    <n v="811"/>
    <s v="ISO Standards Awareness Training Program has been done for Campus Team. For further understanding of the requirements as per function and one’s role w.r.t. standards a structured training can be looked into."/>
    <s v="Internal"/>
    <d v="2020-10-06T00:00:00"/>
    <x v="0"/>
    <s v="India"/>
    <x v="2"/>
    <s v="OFI"/>
    <n v="9001"/>
    <n v="7.3"/>
    <s v=" Awareness"/>
    <s v="HR"/>
    <m/>
    <d v="2021-01-31T00:00:00"/>
    <d v="2021-01-12T00:00:00"/>
    <s v="ISO training program done for the campus"/>
    <x v="0"/>
    <n v="98"/>
    <n v="-19"/>
  </r>
  <r>
    <n v="812"/>
    <s v="Lesson plans can have an additional row showing number of periods required for completion."/>
    <s v="Internal"/>
    <d v="2020-10-06T00:00:00"/>
    <x v="0"/>
    <s v="India"/>
    <x v="2"/>
    <s v="OFI"/>
    <n v="9001"/>
    <s v="8.3.2"/>
    <s v=" Design &amp; development planning"/>
    <s v="Academics"/>
    <m/>
    <d v="2021-01-04T00:00:00"/>
    <d v="2021-02-08T00:00:00"/>
    <s v="lesson has a row added to reflect no. of hours/sessions taken to complete"/>
    <x v="0"/>
    <n v="125"/>
    <n v="35"/>
  </r>
  <r>
    <n v="813"/>
    <s v="Master list of all YouTube links and other websites used in teaching and learning can be maintained for ease of access."/>
    <s v="Internal"/>
    <d v="2020-10-06T00:00:00"/>
    <x v="0"/>
    <s v="India"/>
    <x v="2"/>
    <s v="OFI"/>
    <n v="9001"/>
    <s v="8.3.3"/>
    <s v=" Design &amp; development inputs"/>
    <s v="Academics"/>
    <m/>
    <d v="2020-10-12T00:00:00"/>
    <d v="2020-12-10T00:00:00"/>
    <s v="Master list is maintained for teaching material for Youtube and other websites used"/>
    <x v="0"/>
    <n v="65"/>
    <n v="59"/>
  </r>
  <r>
    <n v="814"/>
    <s v="Further vetting of the Report Card Remarks can be initiated in order to reflect student strengths."/>
    <s v="Internal"/>
    <d v="2020-10-06T00:00:00"/>
    <x v="0"/>
    <s v="India"/>
    <x v="2"/>
    <s v="OFI"/>
    <n v="9001"/>
    <s v="8.3.4"/>
    <s v=" Design &amp; development controls"/>
    <s v="Academics"/>
    <m/>
    <d v="2021-01-04T00:00:00"/>
    <d v="2021-02-06T00:00:00"/>
    <s v="Report is now available in myGIIS"/>
    <x v="0"/>
    <n v="123"/>
    <n v="33"/>
  </r>
  <r>
    <n v="815"/>
    <s v="An ISO Awareness session for all can be arranged for better understanding the requirements of QMS"/>
    <s v="Internal"/>
    <d v="2020-11-24T00:00:00"/>
    <x v="0"/>
    <s v="Singapore"/>
    <x v="10"/>
    <s v="Observation"/>
    <n v="9001"/>
    <n v="7.3"/>
    <s v=" Awareness"/>
    <s v="Management"/>
    <m/>
    <d v="2021-01-24T00:00:00"/>
    <d v="2021-01-25T00:00:00"/>
    <s v="ISO Awareness training conducted for a total of 187 teachers from PG and EC campus as well as for the 2 new GCEE team members. A few Attendance screenshots attached as evidence in ticket no.36778"/>
    <x v="0"/>
    <n v="62"/>
    <n v="1"/>
  </r>
  <r>
    <n v="816"/>
    <s v="Although evidences of academic objectives are set and were seen, as per requirements of ISO 9001-2015, cl-6.2, evidence of all quality objectives including academic as well as others related to school improvement areas would help the school to track the targets set and met in one glance."/>
    <s v="Internal"/>
    <d v="2020-11-24T00:00:00"/>
    <x v="0"/>
    <s v="Singapore"/>
    <x v="10"/>
    <s v="OFI"/>
    <n v="9001"/>
    <n v="6.2"/>
    <s v=" Quality objectives &amp; planning to achieve them"/>
    <s v="Management"/>
    <m/>
    <d v="2021-01-24T00:00:00"/>
    <d v="2021-01-21T00:00:00"/>
    <s v="Campus have an Improvement parameter in PV2 , and would like to go with the same. Hence will not maintain a separate tracker."/>
    <x v="0"/>
    <n v="58"/>
    <n v="-3"/>
  </r>
  <r>
    <n v="817"/>
    <s v="Even though myGIIS has individual student withdrawal &amp;exit interview remarks it would be helpful for the school to have a consolidated analysis for the entire withdrawals in a year with comments of the interviewer and remarks and sign of the parent/ student withdrawing to review the yearly trends and to take appropriate action."/>
    <s v="Internal"/>
    <d v="2020-11-24T00:00:00"/>
    <x v="0"/>
    <s v="Singapore"/>
    <x v="10"/>
    <s v="OFI"/>
    <n v="9001"/>
    <n v="6.1"/>
    <s v=" Address risk &amp; opportunity"/>
    <s v="Admissions"/>
    <m/>
    <d v="2021-01-24T00:00:00"/>
    <d v="2021-01-21T00:00:00"/>
    <s v="Withdrawal list maintained month-wise in Excel sheet with details column giving reason for withdrawal."/>
    <x v="0"/>
    <n v="58"/>
    <n v="-3"/>
  </r>
  <r>
    <n v="818"/>
    <s v="No dues clearance from library &amp; science lab could be included as a part of student withdrawal process. This will enable completeness of the withdrawal process so as to safeguard the assets (books/ IT lab equipment if any) of the School."/>
    <s v="Internal"/>
    <d v="2020-11-24T00:00:00"/>
    <x v="0"/>
    <s v="Singapore"/>
    <x v="10"/>
    <s v="OFI"/>
    <n v="9001"/>
    <n v="6.1"/>
    <s v=" Address risk &amp; opportunity"/>
    <s v="Admissions"/>
    <m/>
    <d v="2021-01-24T00:00:00"/>
    <d v="2021-01-21T00:00:00"/>
    <s v="Now added to withdrawal checklist. Principal will approve withdrawal only after dues have been checked. Process put in place from January 2021."/>
    <x v="0"/>
    <n v="58"/>
    <n v="-3"/>
  </r>
  <r>
    <n v="819"/>
    <s v="Regular (annual) general health and safety training and emergency preparedness for all employees could be planned and executed to ensure that all teachers are familiar &amp; competent with the requirements of same."/>
    <s v="Internal"/>
    <d v="2020-11-24T00:00:00"/>
    <x v="0"/>
    <s v="Singapore"/>
    <x v="10"/>
    <s v="OFI"/>
    <n v="45001"/>
    <n v="8.1999999999999993"/>
    <s v=" Emergency preparedness and response"/>
    <s v="HR"/>
    <m/>
    <d v="2021-01-24T00:00:00"/>
    <d v="2021-01-21T00:00:00"/>
    <s v="Health &amp; Safety Training will be included now onwards. Previously only covered Fire &amp; First Aid"/>
    <x v="0"/>
    <n v="58"/>
    <n v="-3"/>
  </r>
  <r>
    <n v="820"/>
    <s v="New employee induction document can have an integrated additional column with academic coordinators signature to acknowledge and confirm the completion of the same from both the instructors giving induction."/>
    <s v="Internal"/>
    <d v="2020-11-24T00:00:00"/>
    <x v="0"/>
    <s v="Singapore"/>
    <x v="10"/>
    <s v="OFI"/>
    <n v="9001"/>
    <n v="7.5"/>
    <s v=" Documented information"/>
    <s v="HR"/>
    <m/>
    <d v="2021-01-24T00:00:00"/>
    <d v="2021-01-21T00:00:00"/>
    <s v="Column added in induction checklist from Jan 2021. Inductor and Coordinator to sign off on it."/>
    <x v="0"/>
    <n v="58"/>
    <n v="-3"/>
  </r>
  <r>
    <n v="821"/>
    <s v="The school operations team should maintain  A copy of the compliances tracker, to track the dates of compliance of the school including academics, legal and safety.  A soft copy of vendor evaluations specifically for those for EC( Ex- pest control, housekeeping, fire safety)  A copy of master list of all stock items needs to be maintained at EC campus too though it may be currently with the central team. This will help at school level to match with periodic inventory management."/>
    <s v="Internal"/>
    <d v="2020-11-24T00:00:00"/>
    <x v="0"/>
    <s v="Singapore"/>
    <x v="10"/>
    <s v="OFI"/>
    <n v="9001"/>
    <n v="7.5"/>
    <s v=" Documented information"/>
    <s v="Operations"/>
    <m/>
    <d v="2021-01-24T00:00:00"/>
    <d v="2021-01-21T00:00:00"/>
    <s v="Complaince Tracker &amp; Register at EC; copies of vendor evaluation also at EC; Copy of Master list of vendors will also be maintained going forward."/>
    <x v="0"/>
    <n v="58"/>
    <n v="-3"/>
  </r>
  <r>
    <n v="822"/>
    <s v="There is scope for ISO awareness enhancement on 9001 &amp; 45001 standards for all employees."/>
    <s v="Internal"/>
    <d v="2020-11-20T00:00:00"/>
    <x v="0"/>
    <s v="Singapore"/>
    <x v="9"/>
    <s v="Observation"/>
    <n v="9001"/>
    <n v="7.3"/>
    <s v=" Awareness"/>
    <s v="Management"/>
    <m/>
    <d v="2021-01-20T00:00:00"/>
    <d v="2021-01-25T00:00:00"/>
    <s v="ISO Awareness training conducted for a total of 187 teachers from PG and EC campus as well as for the 2 new GCEE team members. A few Attendance screenshots attached as evidence in ticket no.36778"/>
    <x v="0"/>
    <n v="66"/>
    <n v="5"/>
  </r>
  <r>
    <n v="823"/>
    <s v="Leadership can look into maintaining one single formal document covering the needs and expectations of various stakeholder groups, although some are being covered at Management meetings by individual functions. This will help the school’s ability to track and integrate QMS requirements with regards to needs and expectations of various stakeholder groups."/>
    <s v="Internal"/>
    <d v="2020-11-20T00:00:00"/>
    <x v="0"/>
    <s v="Singapore"/>
    <x v="9"/>
    <s v="Observation"/>
    <n v="9001"/>
    <n v="4.2"/>
    <s v=" Needs &amp; Expectations"/>
    <s v="Management"/>
    <m/>
    <d v="2021-01-20T00:00:00"/>
    <d v="2021-01-27T00:00:00"/>
    <s v="Interested party is reviewd during management meetings"/>
    <x v="0"/>
    <n v="68"/>
    <n v="7"/>
  </r>
  <r>
    <n v="824"/>
    <s v="Documented information of evidence shown during the audit can be shown as soft copies using a shared drive, this will enable smooth and effective sharing of evidence"/>
    <s v="Internal"/>
    <d v="2020-11-20T00:00:00"/>
    <x v="0"/>
    <s v="Singapore"/>
    <x v="9"/>
    <s v="Observation"/>
    <n v="9001"/>
    <n v="7.5"/>
    <s v=" Documented information"/>
    <s v="Admissions"/>
    <m/>
    <d v="2021-01-20T00:00:00"/>
    <d v="2021-01-27T00:00:00"/>
    <s v="Soft copies will be shown during virtual Audit Henceforth"/>
    <x v="0"/>
    <n v="68"/>
    <n v="7"/>
  </r>
  <r>
    <n v="825"/>
    <s v="A post Admission follow up can be looked into. Customer delight can be enhanced if a post-admission systematic process is laid out where the admission team can check if students have settled down in respective classes and smooth communication have been established with all aspects of everyday school life."/>
    <s v="Internal"/>
    <d v="2020-11-20T00:00:00"/>
    <x v="0"/>
    <s v="Singapore"/>
    <x v="9"/>
    <s v="OFI"/>
    <n v="9001"/>
    <s v="8.5.5"/>
    <s v=" Post-delivery activities"/>
    <s v="Admissions"/>
    <m/>
    <d v="2021-01-20T00:00:00"/>
    <d v="2021-01-27T00:00:00"/>
    <s v="current process will be followed by the campus"/>
    <x v="0"/>
    <n v="68"/>
    <n v="7"/>
  </r>
  <r>
    <n v="826"/>
    <s v="In Teacher Observation template, in Areas of Improvement the rephrasing of drop down list can be looked into for better clarity. This may also help the teacher to understand exactly the gap he / she needs to bridge and actions needed."/>
    <s v="Internal"/>
    <d v="2020-11-20T00:00:00"/>
    <x v="0"/>
    <s v="Singapore"/>
    <x v="9"/>
    <s v="OFI"/>
    <n v="9001"/>
    <s v="7.1.5"/>
    <s v=" Monitoring &amp; measuring resources"/>
    <s v="Academics"/>
    <m/>
    <d v="2021-01-20T00:00:00"/>
    <d v="2021-01-27T00:00:00"/>
    <s v="Template will be updated by the campus"/>
    <x v="0"/>
    <n v="68"/>
    <n v="7"/>
  </r>
  <r>
    <n v="827"/>
    <s v="While a detailed risk assessment was made for academics, and the frequency was laid out, the exact date of the last review was not seen. Hence it is not sure which month will be the next upcoming review would happen and hence this may affect the efficiency of the follow ups."/>
    <s v="Internal"/>
    <d v="2020-11-20T00:00:00"/>
    <x v="0"/>
    <s v="Singapore"/>
    <x v="9"/>
    <s v="OFI"/>
    <n v="9001"/>
    <s v="7.1.5"/>
    <s v=" Monitoring &amp; measuring resources"/>
    <s v="Academics"/>
    <m/>
    <d v="2021-01-20T00:00:00"/>
    <d v="2021-01-27T00:00:00"/>
    <s v="Risk assessment document updated by the campus"/>
    <x v="0"/>
    <n v="68"/>
    <n v="7"/>
  </r>
  <r>
    <n v="828"/>
    <s v="It was unclear in the internal organizational structure of academic roles in primary section as to who will be the second in command case of absence of key roles like coordinators . It would be ideal to plan a structured system with defined responsibilities for such second in command roles considering the size of the school."/>
    <s v="Internal"/>
    <d v="2020-11-20T00:00:00"/>
    <x v="0"/>
    <s v="Singapore"/>
    <x v="9"/>
    <s v="OFI"/>
    <n v="9001"/>
    <n v="6.3"/>
    <s v=" Planning of changes"/>
    <s v="Academics"/>
    <m/>
    <d v="2021-01-20T00:00:00"/>
    <d v="2021-01-27T00:00:00"/>
    <s v="Campus have the secon in command person identified and will go with the current process"/>
    <x v="0"/>
    <n v="68"/>
    <n v="7"/>
  </r>
  <r>
    <n v="829"/>
    <s v="Vendor Evaluation could be consolidated as one Master document so ratings can be tracked annually to monitor continual improvement of vendors."/>
    <s v="Internal"/>
    <d v="2020-11-20T00:00:00"/>
    <x v="0"/>
    <s v="Singapore"/>
    <x v="9"/>
    <s v="OFI"/>
    <n v="9001"/>
    <n v="6.1"/>
    <s v=" Address risk &amp; opportunity"/>
    <s v="Operations"/>
    <m/>
    <d v="2021-01-20T00:00:00"/>
    <d v="2021-01-27T00:00:00"/>
    <s v="Document will be consolidated by the Campus"/>
    <x v="0"/>
    <n v="68"/>
    <n v="7"/>
  </r>
  <r>
    <n v="830"/>
    <s v="School Operations can maintain a record of Drivers health and Licence records .This will help to do regular spot checks on the health and safety impact on students."/>
    <s v="Internal"/>
    <d v="2020-11-20T00:00:00"/>
    <x v="0"/>
    <s v="Singapore"/>
    <x v="9"/>
    <s v="OFI"/>
    <n v="9001"/>
    <s v="8.4.1"/>
    <s v=" General (External Processes)"/>
    <s v="Operations"/>
    <m/>
    <d v="2021-01-20T00:00:00"/>
    <d v="2021-01-27T00:00:00"/>
    <s v="Document will be consolidated by the Campus"/>
    <x v="0"/>
    <n v="68"/>
    <n v="7"/>
  </r>
  <r>
    <n v="831"/>
    <s v="In the new teacher hiring demo template shared during the audit there was no ratings for each criteria and no overall score .Hiring Basis score can be included to give more clarity."/>
    <s v="Internal"/>
    <d v="2020-11-20T00:00:00"/>
    <x v="0"/>
    <s v="Singapore"/>
    <x v="9"/>
    <s v="OFI"/>
    <n v="9001"/>
    <s v="7.5.2"/>
    <s v=" Creating and updating"/>
    <s v="HR"/>
    <m/>
    <d v="2021-01-20T00:00:00"/>
    <d v="2021-01-27T00:00:00"/>
    <s v="Template will be updated by the campus"/>
    <x v="0"/>
    <n v="68"/>
    <n v="7"/>
  </r>
  <r>
    <n v="832"/>
    <s v="Although opportunities are identified for Interested Parties, risks arising out of non-fulfilment of their needs and expectations to be also addressed in the document"/>
    <s v="Internal"/>
    <d v="2020-11-26T00:00:00"/>
    <x v="0"/>
    <s v="Malaysia"/>
    <x v="4"/>
    <s v="Observation"/>
    <n v="9001"/>
    <n v="4.2"/>
    <s v=" Needs &amp; Expectations"/>
    <s v="Management"/>
    <m/>
    <d v="2021-01-15T00:00:00"/>
    <d v="2021-01-02T00:00:00"/>
    <s v="Risks related to the external parties are identified and needs and expectations document updated by the campus."/>
    <x v="0"/>
    <n v="37"/>
    <n v="-13"/>
  </r>
  <r>
    <n v="833"/>
    <s v="Date and status column are blank in the resume bank sheet. Details can be filled in to have real time status (E.g. Rejected, On Hold, Selected, Offer rolled out, but candidate declined, etc.)."/>
    <s v="Internal"/>
    <d v="2020-11-26T00:00:00"/>
    <x v="0"/>
    <s v="Malaysia"/>
    <x v="4"/>
    <s v="OFI"/>
    <n v="9001"/>
    <s v="7.1.2"/>
    <s v=" People"/>
    <s v="HR"/>
    <m/>
    <d v="2021-01-15T00:00:00"/>
    <d v="2021-02-11T00:00:00"/>
    <s v="Data and status column duly filled by the campus in the HR document"/>
    <x v="0"/>
    <n v="77"/>
    <n v="27"/>
  </r>
  <r>
    <n v="834"/>
    <s v="Trainer to be identified for ISO awareness session which is scheduled in Jan’21. Also training delivery mode e.g. content, language for external service providers like housekeeping, security staff, etc. to be decided."/>
    <s v="Internal"/>
    <d v="2020-11-26T00:00:00"/>
    <x v="0"/>
    <s v="Malaysia"/>
    <x v="4"/>
    <s v="OFI"/>
    <n v="9001"/>
    <n v="7.3"/>
    <s v=" Awareness"/>
    <s v="Quality"/>
    <m/>
    <d v="2021-01-15T00:00:00"/>
    <d v="2021-01-25T00:00:00"/>
    <s v="ISO Awareness Training given by the campus"/>
    <x v="0"/>
    <n v="60"/>
    <n v="10"/>
  </r>
  <r>
    <n v="835"/>
    <s v="Risks related to activities occurring in the vicinity of the campus that can cause injury and ill health to persons to be identified. Also risks related to ECA, Children Playground to be identified and documented."/>
    <s v="Internal"/>
    <d v="2020-11-26T00:00:00"/>
    <x v="0"/>
    <s v="Malaysia"/>
    <x v="4"/>
    <s v="OFI"/>
    <n v="45001"/>
    <s v="6.1.2"/>
    <s v=" Hazard identification &amp; assessment of risks and opportunities"/>
    <s v="Management"/>
    <m/>
    <d v="2021-01-15T00:00:00"/>
    <d v="2021-01-02T00:00:00"/>
    <s v="Risks document is updated and risks related to vicinity are identified"/>
    <x v="0"/>
    <n v="37"/>
    <n v="-13"/>
  </r>
  <r>
    <n v="836"/>
    <s v="Completeness of new staff Induction through “‘Teamie” can be ensured by a completeness certification which can be later filed in the employee file."/>
    <s v="Internal"/>
    <d v="2020-11-26T00:00:00"/>
    <x v="0"/>
    <s v="Malaysia"/>
    <x v="4"/>
    <s v="OFI"/>
    <n v="45001"/>
    <n v="7.2"/>
    <s v=" Competence"/>
    <s v="HR"/>
    <m/>
    <d v="2021-01-15T00:00:00"/>
    <d v="2021-01-28T00:00:00"/>
    <s v="Induction module is made part of the Teamie "/>
    <x v="0"/>
    <n v="63"/>
    <n v="13"/>
  </r>
  <r>
    <n v="837"/>
    <s v="MRM minutes of 8th October meeting with top management evident. However, the column for follow up action / person assigned was found blank."/>
    <s v="Internal"/>
    <d v="2020-12-15T00:00:00"/>
    <x v="0"/>
    <s v="Singapore"/>
    <x v="9"/>
    <s v="OFI"/>
    <n v="9001"/>
    <n v="9.3000000000000007"/>
    <s v=" Management review"/>
    <s v="Quality"/>
    <m/>
    <d v="2021-02-15T00:00:00"/>
    <d v="2021-01-04T00:00:00"/>
    <s v="MRM updated therefore ticket can be closed"/>
    <x v="0"/>
    <n v="20"/>
    <n v="-42"/>
  </r>
  <r>
    <n v="838"/>
    <s v="Verification of data in PV2 from campuses for number of improvement initiatives/ projects implemented is more of informal validation. To ensure authenticity of the data, evidence can be documented from campuses."/>
    <s v="Internal"/>
    <d v="2020-12-15T00:00:00"/>
    <x v="0"/>
    <s v="Singapore"/>
    <x v="9"/>
    <s v="OFI"/>
    <n v="9001"/>
    <n v="4.4000000000000004"/>
    <s v=" QMS System &amp; Processes"/>
    <s v="Quality"/>
    <m/>
    <d v="2021-02-15T00:00:00"/>
    <d v="2021-01-20T00:00:00"/>
    <s v="Validity of the same is checked during Internal Audit "/>
    <x v="0"/>
    <n v="36"/>
    <n v="-26"/>
  </r>
  <r>
    <n v="839"/>
    <s v="While complaints coming through Zendesk is the focus as per the mandate given by the management and there is awareness being created among parents in few campuses, a system can be explored to capture verbal complaints in campuses."/>
    <s v="Internal"/>
    <d v="2020-12-15T00:00:00"/>
    <x v="0"/>
    <s v="Singapore"/>
    <x v="9"/>
    <s v="OFI"/>
    <n v="9001"/>
    <n v="7.4"/>
    <s v=" Communication"/>
    <s v="Quality"/>
    <m/>
    <d v="2021-02-15T00:00:00"/>
    <d v="2021-01-20T00:00:00"/>
    <s v="This is shared with the Team who is taking care of GALS helpdesk project"/>
    <x v="0"/>
    <n v="36"/>
    <n v="-26"/>
  </r>
  <r>
    <n v="840"/>
    <s v="Master certification to ISO 45001: 2018 has been achieved for all campuses and awareness training has been planned and on Teamie there is a module. For ISO 9001:2015 a similar awareness refresher or induction module can be planned as there is turnover of staff."/>
    <s v="Internal"/>
    <d v="2020-12-15T00:00:00"/>
    <x v="0"/>
    <s v="Singapore"/>
    <x v="9"/>
    <s v="OFI"/>
    <n v="9001"/>
    <n v="7.3"/>
    <s v=" Awareness"/>
    <s v="Quality"/>
    <m/>
    <d v="2021-02-13T00:00:00"/>
    <d v="2021-01-05T00:00:00"/>
    <s v="ISO Awareness training conducted for a total of 187 teachers from PG and EC campus as well as for the 2 new GCEE team members. A few Attendance screenshots attached as evidence."/>
    <x v="0"/>
    <n v="21"/>
    <n v="-39"/>
  </r>
  <r>
    <n v="841"/>
    <s v="Risk and opportunity document may be made more granular with inclusions of sub-risks of the processes and also opportunity for improvement"/>
    <s v="External"/>
    <d v="2021-05-25T00:00:00"/>
    <x v="0"/>
    <s v="All Geos"/>
    <x v="5"/>
    <s v="OFI"/>
    <n v="9001"/>
    <n v="6.1"/>
    <s v=" Address risk &amp; opportunity"/>
    <s v="Quality"/>
    <m/>
    <d v="2021-07-24T00:00:00"/>
    <d v="2021-07-31T00:00:00"/>
    <s v="Risk and opportunities are tracked at the process level through the changes made in the process documents (IMS)"/>
    <x v="0"/>
    <n v="67"/>
    <n v="7"/>
  </r>
  <r>
    <n v="842"/>
    <s v="Knowledge management process may be strengthened by prioritising tacit knowledge and articulating methods of retrieval of the same."/>
    <s v="External"/>
    <d v="2021-05-25T00:00:00"/>
    <x v="0"/>
    <s v="All Geos"/>
    <x v="5"/>
    <s v="OFI"/>
    <n v="9001"/>
    <n v="10.3"/>
    <s v=" Continual improvement"/>
    <s v="Quality"/>
    <m/>
    <d v="2021-07-24T00:00:00"/>
    <d v="2021-07-31T00:00:00"/>
    <s v="This is in process and shall be taken care with the implementation of the new LMS"/>
    <x v="0"/>
    <n v="67"/>
    <n v="7"/>
  </r>
  <r>
    <n v="843"/>
    <s v="Automation of processes may be considered for some processes."/>
    <s v="External"/>
    <d v="2021-05-25T00:00:00"/>
    <x v="0"/>
    <s v="All Geos"/>
    <x v="5"/>
    <s v="OFI"/>
    <n v="9001"/>
    <n v="10.1"/>
    <s v=" General (Improvement)"/>
    <s v="Quality"/>
    <m/>
    <d v="2021-07-24T00:00:00"/>
    <d v="2021-07-31T00:00:00"/>
    <s v="This is in process and shall be taken care with the implementation of the new LMS"/>
    <x v="0"/>
    <n v="67"/>
    <n v="7"/>
  </r>
  <r>
    <n v="844"/>
    <s v="Use of Artificial Intelligence will be able to enhance effectiveness of processes e.g. the admission process"/>
    <s v="External"/>
    <d v="2021-05-25T00:00:00"/>
    <x v="0"/>
    <s v="All Geos"/>
    <x v="5"/>
    <s v="OFI"/>
    <n v="9001"/>
    <n v="10.3"/>
    <s v=" Continual improvement"/>
    <s v="Quality"/>
    <m/>
    <d v="2021-07-24T00:00:00"/>
    <d v="2021-07-31T00:00:00"/>
    <s v="This is in process and shall be taken care with the implementation of the new LMS"/>
    <x v="0"/>
    <n v="67"/>
    <n v="7"/>
  </r>
  <r>
    <n v="845"/>
    <s v="Since Feb 2020, MRM was not available hence the requirement of the standard is not being met, also it is not clear how the performance of IMS and resource provisions are being monitored by the senior leadership"/>
    <s v="Internal"/>
    <d v="2021-06-02T00:00:00"/>
    <x v="0"/>
    <s v="Japan"/>
    <x v="0"/>
    <s v="Minor -Non-Conformities"/>
    <n v="9001"/>
    <s v="9.3.2"/>
    <s v=" Management review inputs"/>
    <s v="Management"/>
    <m/>
    <d v="2021-08-01T00:00:00"/>
    <d v="2021-06-22T00:00:00"/>
    <s v="The MRM with the CAR links was provided as evidence. Audit closure details, internal auditors training details, PV2 reports were given. "/>
    <x v="0"/>
    <n v="20"/>
    <n v="-40"/>
  </r>
  <r>
    <n v="846"/>
    <s v="A brief flow of the Employee grievance process could be added in the Handbook to avoid any employee concern unaddressed further leading to employee disengagement"/>
    <s v="Internal"/>
    <d v="2021-06-02T00:00:00"/>
    <x v="0"/>
    <s v="Japan"/>
    <x v="0"/>
    <s v="Observation"/>
    <n v="9001"/>
    <n v="7.4"/>
    <s v=" Communication"/>
    <s v="HR"/>
    <m/>
    <d v="2021-08-01T00:00:00"/>
    <d v="2021-06-25T00:00:00"/>
    <s v="The same has been included in the handbook.Page 115 in teachers handbook given in the below link. https://drive.google.com/file/d/1_FjfkVo9u_1rdng1e7ygVXYpuMK-vGER/view?usp=sharing​"/>
    <x v="0"/>
    <n v="23"/>
    <n v="-37"/>
  </r>
  <r>
    <n v="847"/>
    <s v="All training is planned via corporate and scheduled as per calendar, however the campus has many ad-hoc trainings, these are not recorded and the effectiveness of theses trainings are also not available and thus cannot evaluate whether all training needs have been met. This also impacts the training hours in PV2"/>
    <s v="Internal"/>
    <d v="2021-06-02T00:00:00"/>
    <x v="0"/>
    <s v="Japan"/>
    <x v="0"/>
    <s v="Observation"/>
    <n v="9001"/>
    <n v="7.2"/>
    <s v=" Competence"/>
    <s v="HR"/>
    <m/>
    <d v="2021-08-01T00:00:00"/>
    <d v="2021-07-06T00:00:00"/>
    <s v="We have put the process of capturing of both capturing both internal, external and ad-hoc trainings. The internal as well external training is captured in detail in the training tracker attached herewith which will give a complete data of all trainings. "/>
    <x v="0"/>
    <n v="34"/>
    <n v="-26"/>
  </r>
  <r>
    <n v="848"/>
    <s v="Departmental risk assessment can be documented (admissions and academics are aware of the risks but have not documented) Documentation need not be physical but can be captured through Google forms for better analysis"/>
    <s v="Internal"/>
    <d v="2021-06-02T00:00:00"/>
    <x v="0"/>
    <s v="Japan"/>
    <x v="0"/>
    <s v="Observation"/>
    <n v="45001"/>
    <s v="6.1.2"/>
    <s v=" Hazard identification &amp; assessment of risks and opportunities"/>
    <s v="Quality"/>
    <m/>
    <d v="2021-08-01T00:00:00"/>
    <d v="2021-06-30T00:00:00"/>
    <s v="Various  department risks and mitigation plan  including  Academics, Operations, HR ,Admissions have been documented separately by department heads. Evidences include the same as received from the process  owners. Evidence also include the review meeting minutes of academics"/>
    <x v="0"/>
    <n v="28"/>
    <n v="-32"/>
  </r>
  <r>
    <n v="849"/>
    <s v="Although the exam room has a lock, the access can be recorded and monitored by the exam head with a log register."/>
    <s v="Internal"/>
    <d v="2021-06-02T00:00:00"/>
    <x v="0"/>
    <s v="Japan"/>
    <x v="0"/>
    <s v="Observation"/>
    <n v="9001"/>
    <s v="7.5.3"/>
    <s v=" Control of documented information"/>
    <s v="Academics"/>
    <m/>
    <d v="2021-08-01T00:00:00"/>
    <d v="2021-07-08T00:00:00"/>
    <s v="Separate vault  for storing exam papers have been put in place in exam room. During exam the access to the room is restricted under the supervision of  exam coordinators. Separate log register also has been put in place to monitor and protect loss of confidentiality"/>
    <x v="0"/>
    <n v="36"/>
    <n v="-24"/>
  </r>
  <r>
    <n v="850"/>
    <s v="myGIIS could be the primary mode of communication, for all official communication between teachers, parents and students (Currently CBSE is using WhatsApp for communication)"/>
    <s v="Internal"/>
    <d v="2021-06-02T00:00:00"/>
    <x v="0"/>
    <s v="Japan"/>
    <x v="0"/>
    <s v="Observation"/>
    <n v="9001"/>
    <s v="8.2.1"/>
    <s v=" Customer communication"/>
    <s v="Academics"/>
    <m/>
    <d v="2021-08-01T00:00:00"/>
    <d v="2021-07-08T00:00:00"/>
    <s v="mygiis is the official mode of communication. Whats app is an additional informal mode of communication._x000a_Circular has been issued to all teachers with effect to the change in communication mode._x000a_Evidence-_x000a_Email sent to teachers.​"/>
    <x v="0"/>
    <n v="36"/>
    <n v="-24"/>
  </r>
  <r>
    <n v="851"/>
    <s v="Even though it is an accepted norm to allow students to travel on their own, school could look into getting a declaration from parents to avoid school’s liability in case of any incident. Exit slips or cards can be maintained for early dismissal for record purposes"/>
    <s v="Internal"/>
    <d v="2021-06-02T00:00:00"/>
    <x v="0"/>
    <s v="Japan"/>
    <x v="0"/>
    <s v="Observation"/>
    <n v="45001"/>
    <s v="8.1.2"/>
    <s v=" Eliminating Hazards and reducing OH&amp;S risks"/>
    <s v="Management"/>
    <m/>
    <d v="2021-08-01T00:00:00"/>
    <d v="2021-07-08T00:00:00"/>
    <s v="Process for the student's early leave_x000a__x000a_1. Parents are requested to drop an email to class teacher for an early leave request._x000a_2. Teacher approves it via email_x000a_3. Child / teacher get the exit slip and teacher signs it . _x000a_4. The slip is handed over to receptionist / bus in-charge ._x000a_5. The receptionist  files the exit slips._x000a_6. Class teachers and CODs are kindly requested to keep the slips ready."/>
    <x v="0"/>
    <n v="36"/>
    <n v="-24"/>
  </r>
  <r>
    <n v="852"/>
    <s v="The process of hand over of the completed answer paper scripts can be fixed as current practice of invigilators keeping the scripts till the end of the day may lead to a risk of lost answer scripts"/>
    <s v="Internal"/>
    <d v="2021-06-02T00:00:00"/>
    <x v="0"/>
    <s v="Japan"/>
    <x v="0"/>
    <s v="Observation"/>
    <n v="45001"/>
    <s v="7.5.3"/>
    <s v=" Control of documented information"/>
    <s v="Academics"/>
    <m/>
    <d v="2021-08-01T00:00:00"/>
    <d v="2021-06-24T00:00:00"/>
    <s v="The handover of the answer scripts was done immediately after the completion of the exam effective from Day 2 of the Cyclic Test 1 i.e. from 25th May 2021.There is a break of 10 minutes after the completion of the exams during which the invigilators can go to the exam room to submit the answer scripts. At the same time the subject teachers can collect the answer scripts for correction. The exam room is situated at a central location on the same floor as the class rooms where the exams are conducted. Hence the chances of of any risk of losing or misplacing the answer scripts is mitigated."/>
    <x v="0"/>
    <n v="22"/>
    <n v="-38"/>
  </r>
  <r>
    <n v="853"/>
    <s v="Even though Helpdesk is used primarily for feedback, academic complaints are not captured in the helpdesk to facilitate the analysis. These can be raised as tickets as and when received to track verbal, written or mail complaints to maximise the full usage of the platform"/>
    <s v="Internal"/>
    <d v="2021-06-02T00:00:00"/>
    <x v="0"/>
    <s v="Japan"/>
    <x v="0"/>
    <s v="Observation"/>
    <n v="9001"/>
    <s v="9.1.2"/>
    <s v=" Customer satisfaction"/>
    <s v="Management"/>
    <m/>
    <d v="2021-08-01T00:00:00"/>
    <d v="2021-06-28T00:00:00"/>
    <s v="Mail from the Principal to all the academic staff that the complaints to be raised in helpdesk. A detailed step by step procedure for the same has been mentioned"/>
    <x v="0"/>
    <n v="26"/>
    <n v="-34"/>
  </r>
  <r>
    <n v="854"/>
    <s v="IBDP can look into requesting a printer for the sole use in exam room so risk of paper leaking can be mitigated"/>
    <s v="Internal"/>
    <d v="2021-06-02T00:00:00"/>
    <x v="0"/>
    <s v="Japan"/>
    <x v="0"/>
    <s v="Observation"/>
    <n v="9001"/>
    <n v="7.1"/>
    <s v=" Resources"/>
    <s v="Academics"/>
    <m/>
    <d v="2021-08-01T00:00:00"/>
    <d v="2021-07-08T00:00:00"/>
    <s v="Approval for a printer exclusively for the exam department has been procured by the management and it shall be installed &amp; used solely for the IBDP Examination. The Printer will be placed in the closed room by September 2021. "/>
    <x v="0"/>
    <n v="36"/>
    <n v="-24"/>
  </r>
  <r>
    <n v="855"/>
    <s v="Nurse can keep class teacher informed about the reason of every child visiting her, as it will help the teacher to be aware of any concerns and answer parents’ queries if any."/>
    <s v="Internal"/>
    <d v="2021-06-02T00:00:00"/>
    <x v="0"/>
    <s v="Japan"/>
    <x v="0"/>
    <s v="Observation"/>
    <n v="45001"/>
    <n v="7.4"/>
    <s v=" Communication"/>
    <s v="Operations"/>
    <m/>
    <d v="2021-08-01T00:00:00"/>
    <d v="2021-06-30T00:00:00"/>
    <s v="Nurses are informing the class teachers  about the reason of visit of every child which will help the teachers to be aware of the concerns and answer the parents query. To improve  the process  in the sick bay record maintained by the campus nurses, they are also maintaining the class teachers name along with every child case reporting"/>
    <x v="0"/>
    <n v="28"/>
    <n v="-32"/>
  </r>
  <r>
    <n v="856"/>
    <s v="A vendor evaluation analysis can be put in place for better understanding of the needs and requirements of vendors as well as their performance for future reference"/>
    <s v="Internal"/>
    <d v="2021-06-02T00:00:00"/>
    <x v="0"/>
    <s v="Japan"/>
    <x v="0"/>
    <s v="Observation"/>
    <n v="9001"/>
    <s v="9.1.3"/>
    <s v=" Analysis &amp; evaluation"/>
    <s v="Operations"/>
    <m/>
    <d v="2021-08-01T00:00:00"/>
    <d v="2021-06-23T00:00:00"/>
    <s v="Vendor evaluation and analysis is conducted by the campus and reports are available at the respective site. Vendor evaluation forms have been standardised"/>
    <x v="0"/>
    <n v="21"/>
    <n v="-39"/>
  </r>
  <r>
    <n v="857"/>
    <s v="A formal record of effectiveness of ISO awareness trainings could be put in place to ensure the given training has achieved its purpose"/>
    <s v="Internal"/>
    <d v="2021-06-02T00:00:00"/>
    <x v="0"/>
    <s v="Japan"/>
    <x v="0"/>
    <s v="Observation"/>
    <n v="9001"/>
    <n v="7.2"/>
    <s v=" Competence"/>
    <s v="Quality"/>
    <m/>
    <d v="2021-08-01T00:00:00"/>
    <d v="2021-06-21T00:00:00"/>
    <s v="Mail from the Principal to all the participants for taking the survey. Results of the effectiveness survey through a questionaire"/>
    <x v="0"/>
    <n v="19"/>
    <n v="-41"/>
  </r>
  <r>
    <n v="858"/>
    <s v="Material requisition template can be updated to the common template in use at all geos"/>
    <s v="Internal"/>
    <d v="2021-06-02T00:00:00"/>
    <x v="0"/>
    <s v="Japan"/>
    <x v="0"/>
    <s v="Observation"/>
    <n v="9001"/>
    <s v="8.4.2"/>
    <s v=" Type &amp; extent of control"/>
    <s v="Operations"/>
    <m/>
    <d v="2021-08-01T00:00:00"/>
    <d v="2021-06-23T00:00:00"/>
    <s v="Standard template is sent to the staff and mail to use the same has been sent"/>
    <x v="0"/>
    <n v="21"/>
    <n v="-39"/>
  </r>
  <r>
    <n v="859"/>
    <s v="A monitoring system of parent profile updating can be introduced to ensure all details are up to date to enable speedy contact during emergencies"/>
    <s v="Internal"/>
    <d v="2021-06-02T00:00:00"/>
    <x v="0"/>
    <s v="Japan"/>
    <x v="0"/>
    <s v="OFI"/>
    <n v="45001"/>
    <s v="7.5.2"/>
    <s v=" Creating and updating"/>
    <s v="Admissions"/>
    <m/>
    <d v="2021-08-01T00:00:00"/>
    <d v="2021-06-25T00:00:00"/>
    <s v="Mail has been shared to the parents for getting back if there is any updation in the profile of students. https://drive.google.com/file/d/14n335s7mNjTMzm9BayGeF1LMnFD1aLZY/view?usp=sharing "/>
    <x v="0"/>
    <n v="23"/>
    <n v="-37"/>
  </r>
  <r>
    <n v="860"/>
    <s v="A feedback system can be introduced by admissions to get the feedback from new parents on admission process"/>
    <s v="Internal"/>
    <d v="2021-06-02T00:00:00"/>
    <x v="0"/>
    <s v="Japan"/>
    <x v="0"/>
    <s v="OFI"/>
    <n v="9001"/>
    <s v="9.1.2"/>
    <s v=" Customer satisfaction"/>
    <s v="Admissions"/>
    <m/>
    <d v="2021-08-01T00:00:00"/>
    <d v="2021-06-21T00:00:00"/>
    <s v="To get a feedback post admission to touch base with the new admitted family. This feedback system will commence from 1st July 2021 Customer Feedback end of 1 month schooling. https://forms.gle/Z79pKVJdd8nt8Bsp8​"/>
    <x v="0"/>
    <n v="19"/>
    <n v="-41"/>
  </r>
  <r>
    <n v="861"/>
    <s v="Question paper storage could be password protected. As more documents move online, this could be a good practice overall and enable control of information"/>
    <s v="Internal"/>
    <d v="2021-06-02T00:00:00"/>
    <x v="0"/>
    <s v="Japan"/>
    <x v="0"/>
    <s v="OFI"/>
    <n v="9001"/>
    <s v="7.5.3"/>
    <s v=" Control of documented information"/>
    <s v="Academics"/>
    <m/>
    <d v="2021-08-01T00:00:00"/>
    <d v="2021-07-08T00:00:00"/>
    <s v="Teachers are asked to maintain their QP password protected. Teachers need to login through teachers login ID in all school computers to prevent access of students to school g drive._x000a_Evidence-_x000a_Screen shot of Email sent to all teachers ​​"/>
    <x v="0"/>
    <n v="36"/>
    <n v="-24"/>
  </r>
  <r>
    <n v="862"/>
    <s v="Academic team could look into using technology to communicate the substitution for the day and monitoring of proxy work"/>
    <s v="Internal"/>
    <d v="2021-06-02T00:00:00"/>
    <x v="0"/>
    <s v="Japan"/>
    <x v="0"/>
    <s v="OFI"/>
    <n v="9001"/>
    <n v="7.4"/>
    <s v=" Communication"/>
    <s v="Academics"/>
    <m/>
    <d v="2021-08-01T00:00:00"/>
    <d v="2021-07-12T00:00:00"/>
    <s v="The substitution details are generated through software and once generated they are circulated via MYGIIS  mail (to share the substitution list of the day) in addition to hard copy circulation."/>
    <x v="0"/>
    <n v="40"/>
    <n v="-20"/>
  </r>
  <r>
    <n v="863"/>
    <s v="Weekly report could include a homework section for parents to be aware about the homework assigned for that week. Homework record could have a column added to show the final submission by late students"/>
    <s v="Internal"/>
    <d v="2021-06-02T00:00:00"/>
    <x v="0"/>
    <s v="Japan"/>
    <x v="0"/>
    <s v="OFI"/>
    <n v="9001"/>
    <n v="7.4"/>
    <s v=" Communication"/>
    <s v="Academics"/>
    <m/>
    <d v="2021-08-01T00:00:00"/>
    <d v="2021-07-08T00:00:00"/>
    <s v="Home work given for the week has been included in the weekly report."/>
    <x v="0"/>
    <n v="36"/>
    <n v="-24"/>
  </r>
  <r>
    <n v="864"/>
    <s v="The common template that is followed by all geos for lesson planning across curricula can be followed for easy comparison and understanding and all can have a formal digital approval from the Principal"/>
    <s v="Internal"/>
    <d v="2021-06-02T00:00:00"/>
    <x v="0"/>
    <s v="Japan"/>
    <x v="0"/>
    <s v="OFI"/>
    <n v="45001"/>
    <s v="7.5.3"/>
    <s v=" Control of documented information"/>
    <s v="Academics"/>
    <m/>
    <d v="2021-08-01T00:00:00"/>
    <d v="2021-07-08T00:00:00"/>
    <s v="The Common template for ACP and LP  is ​ used by all teachers. "/>
    <x v="0"/>
    <n v="36"/>
    <n v="-24"/>
  </r>
  <r>
    <n v="865"/>
    <s v="Operations could maintain a copy of the nurse license for their record"/>
    <s v="Internal"/>
    <d v="2021-06-02T00:00:00"/>
    <x v="0"/>
    <s v="Japan"/>
    <x v="0"/>
    <s v="OFI"/>
    <n v="45001"/>
    <s v="7.5.3"/>
    <s v=" Control of documented information"/>
    <s v="Operations"/>
    <m/>
    <d v="2021-08-01T00:00:00"/>
    <d v="2021-06-08T00:00:00"/>
    <s v="The copy of licence of nurses are with the opearations department"/>
    <x v="0"/>
    <n v="6"/>
    <n v="-54"/>
  </r>
  <r>
    <n v="866"/>
    <s v="Media could be included as an interested party as Tokyo interacts quite well with media in the relevant document"/>
    <s v="Internal"/>
    <d v="2021-06-02T00:00:00"/>
    <x v="0"/>
    <s v="Japan"/>
    <x v="0"/>
    <s v="OFI"/>
    <n v="9001"/>
    <n v="4.2"/>
    <s v=" Needs &amp; Expectations"/>
    <s v="Management"/>
    <m/>
    <d v="2021-08-01T00:00:00"/>
    <d v="2021-06-16T00:00:00"/>
    <s v="The document has been amended to include media as one of the interested parties"/>
    <x v="0"/>
    <n v="14"/>
    <n v="-46"/>
  </r>
  <r>
    <n v="867"/>
    <s v="Online lesson observation form can be made editable and shared with the teacher to add her reflections (currently only observer is adding the reflections on the teacher’s behalf). This may enable better support to be provided if needed"/>
    <s v="Internal"/>
    <d v="2021-06-02T00:00:00"/>
    <x v="0"/>
    <s v="Japan"/>
    <x v="0"/>
    <s v="OFI"/>
    <n v="9001"/>
    <n v="7.2"/>
    <s v=" Competence"/>
    <s v="Academics"/>
    <m/>
    <d v="2021-08-01T00:00:00"/>
    <d v="2021-07-08T00:00:00"/>
    <s v="Decision taken for modifying the Online lesson observation form so as to enable it editable. The same has been implemented and made editable and shared with the teacher to add her reflections as well._x000a_Evidence_x000a_Class observation done by coordinator with reflection of teacher -attached "/>
    <x v="0"/>
    <n v="36"/>
    <n v="-24"/>
  </r>
  <r>
    <n v="868"/>
    <s v="The Proxy document could include another column to monitor the actual work done in class"/>
    <s v="Internal"/>
    <d v="2021-06-02T00:00:00"/>
    <x v="0"/>
    <s v="Japan"/>
    <x v="0"/>
    <s v="OFI"/>
    <n v="9001"/>
    <n v="8.1"/>
    <s v=" Operational planning and control"/>
    <s v="Academics"/>
    <m/>
    <d v="2021-08-01T00:00:00"/>
    <d v="2021-07-08T00:00:00"/>
    <s v="The process has been put in place for proxy document to capture actual work. The substitution document(Proxy) have been included with another_x000a_ column to monitor the actual work done in class."/>
    <x v="0"/>
    <n v="36"/>
    <n v="-24"/>
  </r>
  <r>
    <n v="869"/>
    <s v="Admissions dept. could look into how to monitor the student database for any change of residency or visa status post admission in cases of changes in student/ parents details and/or status."/>
    <s v="Internal"/>
    <d v="2021-07-11T00:00:00"/>
    <x v="0"/>
    <s v="Middle East"/>
    <x v="3"/>
    <s v="Observation"/>
    <n v="9001"/>
    <s v="8.5.2"/>
    <s v=" Identification &amp; traceability"/>
    <s v="Admissions"/>
    <m/>
    <d v="2021-09-09T00:00:00"/>
    <d v="2022-02-14T00:00:00"/>
    <s v="This has been notified to the admissions department. Work-in-progress for the same and this will be part of the new LMS "/>
    <x v="0"/>
    <n v="218"/>
    <n v="158"/>
  </r>
  <r>
    <n v="870"/>
    <s v="Although GMP has an innovative feature like the petting zoo which helps students at that grade level to learn about the natural world, this still poses a potential health and safety hazard. Ensuring that all the animals and birds in this zoo are sourced from reputable providers and are up-to-date in the vaccinations along with emphasis on student’s hygiene will ensure a safeenvironment for all. Once acquired by the school, the animals and birds could be checked regularly by a veterinarian which is in the plans shared by the process owner."/>
    <s v="Internal"/>
    <d v="2021-07-11T00:00:00"/>
    <x v="0"/>
    <s v="Middle East"/>
    <x v="3"/>
    <s v="Observation"/>
    <n v="45001"/>
    <s v="8.1.2"/>
    <s v=" Eliminating Hazards and reducing OH&amp;S risks"/>
    <s v="Operations"/>
    <m/>
    <d v="2021-09-09T00:00:00"/>
    <d v="2022-02-08T00:00:00"/>
    <s v="As per Dubai Municipality there are no requirements in place for rabbits in Dubai to be vaccinated. Only if there is a case of relocation of pets to specific countries then the vaccination is required."/>
    <x v="0"/>
    <n v="212"/>
    <n v="152"/>
  </r>
  <r>
    <n v="871"/>
    <s v="Although Induction can be enhanced by maintaining a record of completion to ensure 100% awareness of the GIIS processes and system."/>
    <s v="Internal"/>
    <d v="2021-07-11T00:00:00"/>
    <x v="0"/>
    <s v="Middle East"/>
    <x v="3"/>
    <s v="Observation"/>
    <n v="9001"/>
    <n v="7.3"/>
    <s v=" Awareness"/>
    <s v="HR"/>
    <m/>
    <d v="2021-09-09T00:00:00"/>
    <d v="2021-09-13T00:00:00"/>
    <s v="Induction Completion Record is maintained and also the Induction Checklist is maintained. Attaching filled CAR form, Induction checklist form and in Teamie completion record can be generated."/>
    <x v="0"/>
    <n v="64"/>
    <n v="4"/>
  </r>
  <r>
    <n v="872"/>
    <s v="No complaint tracker maintained to keep the track record of complaints from various stakeholders; this will help to monitor all complaints which are not captured via helpdesk."/>
    <s v="Internal"/>
    <d v="2021-07-11T00:00:00"/>
    <x v="0"/>
    <s v="Middle East"/>
    <x v="3"/>
    <s v="Observation"/>
    <n v="9001"/>
    <s v="8.2.1"/>
    <s v=" Customer communication"/>
    <s v="Management"/>
    <m/>
    <d v="2021-09-09T00:00:00"/>
    <d v="2021-11-13T00:00:00"/>
    <s v="HR Helpdesk will be implemented by this year end. Where staff can raise request and concerns and will be tracked for closure. The tracker which is maintained at present is attached as evidence"/>
    <x v="0"/>
    <n v="125"/>
    <n v="65"/>
  </r>
  <r>
    <n v="873"/>
    <s v="Current practice for Risk Assessment is maintained as SSPD by Quality Coordinator however departments would be aware of additional risks that might be overlooked i.e. Admissions can do their own RA and document it."/>
    <s v="Internal"/>
    <d v="2021-07-11T00:00:00"/>
    <x v="0"/>
    <s v="Middle East"/>
    <x v="3"/>
    <s v="Observation"/>
    <n v="45001"/>
    <s v="6.1.2"/>
    <s v=" Hazard identification &amp; assessment of risks and opportunities"/>
    <s v="Admissions"/>
    <m/>
    <d v="2021-09-09T00:00:00"/>
    <d v="2021-12-09T00:00:00"/>
    <s v="The Admissions team have started working on Risk register. PFA risk register for admissions.                                                                                                                                             The quality coordinator shall ensure that each department is doing a risk assessment of their function as a process owner. This is to ensure that all risks are captured at micro level._x000a__x000a_Closing this finding based on the assurance that Shilpa Kotian​ will be checking this proactively at the campus level"/>
    <x v="0"/>
    <n v="151"/>
    <n v="91"/>
  </r>
  <r>
    <n v="874"/>
    <s v="Tracking of oral medication being issued to students and staff can be put in place in order to avoid abuse."/>
    <s v="Internal"/>
    <d v="2021-07-11T00:00:00"/>
    <x v="0"/>
    <s v="Middle East"/>
    <x v="3"/>
    <s v="Observation"/>
    <n v="45001"/>
    <s v="8.1.2"/>
    <s v=" Eliminating Hazards and reducing OH&amp;S risks"/>
    <s v="Operations"/>
    <m/>
    <d v="2021-09-09T00:00:00"/>
    <d v="2021-08-19T00:00:00"/>
    <s v="Please find attached CAR &amp; Evidence of tracking oral medication. The nurse updates the document with all necessary details"/>
    <x v="0"/>
    <n v="39"/>
    <n v="-21"/>
  </r>
  <r>
    <n v="875"/>
    <s v="Time taken for retrieval of documents for sharing as evidence can be improved."/>
    <s v="Internal"/>
    <d v="2021-07-11T00:00:00"/>
    <x v="0"/>
    <s v="Middle East"/>
    <x v="3"/>
    <s v="OFI"/>
    <n v="9001"/>
    <n v="10.3"/>
    <s v=" Continual improvement"/>
    <s v="Academics"/>
    <m/>
    <d v="2021-09-09T00:00:00"/>
    <d v="2021-08-19T00:00:00"/>
    <s v="Please find attached CAR for  your reference._x000a__x000a_Going forward records will be stored in appropriate manner. _x000a__x000a_There was an Immediate change in position of Academic Coordinator. And there was no handover of data done. Due to that retrieval of document was taking time. "/>
    <x v="0"/>
    <n v="39"/>
    <n v="-21"/>
  </r>
  <r>
    <n v="876"/>
    <s v="Student’s attendance for online class tracker for every lesson and immediate action is taken however details of action taken can be documented in the tracker under remarks."/>
    <s v="Internal"/>
    <d v="2021-07-11T00:00:00"/>
    <x v="0"/>
    <s v="Middle East"/>
    <x v="3"/>
    <s v="OFI"/>
    <n v="9001"/>
    <s v="9.1.2"/>
    <s v=" Customer satisfaction"/>
    <s v="Academics"/>
    <m/>
    <d v="2021-09-09T00:00:00"/>
    <d v="2021-11-27T00:00:00"/>
    <s v="As in Dubai Campus now the students are100% on campus after summer break (Sep). There is no blended or online classes going on.  So Student’s attendance for online class tracker is not created but we do have ​daily log tracker where all the details are maintained. ​"/>
    <x v="0"/>
    <n v="139"/>
    <n v="79"/>
  </r>
  <r>
    <n v="877"/>
    <s v="MRM needs to be held at least once a year to address all the relevant External/ Internal Audit findings."/>
    <s v="Internal"/>
    <d v="2021-07-11T00:00:00"/>
    <x v="0"/>
    <s v="Middle East"/>
    <x v="3"/>
    <s v="OFI"/>
    <n v="9001"/>
    <s v="9.3.2"/>
    <s v=" Management review inputs"/>
    <s v="Quality"/>
    <m/>
    <d v="2021-09-09T00:00:00"/>
    <d v="2021-09-08T00:00:00"/>
    <s v="Please find attached MOM of MRM. Also addressed the audit findings in MRM. "/>
    <x v="0"/>
    <n v="59"/>
    <n v="-1"/>
  </r>
  <r>
    <n v="878"/>
    <s v="A health declaration is taken as part of the admission process which allows capture of allergies / situations where students may require urgent assistance. However, evidence of internal communication to relevant parties re: compliance was not in evidence."/>
    <s v="Internal"/>
    <d v="2021-07-11T00:00:00"/>
    <x v="0"/>
    <s v="Middle East"/>
    <x v="3"/>
    <s v="OFI"/>
    <n v="45001"/>
    <s v="7.4.2"/>
    <s v=" Internal Communication"/>
    <s v="Admissions"/>
    <m/>
    <d v="2021-09-09T00:00:00"/>
    <d v="2021-11-08T00:00:00"/>
    <s v="Internal Communication mail is attached where Nurse has sent mail to share the medical history of students with Academic Coordinators. Medical records tracker attached"/>
    <x v="0"/>
    <n v="120"/>
    <n v="60"/>
  </r>
  <r>
    <n v="879"/>
    <s v="As per regulations, 20% of the staff need to be trained in First Aid. Conducting an online First Aid course is a good initiative as a stop gap arrangement. However, the campus may look into prioritising this training once the situation becomes normal. Since this is a requirement of ISO 45001 for Emergency preparedness and response, a concrete plan to have staff undergo the training needs to be made during the MRM when all findings from audits are discussed/ addressed."/>
    <s v="Internal"/>
    <d v="2021-07-17T00:00:00"/>
    <x v="0"/>
    <s v="Middle East"/>
    <x v="1"/>
    <s v="Observation"/>
    <n v="45001"/>
    <s v="8.1.2"/>
    <s v=" Eliminating Hazards and reducing OH&amp;S risks"/>
    <s v="Management"/>
    <m/>
    <d v="2021-09-15T00:00:00"/>
    <d v="2021-11-07T00:00:00"/>
    <s v="The evidence attached is the trail mail communicating the agency about conducting first aid training to staff. This is a trail mail arranging for the training. The Geo coordinator shall make sure that this training is conducted. Based on this, the ticket is closed."/>
    <x v="0"/>
    <n v="113"/>
    <n v="53"/>
  </r>
  <r>
    <n v="880"/>
    <s v="OH&amp;S training on TEAMIE is mandatory. However, this has not been implemented. This was also a finding during external audit last year but at that time the course was not available on TEAMIE. Now that the course is available and made mandatory for new and existing staff, HR needs to ensure that all complete the course."/>
    <s v="Internal"/>
    <d v="2021-07-17T00:00:00"/>
    <x v="0"/>
    <s v="Middle East"/>
    <x v="1"/>
    <s v="Observation"/>
    <n v="45001"/>
    <s v="7.4.2"/>
    <s v=" Internal Communication"/>
    <s v="HR"/>
    <m/>
    <d v="2021-09-15T00:00:00"/>
    <d v="2022-03-03T00:00:00"/>
    <s v="Mail communication was earlier sent  by HR to all the employees to complete OH&amp;S training on Teamie. Few new employees are yet to complete the training."/>
    <x v="0"/>
    <n v="229"/>
    <n v="169"/>
  </r>
  <r>
    <n v="881"/>
    <s v="Although Sunshine calls were made to employees, 03 information on this initiative needs to be informed to the HR dept. as well."/>
    <s v="Internal"/>
    <d v="2021-07-17T00:00:00"/>
    <x v="0"/>
    <s v="Middle East"/>
    <x v="1"/>
    <s v="Observation"/>
    <n v="45001"/>
    <s v="7.4.2"/>
    <s v=" Internal Communication"/>
    <s v="Management"/>
    <m/>
    <d v="2021-09-15T00:00:00"/>
    <d v="2021-12-08T00:00:00"/>
    <s v="PFA mail communication where the  SLT is sharing the Sunshine call details with HR. Request you to close the ticket"/>
    <x v="0"/>
    <n v="144"/>
    <n v="84"/>
  </r>
  <r>
    <n v="882"/>
    <s v="CPR training could be also considered for some other key employees, beyond only the Nurse. Although this may not be possible during the current pandemic but it could be scheduled once things normalize."/>
    <s v="Internal"/>
    <d v="2021-07-17T00:00:00"/>
    <x v="0"/>
    <s v="Middle East"/>
    <x v="1"/>
    <s v="OFI"/>
    <n v="45001"/>
    <s v="8.1.2"/>
    <s v=" Eliminating Hazards and reducing OH&amp;S risks"/>
    <s v="Operations"/>
    <m/>
    <d v="2021-09-15T00:00:00"/>
    <d v="2021-09-05T00:00:00"/>
    <s v="Once the things normalize First aid and CPR training  will be planned with the registered training center. Its put on hold due to pandemic.  "/>
    <x v="0"/>
    <n v="50"/>
    <n v="-10"/>
  </r>
  <r>
    <n v="883"/>
    <s v="Functionality of the export of data for better analysis may assist the Admissions team to manage the data for better 'existing pipeline analysis' (SMC report)"/>
    <s v="Internal"/>
    <d v="2021-07-17T00:00:00"/>
    <x v="0"/>
    <s v="Middle East"/>
    <x v="1"/>
    <s v="OFI"/>
    <n v="9001"/>
    <s v="9.1.3"/>
    <s v=" Analysis &amp; evaluation"/>
    <s v="Admissions"/>
    <m/>
    <d v="2021-09-15T00:00:00"/>
    <d v="2021-11-07T00:00:00"/>
    <s v="Currently there are no other options provided. So will be following the same method for analyzing the data. We have informed the senior management about this OFI and they have agreed to discuss and find alternate solutions. It has been internally decided that the campus might not be able to act immediately on this OFI. They have informed the senior management._x000a__x000a_Closing this ticket since this is an OFI and the campus my choose not to act on OFIs"/>
    <x v="0"/>
    <n v="113"/>
    <n v="53"/>
  </r>
  <r>
    <n v="884"/>
    <s v="Large number of information needs to be manually updated (for student and employee data) in the ADEK system (e.g. attendance), it may help if the data which is in myGIIS could be easily exported and checked before uploading to the eSIS (ADEK system). This would ensure distribution, access,  retrieval and use with ease."/>
    <s v="Internal"/>
    <d v="2021-07-17T00:00:00"/>
    <x v="0"/>
    <s v="Middle East"/>
    <x v="1"/>
    <s v="OFI"/>
    <n v="9001"/>
    <s v="7.5.3"/>
    <s v=" Control of documented information"/>
    <s v="Management"/>
    <m/>
    <d v="2021-09-15T00:00:00"/>
    <d v="2021-12-08T00:00:00"/>
    <s v="Only manual entry is allowed in ADEK system. Exporting / uploading of data through MyGIIS or any other application is not accepted by ADEK system. Request you to close this OFI._x000a__x000a_The campus has discussed this internally and the OFI cannot be implemented at present. The campus will keep this in mind in future if there is an option to implement."/>
    <x v="0"/>
    <n v="144"/>
    <n v="84"/>
  </r>
  <r>
    <n v="885"/>
    <s v="Currently with combined classes (higher grades) the campus is able to manage with lesser staff, however, with the strict ADEK policies, there needs to be a plan of action for teacher appointment once school switches back to normal mode."/>
    <s v="Internal"/>
    <d v="2021-07-17T00:00:00"/>
    <x v="0"/>
    <s v="Middle East"/>
    <x v="1"/>
    <s v="OFI"/>
    <n v="9001"/>
    <s v="7.1.2"/>
    <s v=" People"/>
    <s v="HR"/>
    <m/>
    <d v="2021-09-15T00:00:00"/>
    <d v="2021-12-08T00:00:00"/>
    <s v="This is just a temporary arrangement made for online classes. As many teachers left the country due spouse job loss. Once the students are 100% on campus. The teachers will be appointed and arranged as per the ADEK requirement 25:1 ratio student to teacher &amp; student to section._x000a__x000a_This is the reason given by the campus for closure of ticket. The quality co-ordinator shall keep this in mind and pro-actively update GCEE once the campus reopens."/>
    <x v="0"/>
    <n v="144"/>
    <n v="84"/>
  </r>
  <r>
    <n v="886"/>
    <s v="Recruitment test and feedback form for testing subject matter knowledge of candidate teachers can be done in virtual mode also"/>
    <s v="Internal"/>
    <d v="2021-07-17T00:00:00"/>
    <x v="0"/>
    <s v="Middle East"/>
    <x v="1"/>
    <s v="OFI"/>
    <n v="9001"/>
    <s v="7.1.3"/>
    <s v=" Infrastructure"/>
    <s v="Academics"/>
    <m/>
    <d v="2021-09-15T00:00:00"/>
    <d v="2022-02-18T00:00:00"/>
    <s v="Going forward, for any online interviews, Evaluation forms also have to be filled in by the candidates._x000a_We were doing the same to all Face to face interviews but not online ones. Audit team mandates this as a compliance._x000a_ _x000a_Please instruct your subject leads as well on any interviews being taken up by them._x000a_Scanned copy of evaluation form can be shared on screen during the interview and not prior. Candidates can write answers in a sheet of paper and share as image file._x000a_ _x000a_Remarks column on the same has been added to the interview sheet on google drive._x000a_ _x000a_https://docs.google.com/spreadsheets/d/11YXDI5Ojxpvo4Pj98ghn0GW3czo_3aT1/edit?usp=sharing&amp;ouid=107569512411878573755&amp;rtpof=true&amp;sd=true"/>
    <x v="0"/>
    <n v="216"/>
    <n v="156"/>
  </r>
  <r>
    <n v="887"/>
    <s v="A complaint tracker can be maintained to keep the track of complaints from various stakeholders; this will help to monitor and analyse all complaints which are not captured via helpdesk."/>
    <s v="Internal"/>
    <d v="2021-08-01T00:00:00"/>
    <x v="0"/>
    <s v="India"/>
    <x v="12"/>
    <s v="Observation"/>
    <n v="9001"/>
    <s v="8.2.1"/>
    <s v=" Customer communication"/>
    <s v="Management"/>
    <m/>
    <d v="2021-09-30T00:00:00"/>
    <d v="2021-09-21T00:00:00"/>
    <s v="Campus has started maintaining register for complaints and attached is the evidence along with CAR. "/>
    <x v="0"/>
    <n v="51"/>
    <n v="-9"/>
  </r>
  <r>
    <n v="888"/>
    <s v="Current practice for Risk Assessment is done by Leadership however departments may be aware of additional risks specific to their function but might be overlooked during a centralized assessment. Each department can do their own RA and document it."/>
    <s v="Internal"/>
    <d v="2021-08-01T00:00:00"/>
    <x v="0"/>
    <s v="India"/>
    <x v="12"/>
    <s v="Observation"/>
    <n v="45001"/>
    <s v="6.1.2"/>
    <s v=" Hazard identification &amp; assessment of risks and opportunities"/>
    <s v="Management"/>
    <m/>
    <d v="2021-09-30T00:00:00"/>
    <d v="2021-09-21T00:00:00"/>
    <s v="Campus has reviewed HIRA SSPD document which was shared and as per them all possible risks are mentioned in the excel file. Attached is the HIRA and its CAR "/>
    <x v="0"/>
    <n v="51"/>
    <n v="-9"/>
  </r>
  <r>
    <n v="889"/>
    <s v="Operation can look into maintaining a Vendor Evaluation record instead of being dependent on HO. This will enable campus to analyse localised strengths or shortcomings"/>
    <s v="Internal"/>
    <d v="2021-08-01T00:00:00"/>
    <x v="0"/>
    <s v="India"/>
    <x v="12"/>
    <s v="Observation"/>
    <n v="9001"/>
    <s v="9.1.3"/>
    <s v=" Analysis &amp; evaluation"/>
    <s v="Operations"/>
    <m/>
    <d v="2021-09-30T00:00:00"/>
    <d v="2021-09-21T00:00:00"/>
    <s v="Campus has started evaluating vendors and attached is the evidence along with CAR"/>
    <x v="0"/>
    <n v="51"/>
    <n v="-9"/>
  </r>
  <r>
    <n v="890"/>
    <s v="Lift Maintenance on hold due to COVID-19 Pandemic and also for cost control. Although comprehensive maintenance may not be possible at this time, basic maintenance checks and actions such as oiling / greasing could be undertaken to minimize any future accident or damage to the mechanism which may lead to higher cost and/or accidents."/>
    <s v="Internal"/>
    <d v="2021-08-01T00:00:00"/>
    <x v="0"/>
    <s v="India"/>
    <x v="12"/>
    <s v="Observation"/>
    <n v="45001"/>
    <s v="8.1.2"/>
    <s v=" Eliminating Hazards and reducing OH&amp;S risks"/>
    <s v="Operations"/>
    <m/>
    <d v="2021-09-30T00:00:00"/>
    <d v="2021-09-21T00:00:00"/>
    <s v="Lift maintenance is done and attached are the evidences. "/>
    <x v="0"/>
    <n v="51"/>
    <n v="-9"/>
  </r>
  <r>
    <n v="891"/>
    <s v="Medicines should be checked &amp; disposed of (even if the Nurse is not available for almost a year) as there are a total 8 staff present on campus. Operations staff or another staff member could be put in charge to check so as to minimize accidental ingestion of expired medication."/>
    <s v="Internal"/>
    <d v="2021-08-01T00:00:00"/>
    <x v="0"/>
    <s v="India"/>
    <x v="12"/>
    <s v="Observation"/>
    <n v="45001"/>
    <s v="8.1.2"/>
    <s v=" Eliminating Hazards and reducing OH&amp;S risks"/>
    <s v="Operations"/>
    <m/>
    <d v="2021-09-30T00:00:00"/>
    <d v="2021-09-21T00:00:00"/>
    <s v="Campus has replaces old medicines. "/>
    <x v="0"/>
    <n v="51"/>
    <n v="-9"/>
  </r>
  <r>
    <n v="892"/>
    <s v="A consolidated weekly report of work done as per Academic plan can be initiated. Since the campus is in a growth stage, this will add value for parents."/>
    <s v="Internal"/>
    <d v="2021-08-01T00:00:00"/>
    <x v="0"/>
    <s v="India"/>
    <x v="12"/>
    <s v="OFI"/>
    <n v="9001"/>
    <n v="10.1"/>
    <s v=" General (Improvement)"/>
    <s v="Academics"/>
    <m/>
    <d v="2021-09-30T00:00:00"/>
    <d v="2021-09-21T00:00:00"/>
    <s v="Campus has started using weekly report as per the feedback given and atatched is the evidence along with CAR"/>
    <x v="0"/>
    <n v="51"/>
    <n v="-9"/>
  </r>
  <r>
    <n v="893"/>
    <s v="Admissions can look into initiating a feedback system after onboarding of new intake this will lead to customer delight and also create an online Exit Form for monitoring and analysis."/>
    <s v="Internal"/>
    <d v="2021-08-01T00:00:00"/>
    <x v="0"/>
    <s v="India"/>
    <x v="12"/>
    <s v="OFI"/>
    <n v="9001"/>
    <s v="9.1.2"/>
    <s v=" Customer satisfaction"/>
    <s v="Admissions"/>
    <m/>
    <d v="2021-09-30T00:00:00"/>
    <d v="2021-09-21T00:00:00"/>
    <s v="Campus has stated using Exit Form which is attached along with CAR.  One drive has also created to keep all documents."/>
    <x v="0"/>
    <n v="51"/>
    <n v="-9"/>
  </r>
  <r>
    <n v="894"/>
    <s v="Campus team can look into sharing evidence in a common drive so that in case of any glitches another team member can share during audits, especially external audits."/>
    <s v="Internal"/>
    <d v="2021-08-01T00:00:00"/>
    <x v="0"/>
    <s v="India"/>
    <x v="12"/>
    <s v="OFI"/>
    <n v="9001"/>
    <n v="10.3"/>
    <s v=" Continual improvement"/>
    <s v="Quality"/>
    <m/>
    <d v="2021-09-30T00:00:00"/>
    <d v="2021-09-21T00:00:00"/>
    <s v="Campus has created common drive to keep all documents. attached are the evidences along with CAR"/>
    <x v="0"/>
    <n v="51"/>
    <n v="-9"/>
  </r>
  <r>
    <n v="895"/>
    <s v="Although leadership has identified multiple stakeholders, these could be documented to capture all relevant stakeholders and their needs and expectations. Leadership could also look into documenting the SWOT Analysis and challenges of the campus."/>
    <s v="Internal"/>
    <d v="2021-08-01T00:00:00"/>
    <x v="0"/>
    <s v="India"/>
    <x v="12"/>
    <s v="OFI"/>
    <n v="9001"/>
    <n v="4.2"/>
    <s v=" Needs &amp; Expectations"/>
    <s v="Management"/>
    <m/>
    <d v="2021-09-30T00:00:00"/>
    <d v="2021-09-21T00:00:00"/>
    <s v="Campus has documented all relevant stakeholders and their needs and expectations along with the SWOT Analysis."/>
    <x v="0"/>
    <n v="51"/>
    <n v="-9"/>
  </r>
  <r>
    <n v="896"/>
    <s v="In case of departure of any staff and joining of new a system of transition and knowledge transfer can be put in place."/>
    <s v="Internal"/>
    <d v="2021-08-01T00:00:00"/>
    <x v="0"/>
    <s v="India"/>
    <x v="12"/>
    <s v="OFI"/>
    <n v="9001"/>
    <s v="7.1.6"/>
    <s v=" Organizational knowledge"/>
    <s v="Quality"/>
    <m/>
    <d v="2021-09-30T00:00:00"/>
    <d v="2021-10-08T00:00:00"/>
    <s v="For smooth handover process, campus has created a drive on which people who will be leaving will upload their data to ensure no gaps. Attached are the evidences."/>
    <x v="0"/>
    <n v="68"/>
    <n v="8"/>
  </r>
  <r>
    <n v="897"/>
    <s v="Operations can look into drills for other hazards too beyond their current list.e.g. Intruder, Biohazard etc., "/>
    <s v="Internal"/>
    <d v="2021-08-01T00:00:00"/>
    <x v="0"/>
    <s v="India"/>
    <x v="12"/>
    <s v="OFI"/>
    <n v="45001"/>
    <s v="8.1.2"/>
    <s v=" Eliminating Hazards and reducing OH&amp;S risks"/>
    <s v="Operations"/>
    <m/>
    <d v="2021-09-30T00:00:00"/>
    <d v="2021-09-21T00:00:00"/>
    <s v="Operations has planned drills for other hazards e.g. intruder, Biohazard etc., in the month of December 2021. They have shared its CAR for planned action. "/>
    <x v="0"/>
    <n v="51"/>
    <n v="-9"/>
  </r>
  <r>
    <n v="898"/>
    <s v="Risk and opportunities can be identified for the admission process. In fact, for all processes it would be helpful for all functions to think of the possible risks at their job/ function/ process level and help mitigate those risks."/>
    <s v="Internal"/>
    <d v="2021-08-03T00:00:00"/>
    <x v="0"/>
    <s v="India"/>
    <x v="11"/>
    <s v="Observation"/>
    <n v="45001"/>
    <s v="6.1.2"/>
    <s v=" Hazard identification &amp; assessment of risks and opportunities"/>
    <s v="Admissions"/>
    <m/>
    <d v="2021-10-02T00:00:00"/>
    <d v="2021-10-13T00:00:00"/>
    <s v="Campus has identified process wise risks and updated in attached document. As per the attached evidence this ticket can be closed. "/>
    <x v="0"/>
    <n v="71"/>
    <n v="11"/>
  </r>
  <r>
    <n v="899"/>
    <s v="The campus can look into listing down corporal punishment in the code of conduct shared with the staff. Also, a written undertaking on the same will help to safeguard the Management._x000a_"/>
    <s v="Internal"/>
    <d v="2021-08-03T00:00:00"/>
    <x v="0"/>
    <s v="India"/>
    <x v="11"/>
    <s v="Observation"/>
    <n v="9001"/>
    <n v="6.1"/>
    <s v=" Address risk &amp; opportunity"/>
    <s v="HR"/>
    <m/>
    <d v="2021-10-02T00:00:00"/>
    <d v="2021-10-13T00:00:00"/>
    <s v="Campus will be updating attached letter of undertaking which also includes induction checklist. attached format specifies adherence to GIIS policies and procedures. As per the attached evidences this ticket can be closed."/>
    <x v="0"/>
    <n v="71"/>
    <n v="11"/>
  </r>
  <r>
    <n v="900"/>
    <s v="The Fire NOC for the campus stands expired as on the date of audit. Renewal for the same has been applied and awaited."/>
    <s v="Internal"/>
    <d v="2021-08-03T00:00:00"/>
    <x v="0"/>
    <s v="India"/>
    <x v="11"/>
    <s v="Observation"/>
    <n v="45001"/>
    <s v="8.1.2"/>
    <s v=" Eliminating Hazards and reducing OH&amp;S risks"/>
    <s v="Operations"/>
    <m/>
    <d v="2021-10-02T00:00:00"/>
    <d v="2021-09-27T00:00:00"/>
    <s v="Campus has renewed fire NOC and attached is the evidence along with CAR. As per he evidence attached this ticket can be closed."/>
    <x v="0"/>
    <n v="55"/>
    <n v="-5"/>
  </r>
  <r>
    <n v="901"/>
    <s v="Rubber mats can be placed in the electrical room for enhanced safety and reducing risks of shock and short-circuit."/>
    <s v="Internal"/>
    <d v="2021-08-03T00:00:00"/>
    <x v="0"/>
    <s v="India"/>
    <x v="11"/>
    <s v="Observation"/>
    <n v="45001"/>
    <s v="8.1.2"/>
    <s v=" Eliminating Hazards and reducing OH&amp;S risks"/>
    <s v="Operations"/>
    <m/>
    <d v="2021-10-02T00:00:00"/>
    <d v="2021-09-29T00:00:00"/>
    <s v="Rubber mat is placed in electrical room and campus has provided evidence."/>
    <x v="0"/>
    <n v="57"/>
    <n v="-3"/>
  </r>
  <r>
    <n v="902"/>
    <s v="Principal may request for awareness training on special needs from India HQ or Global HQ, for admission counsellors to increase awareness of potential special needs of prospective students. Proactive provision of relevant training to all staff is a requirement of the standard."/>
    <s v="Internal"/>
    <d v="2021-08-03T00:00:00"/>
    <x v="0"/>
    <s v="India"/>
    <x v="11"/>
    <s v="OFI"/>
    <n v="9001"/>
    <n v="10.3"/>
    <s v=" Continual improvement"/>
    <s v="HR"/>
    <m/>
    <d v="2021-10-02T00:00:00"/>
    <d v="2021-10-08T00:00:00"/>
    <s v="Hadapsar Principal has requested to arrange the awareness sessions and it will be for all GIIS campuses. attached is the evidence. as per it this ticket can be closed."/>
    <x v="0"/>
    <n v="66"/>
    <n v="6"/>
  </r>
  <r>
    <n v="903"/>
    <s v="Awareness training can be included in the schedule of the teachers too. Ability to identify the various special needs types and levels may help teachers (during classes) to identify and manage such needs and ensure all students get the attention and assistance they need beyond academics."/>
    <s v="Internal"/>
    <d v="2021-08-03T00:00:00"/>
    <x v="0"/>
    <s v="India"/>
    <x v="11"/>
    <s v="OFI"/>
    <n v="9001"/>
    <n v="10.3"/>
    <s v=" Continual improvement"/>
    <s v="HR"/>
    <m/>
    <d v="2021-10-02T00:00:00"/>
    <d v="2021-10-08T00:00:00"/>
    <s v="Principal has requested session and it will arranged globally. attached is the email communication along with CAR. as per it this ticket will be closed"/>
    <x v="0"/>
    <n v="66"/>
    <n v="6"/>
  </r>
  <r>
    <n v="904"/>
    <s v="Although the campus is well aware of the key stakeholders, the scope of interested parties can include community, society, media and even extend to the role of the school in the wider community and  state/nation."/>
    <s v="Internal"/>
    <d v="2021-08-03T00:00:00"/>
    <x v="0"/>
    <s v="India"/>
    <x v="11"/>
    <s v="OFI"/>
    <n v="9001"/>
    <n v="4.2"/>
    <s v=" Needs &amp; Expectations"/>
    <s v="Management"/>
    <m/>
    <d v="2021-10-02T00:00:00"/>
    <d v="2021-10-08T00:00:00"/>
    <s v="Campus has prepared the required document. "/>
    <x v="0"/>
    <n v="66"/>
    <n v="6"/>
  </r>
  <r>
    <n v="905"/>
    <s v="The needs and expectations of regulatory bodies could be systematically captured and documented."/>
    <s v="Internal"/>
    <d v="2021-08-03T00:00:00"/>
    <x v="0"/>
    <s v="India"/>
    <x v="11"/>
    <s v="OFI"/>
    <n v="9001"/>
    <n v="4.2"/>
    <s v=" Needs &amp; Expectations"/>
    <s v="Management"/>
    <m/>
    <d v="2021-10-02T00:00:00"/>
    <d v="2021-10-13T00:00:00"/>
    <s v="Revised document with CBSE as an interested parties has been provided by campus. as per the attached evidence this ticket can be closed."/>
    <x v="0"/>
    <n v="71"/>
    <n v="11"/>
  </r>
  <r>
    <n v="906"/>
    <s v="When feedback is given after observation of the teacher, a further evaluation (post implementation of any action plan to address the gap) may be conducted to ensure implementation of feedback is beneficial."/>
    <s v="Internal"/>
    <d v="2021-08-03T00:00:00"/>
    <x v="0"/>
    <s v="India"/>
    <x v="11"/>
    <s v="OFI"/>
    <n v="9001"/>
    <n v="6.1"/>
    <s v=" Address risk &amp; opportunity"/>
    <s v="Academics"/>
    <m/>
    <d v="2021-10-02T00:00:00"/>
    <d v="2021-09-29T00:00:00"/>
    <s v="As per the feedback received during audit, campus is documenting follow up actions needs to be taken. https://docs.google.com/spreadsheets/d/1FxQSW8nFFEagryAjuLnb5pnGyMQzZeOizfWI0dxDJA8/edit?usp=sharing"/>
    <x v="0"/>
    <n v="57"/>
    <n v="-3"/>
  </r>
  <r>
    <n v="907"/>
    <s v="Aptitude tests need to be conducted even for all new students enrolment, even those happening online. This will allow a baseline to be captured and allow teachers to manage the new students’ learning seamlessly."/>
    <s v="Internal"/>
    <d v="2021-08-03T00:00:00"/>
    <x v="0"/>
    <s v="India"/>
    <x v="11"/>
    <s v="OFI"/>
    <n v="9001"/>
    <n v="7.5"/>
    <s v=" Documented information"/>
    <s v="Admissions"/>
    <m/>
    <d v="2021-10-02T00:00:00"/>
    <d v="2021-09-29T00:00:00"/>
    <s v="Admissions has started conducting aptitude tests for all grades new enrolments. Attached is the evidence."/>
    <x v="0"/>
    <n v="57"/>
    <n v="-3"/>
  </r>
  <r>
    <n v="908"/>
    <s v="All new material especially that sourced online, such as videos or readymade lessons available online, could be downloaded and vetted by Principal/ HOD / Coordinator to prevent any issues. (Some other campuses discuss new online sourced material during the weekly teachers/coordinators meetings.) Direct online links during class lessons may have embedded material that some may find objectionable. Hence first downloading and checking may be helpful."/>
    <s v="Internal"/>
    <d v="2021-08-03T00:00:00"/>
    <x v="0"/>
    <s v="India"/>
    <x v="11"/>
    <s v="OFI"/>
    <n v="9001"/>
    <n v="6.1"/>
    <s v=" Address risk &amp; opportunity"/>
    <s v="Academics"/>
    <m/>
    <d v="2021-10-02T00:00:00"/>
    <d v="2021-09-29T00:00:00"/>
    <s v="All learning contents are verified &amp; approved by the Principal/Coordinator as part of monthly academic plan by campus "/>
    <x v="0"/>
    <n v="57"/>
    <n v="-3"/>
  </r>
  <r>
    <n v="909"/>
    <s v="Buddy system for new staff can be implemented during induction._x000a_"/>
    <s v="Internal"/>
    <d v="2021-08-03T00:00:00"/>
    <x v="0"/>
    <s v="India"/>
    <x v="11"/>
    <s v="OFI"/>
    <n v="9001"/>
    <s v="7.1.2"/>
    <s v=" People"/>
    <s v="HR"/>
    <m/>
    <d v="2021-10-02T00:00:00"/>
    <d v="2021-10-08T00:00:00"/>
    <s v="Buddy system is implemented in campus, attached are the photos. as per these evidences this ticket can be closed."/>
    <x v="0"/>
    <n v="66"/>
    <n v="6"/>
  </r>
  <r>
    <n v="910"/>
    <s v="Checklist for quality of food safety, food tasting can be maintained once the school re-opens and starts operation."/>
    <s v="Internal"/>
    <d v="2021-08-03T00:00:00"/>
    <x v="0"/>
    <s v="India"/>
    <x v="11"/>
    <s v="OFI"/>
    <n v="45001"/>
    <s v="8.1.2"/>
    <s v=" Eliminating Hazards and reducing OH&amp;S risks"/>
    <s v="Operations"/>
    <m/>
    <d v="2021-10-02T00:00:00"/>
    <d v="2021-09-27T00:00:00"/>
    <s v="Checklist for quality of food safety, food tasting is prepared and will be maintained once school reopens. As per attached evidences this ticket can be closed."/>
    <x v="0"/>
    <n v="55"/>
    <n v="-5"/>
  </r>
  <r>
    <n v="911"/>
    <s v="The process of disposal of expired medicines should be documented and the operations in charge should be made aware of the same."/>
    <s v="Internal"/>
    <d v="2021-08-03T00:00:00"/>
    <x v="0"/>
    <s v="India"/>
    <x v="11"/>
    <s v="OFI"/>
    <n v="45001"/>
    <s v="8.1.2"/>
    <s v=" Eliminating Hazards and reducing OH&amp;S risks"/>
    <s v="Operations"/>
    <m/>
    <d v="2021-10-02T00:00:00"/>
    <d v="2021-09-27T00:00:00"/>
    <s v="Disposal of expired medicines is done by campus nurse and attached are the evidences. As per these evidences this ticket can be closed."/>
    <x v="0"/>
    <n v="55"/>
    <n v="-5"/>
  </r>
  <r>
    <n v="912"/>
    <s v="A systematic pest control mechanism can be implemented since the school has a garden and the staff are back to school."/>
    <s v="Internal"/>
    <d v="2021-08-03T00:00:00"/>
    <x v="0"/>
    <s v="India"/>
    <x v="11"/>
    <s v="OFI"/>
    <n v="45001"/>
    <s v="8.1.2"/>
    <s v=" Eliminating Hazards and reducing OH&amp;S risks"/>
    <s v="Operations"/>
    <m/>
    <d v="2021-10-02T00:00:00"/>
    <d v="2021-10-08T00:00:00"/>
    <s v="Pest control has been done and attached are the photos. as per the shared evidences this ticket can be closed."/>
    <x v="0"/>
    <n v="66"/>
    <n v="6"/>
  </r>
  <r>
    <n v="913"/>
    <s v="Each classrooms need to display Evacuation plan with routes"/>
    <s v="Internal"/>
    <d v="2021-09-13T00:00:00"/>
    <x v="0"/>
    <s v="India"/>
    <x v="6"/>
    <s v="Observation"/>
    <n v="45001"/>
    <s v="8.1.2"/>
    <s v=" Eliminating Hazards and reducing OH&amp;S risks"/>
    <s v="Operations"/>
    <m/>
    <d v="2021-11-12T00:00:00"/>
    <d v="2021-09-27T00:00:00"/>
    <s v="Each classrooms has floor evacuation displayed inside and attached is the evidence. As per the attached evidences, this ticket can be closed."/>
    <x v="0"/>
    <n v="14"/>
    <n v="-46"/>
  </r>
  <r>
    <n v="914"/>
    <s v="Signage near ramp needs to be displayed to caution children and prevent any accidents"/>
    <s v="Internal"/>
    <d v="2021-09-13T00:00:00"/>
    <x v="0"/>
    <s v="India"/>
    <x v="6"/>
    <s v="Observation"/>
    <n v="45001"/>
    <s v="8.1.2"/>
    <s v=" Eliminating Hazards and reducing OH&amp;S risks"/>
    <s v="Operations"/>
    <m/>
    <d v="2021-11-12T00:00:00"/>
    <d v="2021-09-27T00:00:00"/>
    <s v="Signage near ramp displayed and attached document has evidence. as per the evidence shared, this ticket can be closed."/>
    <x v="0"/>
    <n v="14"/>
    <n v="-46"/>
  </r>
  <r>
    <n v="915"/>
    <s v="Changes in ACP can be documented since the CBSE board has made changes to the curriculum to meet the challenges of the pandemic. This should be formally documented"/>
    <s v="Internal"/>
    <d v="2021-09-13T00:00:00"/>
    <x v="0"/>
    <s v="India"/>
    <x v="6"/>
    <s v="Observation"/>
    <n v="9001"/>
    <n v="7.5"/>
    <s v=" Documented information"/>
    <s v="Academics"/>
    <m/>
    <d v="2021-11-12T00:00:00"/>
    <d v="2021-10-29T00:00:00"/>
    <s v="Changes are highlighted in attached documents"/>
    <x v="0"/>
    <n v="46"/>
    <n v="-14"/>
  </r>
  <r>
    <n v="916"/>
    <s v="Post admission follow up process can be put in place. Admissions call up newly admitted parents and enquire if they have settled in the school would increase customer delight and rapport with new parents (this can be done with a google form also with 5-6 questions)"/>
    <s v="Internal"/>
    <d v="2021-09-13T00:00:00"/>
    <x v="0"/>
    <s v="India"/>
    <x v="6"/>
    <s v="OFI"/>
    <n v="9001"/>
    <n v="10.3"/>
    <s v=" Continual improvement"/>
    <s v="Admissions"/>
    <m/>
    <d v="2021-11-12T00:00:00"/>
    <d v="2021-11-24T00:00:00"/>
    <s v="Campus admissions has taken necessary action to capture feedback and attached is the evidence. Also attached CAR for same. As per the attached evidence this ticket can be closed."/>
    <x v="0"/>
    <n v="72"/>
    <n v="12"/>
  </r>
  <r>
    <n v="917"/>
    <s v="Lesson plans for Yoga, Art and Sports may also be prepared "/>
    <s v="Internal"/>
    <d v="2021-09-13T00:00:00"/>
    <x v="0"/>
    <s v="India"/>
    <x v="6"/>
    <s v="OFI"/>
    <n v="9001"/>
    <n v="7.5"/>
    <s v=" Documented information"/>
    <s v="Academics"/>
    <m/>
    <d v="2021-11-12T00:00:00"/>
    <d v="2021-10-27T00:00:00"/>
    <s v="Campus has prepared lesson plans and attached are the evidences. as per these evidences ticket can be closed."/>
    <x v="0"/>
    <n v="44"/>
    <n v="-16"/>
  </r>
  <r>
    <n v="918"/>
    <s v="Planned Monthly/Term-wise class observations can be scheduled in advance"/>
    <s v="Internal"/>
    <d v="2021-09-13T00:00:00"/>
    <x v="0"/>
    <s v="India"/>
    <x v="6"/>
    <s v="OFI"/>
    <n v="9001"/>
    <n v="6.2"/>
    <s v=" Quality objectives &amp; planning to achieve them"/>
    <s v="Academics"/>
    <m/>
    <d v="2021-11-12T00:00:00"/>
    <d v="2021-10-27T00:00:00"/>
    <s v="The Campus has decided that this OFI cannot be carried out. _x000a_This is the decision taken in the Review Meeting(Read as under)-_x000a__x000a_&quot;We are already following monthly wise plan for number of observations as advised by HO. Since observation should not be staged, so we are not making day wise, teacher wise observations. All segment head agreed to this point. As such no further action and school will stay with current observation plan.&quot;_x000a__x000a_Based on this decision, the ticket can be closed"/>
    <x v="0"/>
    <n v="44"/>
    <n v="-16"/>
  </r>
  <r>
    <n v="919"/>
    <s v="Proxy report format can record the work done by proxy teachers"/>
    <s v="Internal"/>
    <d v="2021-09-13T00:00:00"/>
    <x v="0"/>
    <s v="India"/>
    <x v="6"/>
    <s v="OFI"/>
    <n v="9001"/>
    <n v="7.5"/>
    <s v=" Documented information"/>
    <s v="Academics"/>
    <m/>
    <d v="2021-11-12T00:00:00"/>
    <d v="2021-10-29T00:00:00"/>
    <s v="Please find attached proxy report with work completed columns added. as per these evidences this ticket can be closed"/>
    <x v="0"/>
    <n v="46"/>
    <n v="-14"/>
  </r>
  <r>
    <n v="920"/>
    <s v="The school may consider all official communications through official channels only and keep WhatsApp only for reminders. Parents shouldn’t use WhatsApp for submitting his/her child's homework (young children's school assignment). "/>
    <s v="Internal"/>
    <d v="2021-09-13T00:00:00"/>
    <x v="0"/>
    <s v="India"/>
    <x v="6"/>
    <s v="OFI"/>
    <n v="9001"/>
    <n v="6.1"/>
    <s v=" Address risk &amp; opportunity"/>
    <s v="Academics"/>
    <m/>
    <d v="2021-11-12T00:00:00"/>
    <d v="2021-10-21T00:00:00"/>
    <s v="School has stopped using Whatsapp. With the help of parents, homework is not getting uploaded on official drive. attached is the evidence. "/>
    <x v="0"/>
    <n v="38"/>
    <n v="-22"/>
  </r>
  <r>
    <n v="921"/>
    <s v="The school may consider restricting the library access to the online app (paid getepic.com) and in case it is general service to neighbourhood/community, this could be separated through guest accounts"/>
    <s v="Internal"/>
    <d v="2021-09-13T00:00:00"/>
    <x v="0"/>
    <s v="India"/>
    <x v="6"/>
    <s v="OFI"/>
    <n v="9001"/>
    <n v="6.1"/>
    <s v=" Address risk &amp; opportunity"/>
    <s v="Academics"/>
    <m/>
    <d v="2021-11-12T00:00:00"/>
    <d v="2021-10-29T00:00:00"/>
    <s v="Campus has also introduced guest login page to access material. attached the evidence for same."/>
    <x v="0"/>
    <n v="46"/>
    <n v="-14"/>
  </r>
  <r>
    <n v="922"/>
    <s v="The school may consider including subjective questions in online assessment for primary children (class 3 to 5), to develop their writing skills and avoid learning gaps"/>
    <s v="Internal"/>
    <d v="2021-09-13T00:00:00"/>
    <x v="0"/>
    <s v="India"/>
    <x v="6"/>
    <s v="OFI"/>
    <n v="9001"/>
    <n v="10.3"/>
    <s v=" Continual improvement"/>
    <s v="Academics"/>
    <m/>
    <d v="2021-11-12T00:00:00"/>
    <d v="2021-10-27T00:00:00"/>
    <s v="campus has included subjective questions and attached is the evidence, as per this evidence ticket can be closed"/>
    <x v="0"/>
    <n v="44"/>
    <n v="-16"/>
  </r>
  <r>
    <n v="923"/>
    <s v="After conducting training effectiveness; action plan needs to be drawn to address gaps "/>
    <s v="Internal"/>
    <d v="2021-09-13T00:00:00"/>
    <x v="0"/>
    <s v="India"/>
    <x v="6"/>
    <s v="OFI"/>
    <n v="9001"/>
    <n v="7.2"/>
    <s v=" Competence"/>
    <s v="HR"/>
    <m/>
    <d v="2021-11-12T00:00:00"/>
    <d v="2021-10-27T00:00:00"/>
    <s v="The action plans have been created for addressing gaps_x000a_The ticket can be closed"/>
    <x v="0"/>
    <n v="44"/>
    <n v="-16"/>
  </r>
  <r>
    <n v="924"/>
    <s v="All functions are required to perform and document their own Risks with controls measures as the current practice is not as per standard. This was highlighted at last year’s IA as an Observation and by the External Certifying agency for all functions at all campuses. "/>
    <s v="Internal"/>
    <d v="2021-10-04T00:00:00"/>
    <x v="0"/>
    <s v="India"/>
    <x v="2"/>
    <s v="Minor -Non-Conformities"/>
    <n v="9001"/>
    <n v="10.199999999999999"/>
    <s v=" Nonconformity &amp; corrective action"/>
    <s v="Management"/>
    <m/>
    <d v="2021-12-03T00:00:00"/>
    <d v="2022-02-01T00:00:00"/>
    <s v="All process owners have identified risks for their respective function and attached is the evidence along with it's CAR"/>
    <x v="0"/>
    <n v="120"/>
    <n v="60"/>
  </r>
  <r>
    <n v="925"/>
    <s v="ISO Process and Standards Awareness was last conducted in January 2020, however 25 new staff joined in April. Quality department at geo can look into repeating the training for the new staff as this was an observation in previous Internal Audit which led to training in Jan 2020. So though rectified at that time to close finding, it could have been taken as an indication of the need to repeat the training in 2021 as well, keeping in mind the turnover."/>
    <s v="Internal"/>
    <d v="2021-10-04T00:00:00"/>
    <x v="0"/>
    <s v="India"/>
    <x v="2"/>
    <s v="Minor -Non-Conformities"/>
    <n v="9001"/>
    <n v="10.199999999999999"/>
    <s v=" Nonconformity &amp; corrective action"/>
    <s v="Quality"/>
    <m/>
    <d v="2021-12-03T00:00:00"/>
    <d v="2022-01-11T00:00:00"/>
    <s v="ISO training for all staff at campus is taken and attached are the evidences. as per these evidences this ticket can be closed."/>
    <x v="0"/>
    <n v="99"/>
    <n v="39"/>
  </r>
  <r>
    <n v="926"/>
    <s v="The Fire extinguisher tracker document can be comprehensive with details like expiry, last serviced date"/>
    <s v="Internal"/>
    <d v="2021-10-04T00:00:00"/>
    <x v="0"/>
    <s v="India"/>
    <x v="2"/>
    <s v="Observation"/>
    <n v="45001"/>
    <n v="8.1999999999999993"/>
    <s v=" Emergency preparedness and response"/>
    <s v="Operations"/>
    <m/>
    <d v="2021-12-03T00:00:00"/>
    <d v="2022-02-08T00:00:00"/>
    <s v="Fire extinguisher tracker document is prepared with expiry and last serviced date. as per attached evidence this ticket can be closed"/>
    <x v="0"/>
    <n v="127"/>
    <n v="67"/>
  </r>
  <r>
    <n v="927"/>
    <s v="The myGIIS app current version is not user friendly for proper uploading and management of data by all teachers."/>
    <s v="Internal"/>
    <d v="2021-10-04T00:00:00"/>
    <x v="0"/>
    <s v="India"/>
    <x v="2"/>
    <s v="Observation"/>
    <n v="9001"/>
    <s v="7.1.3"/>
    <s v=" Infrastructure"/>
    <s v="Management"/>
    <m/>
    <d v="2021-12-03T00:00:00"/>
    <d v="2022-02-21T00:00:00"/>
    <s v="This issue has been resolved. The Principal has sent evidence for the same. Request you to kindly check attached evidence shared by Balewadi Team and close ticket number 49634 in Helpdesk. "/>
    <x v="0"/>
    <n v="140"/>
    <n v="80"/>
  </r>
  <r>
    <n v="928"/>
    <s v="New employees are not aware of their work schedule as old staff left without Knowledge transfer and no standardized policy for tasks is in place ."/>
    <s v="Internal"/>
    <d v="2021-10-04T00:00:00"/>
    <x v="0"/>
    <s v="India"/>
    <x v="2"/>
    <s v="Observation"/>
    <n v="9001"/>
    <s v="7.1.6"/>
    <s v=" Organizational knowledge"/>
    <s v="HR"/>
    <m/>
    <d v="2021-12-03T00:00:00"/>
    <d v="2022-01-11T00:00:00"/>
    <s v="Campus has Handover process in place wand attached are the evidences where ex employee has given the handover to new resource. As per the attached evidences this ticket can be closed"/>
    <x v="0"/>
    <n v="99"/>
    <n v="39"/>
  </r>
  <r>
    <n v="929"/>
    <s v="Feedback form for new admissions is not in place."/>
    <s v="Internal"/>
    <d v="2021-10-04T00:00:00"/>
    <x v="0"/>
    <s v="India"/>
    <x v="2"/>
    <s v="Observation"/>
    <n v="9001"/>
    <s v="9.1.2"/>
    <s v=" Customer satisfaction"/>
    <s v="Admissions"/>
    <m/>
    <d v="2021-12-03T00:00:00"/>
    <d v="2022-01-12T00:00:00"/>
    <s v="As per Country Director (India) we already have multiple surveys which anyways covers post-admission feedback, hence primarily this is not required. attached is the evidence of email and as per that ticket can be closed"/>
    <x v="0"/>
    <n v="100"/>
    <n v="40"/>
  </r>
  <r>
    <n v="930"/>
    <s v="All documents do not have an approval signature so there is no process owner for accountability."/>
    <s v="Internal"/>
    <d v="2021-10-04T00:00:00"/>
    <x v="0"/>
    <s v="India"/>
    <x v="2"/>
    <s v="Observation"/>
    <n v="9001"/>
    <n v="7.5"/>
    <s v=" Documented information"/>
    <s v="Academics"/>
    <m/>
    <d v="2021-12-03T00:00:00"/>
    <d v="2022-01-12T00:00:00"/>
    <s v="All documents now have an approval signature and attached is the evidence for ticket closure. "/>
    <x v="0"/>
    <n v="100"/>
    <n v="40"/>
  </r>
  <r>
    <n v="931"/>
    <s v="There is no disclaimer or indemnity for all new hires as the current practice is an oral declaration only."/>
    <s v="Internal"/>
    <d v="2021-10-04T00:00:00"/>
    <x v="0"/>
    <s v="India"/>
    <x v="2"/>
    <s v="Observation"/>
    <n v="45001"/>
    <s v="6.1.4"/>
    <s v=" Planning action to address OH&amp;S"/>
    <s v="HR"/>
    <m/>
    <d v="2021-12-03T00:00:00"/>
    <d v="2022-01-11T00:00:00"/>
    <s v="New hires are informed about GIIS rules and policies. Campus HR is now taking letter of undertaking signed by new resource. as per the attached evidences this ticket can be closed."/>
    <x v="0"/>
    <n v="99"/>
    <n v="39"/>
  </r>
  <r>
    <n v="932"/>
    <s v="Training Feedback analysis by HR for training needs and effectiveness is not in place."/>
    <s v="Internal"/>
    <d v="2021-10-04T00:00:00"/>
    <x v="0"/>
    <s v="India"/>
    <x v="2"/>
    <s v="Observation"/>
    <n v="9001"/>
    <n v="9.1"/>
    <s v=" Monitoring, measurement, analysis &amp; evaluation"/>
    <s v="HR"/>
    <m/>
    <d v="2021-12-03T00:00:00"/>
    <d v="2022-02-08T00:00:00"/>
    <s v="Campus is capturing feedbacks in tracker for analysis purpose. After performing analysis campus has arranged a training. as per attached evidence this ticket can be closed. "/>
    <x v="0"/>
    <n v="127"/>
    <n v="67"/>
  </r>
  <r>
    <n v="933"/>
    <s v="Lift maintenance tracker was not available."/>
    <s v="Internal"/>
    <d v="2021-10-04T00:00:00"/>
    <x v="0"/>
    <s v="India"/>
    <x v="2"/>
    <s v="Observation"/>
    <n v="45001"/>
    <s v="6.1.4"/>
    <s v=" Planning action to address OH&amp;S"/>
    <s v="Operations"/>
    <m/>
    <d v="2021-12-03T00:00:00"/>
    <d v="2022-01-12T00:00:00"/>
    <s v="Lift AMC was done and attached are evidences for tracking purpose. as per these evidences this ticket can be closed"/>
    <x v="0"/>
    <n v="100"/>
    <n v="40"/>
  </r>
  <r>
    <n v="934"/>
    <s v="Even though Evacuation plans are displayed in corridors ,classroom do not have the plans on display for student awareness."/>
    <s v="Internal"/>
    <d v="2021-10-04T00:00:00"/>
    <x v="0"/>
    <s v="India"/>
    <x v="2"/>
    <s v="OFI"/>
    <n v="45001"/>
    <n v="8.1999999999999993"/>
    <s v=" Emergency preparedness and response"/>
    <s v="Operations"/>
    <m/>
    <d v="2021-12-03T00:00:00"/>
    <d v="2022-01-12T00:00:00"/>
    <s v="Evacuation plan is displayed in campus and attached is the evidence for same. as per the shared evidence this ticket can be closed"/>
    <x v="0"/>
    <n v="100"/>
    <n v="40"/>
  </r>
  <r>
    <n v="935"/>
    <s v="There are multiple engagement activities done by Academics dept. However, these are not being captured or recorded."/>
    <s v="Internal"/>
    <d v="2021-10-04T00:00:00"/>
    <x v="0"/>
    <s v="India"/>
    <x v="2"/>
    <s v="OFI"/>
    <n v="9001"/>
    <s v="5.1.2"/>
    <s v=" Customer focus"/>
    <s v="Academics"/>
    <m/>
    <d v="2021-12-03T00:00:00"/>
    <d v="2022-02-01T00:00:00"/>
    <s v="Campus has created a drive to capture engagement activities done by academics. as per the evidence shared ticket can be closed_x000a__x000a_Feedback form link :_x000a_https://docs.google.com/forms/d/e/1FAIpQLSfaCsEEhDTXiiD6chwC1-KMXOuQB2gU8HR8f2fDKZd5Ep2amQ/viewform?usp=sf_link​      Campus has started maintaining excel sheets for activities conducted in which they are capturing feedback as well. as per the attached evidence this ticket can be closed."/>
    <x v="0"/>
    <n v="120"/>
    <n v="60"/>
  </r>
  <r>
    <n v="936"/>
    <s v="While the weekly work completion tracker is in place, individual teacher and section was not evident."/>
    <s v="Internal"/>
    <d v="2021-10-04T00:00:00"/>
    <x v="0"/>
    <s v="India"/>
    <x v="2"/>
    <s v="OFI"/>
    <n v="9001"/>
    <s v="7.1.5"/>
    <s v=" Monitoring &amp; measuring resources"/>
    <s v="Academics"/>
    <m/>
    <d v="2021-12-03T00:00:00"/>
    <d v="2022-01-12T00:00:00"/>
    <s v="individual teacher and sections are added in weekly tracker. as per the attached ticket can be closed"/>
    <x v="0"/>
    <n v="100"/>
    <n v="40"/>
  </r>
  <r>
    <n v="937"/>
    <s v="Substitution Record is not capturing the actual work done."/>
    <s v="Internal"/>
    <d v="2021-10-04T00:00:00"/>
    <x v="0"/>
    <s v="India"/>
    <x v="2"/>
    <s v="OFI"/>
    <n v="9001"/>
    <s v="7.1.5"/>
    <s v=" Monitoring &amp; measuring resources"/>
    <s v="Academics"/>
    <m/>
    <d v="2021-12-03T00:00:00"/>
    <d v="2022-01-12T00:00:00"/>
    <s v="Substitution record has actual work done captured and as per this evidence ticket can be closed"/>
    <x v="0"/>
    <n v="100"/>
    <n v="40"/>
  </r>
  <r>
    <n v="938"/>
    <s v="The Librarian can look into portals/apps for sharing online books and track student progress on reading skills"/>
    <s v="Internal"/>
    <d v="2021-10-04T00:00:00"/>
    <x v="0"/>
    <s v="India"/>
    <x v="2"/>
    <s v="OFI"/>
    <n v="9001"/>
    <s v="5.1.2"/>
    <s v=" Customer focus"/>
    <s v="Academics"/>
    <m/>
    <d v="2021-12-03T00:00:00"/>
    <d v="2022-01-12T00:00:00"/>
    <s v="Librarian is using portal to track student progress on reading skills and attached is the evidence. as per this evidence ticket can be closed"/>
    <x v="0"/>
    <n v="100"/>
    <n v="40"/>
  </r>
  <r>
    <n v="939"/>
    <s v="Deleted programs in the lesson plans (either through Accreditation Board instruction or school policy), the reason for deletion is not captured in the document."/>
    <s v="Internal"/>
    <d v="2021-10-04T00:00:00"/>
    <x v="0"/>
    <s v="India"/>
    <x v="2"/>
    <s v="OFI"/>
    <n v="9001"/>
    <s v="8.2.4"/>
    <s v=" Changes to requirements for products &amp; services"/>
    <s v="Academics"/>
    <m/>
    <d v="2021-12-03T00:00:00"/>
    <d v="2022-01-12T00:00:00"/>
    <s v="Deleted programs in the lesson plans (either through Accreditation Board instruction or school policy), the reason for deletion is now captured in the document. as per the attached evidence this ticket can be closed"/>
    <x v="0"/>
    <n v="100"/>
    <n v="40"/>
  </r>
  <r>
    <n v="940"/>
    <s v="The annual calendar does not a disclaimer at the bottom (subject to change/tentative) to ensure that the document remains valid despite any changes."/>
    <s v="Internal"/>
    <d v="2021-10-04T00:00:00"/>
    <x v="0"/>
    <s v="India"/>
    <x v="2"/>
    <s v="OFI"/>
    <n v="9001"/>
    <s v="8.5.6"/>
    <s v=" Control of changes"/>
    <s v="Academics"/>
    <m/>
    <d v="2021-12-03T00:00:00"/>
    <d v="2022-01-12T00:00:00"/>
    <s v="subject to change has been added as disclaimer in parent handbook which contains annual calendar as well. as per attached evidence this ticket can be closed"/>
    <x v="0"/>
    <n v="100"/>
    <n v="40"/>
  </r>
  <r>
    <n v="941"/>
    <s v="Standard template/ format should be followed (School name, logo, header footer)"/>
    <s v="Internal"/>
    <d v="2021-10-25T00:00:00"/>
    <x v="0"/>
    <s v="India"/>
    <x v="8"/>
    <s v="Observation"/>
    <n v="9001"/>
    <s v="7.5.2"/>
    <s v=" Creating and updating"/>
    <s v="Management"/>
    <m/>
    <d v="2021-12-24T00:00:00"/>
    <d v="2022-01-12T00:00:00"/>
    <s v="Campus has started using standard format and attached are the evidences. As per these evidences this ticket can be closed."/>
    <x v="0"/>
    <n v="79"/>
    <n v="19"/>
  </r>
  <r>
    <n v="942"/>
    <s v="Minutes of Meetings not captured for modifications and changes to ACP"/>
    <s v="Internal"/>
    <d v="2021-10-25T00:00:00"/>
    <x v="0"/>
    <s v="India"/>
    <x v="8"/>
    <s v="Observation"/>
    <n v="9001"/>
    <s v="7.1.5"/>
    <s v=" Monitoring &amp; measuring resources"/>
    <s v="Academics"/>
    <m/>
    <d v="2021-12-24T00:00:00"/>
    <d v="2022-01-12T00:00:00"/>
    <s v="All points associated with functions are captured in attached MOM's. as per these evidences this ticket can be closed"/>
    <x v="0"/>
    <n v="79"/>
    <n v="19"/>
  </r>
  <r>
    <n v="943"/>
    <s v="For official communication, the provided platform- channel (myGIIS or any other as specified by leadership) to be used"/>
    <s v="Internal"/>
    <d v="2021-10-25T00:00:00"/>
    <x v="0"/>
    <s v="India"/>
    <x v="8"/>
    <s v="Observation"/>
    <n v="9001"/>
    <s v="8.2.1"/>
    <s v=" Customer communication"/>
    <s v="Academics"/>
    <m/>
    <d v="2021-12-24T00:00:00"/>
    <d v="2022-01-12T00:00:00"/>
    <s v="Official communication is through mygiis and attached is the evidence, as per the shared evidence this ticket can be closed"/>
    <x v="0"/>
    <n v="79"/>
    <n v="19"/>
  </r>
  <r>
    <n v="944"/>
    <s v="Action Plans for Weakness, Threat and opportunities arising out of SWOT Analysis not evident."/>
    <s v="Internal"/>
    <d v="2021-10-25T00:00:00"/>
    <x v="0"/>
    <s v="India"/>
    <x v="8"/>
    <s v="Observation"/>
    <n v="9001"/>
    <n v="10.3"/>
    <s v=" Continual improvement"/>
    <s v="Management"/>
    <m/>
    <d v="2021-12-24T00:00:00"/>
    <d v="2022-01-12T00:00:00"/>
    <s v="Actions has been taken on Weakness, Threat and opportunities arising out of SWOT and attached are the evidences, as per these evidences this ticket can be closed"/>
    <x v="0"/>
    <n v="79"/>
    <n v="19"/>
  </r>
  <r>
    <n v="945"/>
    <s v="Risk register at department level to ensure specific risks are identified. HIRA document was referred to. For eg: Entry of Visitors"/>
    <s v="Internal"/>
    <d v="2021-10-25T00:00:00"/>
    <x v="0"/>
    <s v="India"/>
    <x v="8"/>
    <s v="Observation"/>
    <n v="45001"/>
    <s v="6.1.2"/>
    <s v=" Hazard identification &amp; assessment of risks and opportunities"/>
    <s v="Quality"/>
    <m/>
    <d v="2021-12-24T00:00:00"/>
    <d v="2022-01-12T00:00:00"/>
    <s v="Function wise specific risks are identified and attached are two documents for sample. as per these shared evidences this ticket can be closed. rest risk registers are available on drive (link mentioned below)_x000a__x000a_https://drive.google.com/drive/folders/1GeqHr-llYbetdCgjqgpUhrUPp1Ks4Y-q"/>
    <x v="0"/>
    <n v="79"/>
    <n v="19"/>
  </r>
  <r>
    <n v="946"/>
    <s v="A process or mechanism to be put in place to update the parent profile in MyGIIS and changes if any."/>
    <s v="Internal"/>
    <d v="2021-10-25T00:00:00"/>
    <x v="0"/>
    <s v="India"/>
    <x v="8"/>
    <s v="Observation"/>
    <n v="9001"/>
    <s v="8.5.2"/>
    <s v=" Identification &amp; traceability"/>
    <s v="Admissions"/>
    <m/>
    <d v="2021-12-24T00:00:00"/>
    <d v="2022-01-12T00:00:00"/>
    <s v="Process or mechanism has been added on how to update the parent profile in MyGIIS and attached is the evidence, as per this evidence ticket can be closed."/>
    <x v="0"/>
    <n v="79"/>
    <n v="19"/>
  </r>
  <r>
    <n v="947"/>
    <s v="Mechanism for capturing training effectiveness for evaluation and analysis are not evident"/>
    <s v="Internal"/>
    <d v="2021-10-25T00:00:00"/>
    <x v="0"/>
    <s v="India"/>
    <x v="8"/>
    <s v="Observation"/>
    <n v="9001"/>
    <n v="7.2"/>
    <s v=" Competence"/>
    <s v="HR"/>
    <m/>
    <d v="2021-12-24T00:00:00"/>
    <d v="2022-01-12T00:00:00"/>
    <s v="Mechanism for capturing training effectiveness for evaluation and analysis are done through training effectiveness forms and attached is the evidence. as per the shared evidence this ticket can be closed"/>
    <x v="0"/>
    <n v="79"/>
    <n v="19"/>
  </r>
  <r>
    <n v="948"/>
    <s v="Safety Checklist is not maintained."/>
    <s v="Internal"/>
    <d v="2021-10-25T00:00:00"/>
    <x v="0"/>
    <s v="India"/>
    <x v="8"/>
    <s v="Observation"/>
    <n v="45001"/>
    <n v="8.1999999999999993"/>
    <s v=" Emergency preparedness and response"/>
    <s v="Quality"/>
    <m/>
    <d v="2021-12-24T00:00:00"/>
    <d v="2022-01-12T00:00:00"/>
    <s v="Safety checklist is now maintained and attached are the evidences, This ticket can be closed"/>
    <x v="0"/>
    <n v="79"/>
    <n v="19"/>
  </r>
  <r>
    <n v="949"/>
    <s v="Certificate for staff trained in Firefighting and first aid are not maintained"/>
    <s v="Internal"/>
    <d v="2021-10-25T00:00:00"/>
    <x v="0"/>
    <s v="India"/>
    <x v="8"/>
    <s v="Observation"/>
    <n v="45001"/>
    <n v="8.1999999999999993"/>
    <s v=" Emergency preparedness and response"/>
    <s v="HR"/>
    <m/>
    <d v="2021-12-24T00:00:00"/>
    <d v="2022-01-12T00:00:00"/>
    <s v="Certificate is now maintained and attached. as per this evidence ticket can be closed."/>
    <x v="0"/>
    <n v="79"/>
    <n v="19"/>
  </r>
  <r>
    <n v="950"/>
    <s v="Admissions can look into initiating a feedback system after on boarding of new intakes. Post admission follow-up process can be put in place."/>
    <s v="Internal"/>
    <d v="2021-10-25T00:00:00"/>
    <x v="0"/>
    <s v="India"/>
    <x v="8"/>
    <s v="OFI"/>
    <n v="9001"/>
    <s v="9.1.2"/>
    <s v=" Customer satisfaction"/>
    <s v="Management"/>
    <m/>
    <d v="2021-12-24T00:00:00"/>
    <d v="2022-01-12T00:00:00"/>
    <s v="Campus has informed that :_x000a_Feedback of parents after Onboarding_x000a_The designing of standardized feedback system is in progress at the HO Admissions(India) Level_x000a__x000a_As per the confirmation received from campus on this, ticket can be closed."/>
    <x v="0"/>
    <n v="79"/>
    <n v="19"/>
  </r>
  <r>
    <n v="951"/>
    <s v="Background verification for new recruits for admin done by third party can be extended for new recruits for academics too."/>
    <s v="Internal"/>
    <d v="2021-10-25T00:00:00"/>
    <x v="0"/>
    <s v="India"/>
    <x v="8"/>
    <s v="OFI"/>
    <n v="45001"/>
    <s v="6.1.4"/>
    <s v=" Planning action to address OH&amp;S"/>
    <s v="HR"/>
    <m/>
    <d v="2021-12-24T00:00:00"/>
    <d v="2022-01-12T00:00:00"/>
    <s v="For academic staff as well background verification happens and attached is the evidence, as per the evidence this ticket can be shared"/>
    <x v="0"/>
    <n v="79"/>
    <n v="19"/>
  </r>
  <r>
    <n v="952"/>
    <s v="Welcome mail sent by a class teacher when a new student joins midyear with all relevant information (eg. link to student handbook etc.) helps a new parent feel welcome."/>
    <s v="Internal"/>
    <d v="2021-10-25T00:00:00"/>
    <x v="0"/>
    <s v="India"/>
    <x v="8"/>
    <s v="OFI"/>
    <n v="9001"/>
    <s v="8.2.1"/>
    <s v=" Customer communication"/>
    <s v="Academics"/>
    <m/>
    <d v="2021-12-24T00:00:00"/>
    <d v="2022-01-12T00:00:00"/>
    <s v="Welcome email sent to parents and attached is the evidence. As per the evidence this ticket can be closed"/>
    <x v="0"/>
    <n v="79"/>
    <n v="19"/>
  </r>
  <r>
    <n v="953"/>
    <s v="CAR (Corrective Action Report) can be maintained as a tracker to track all complaints received to ensure that actions have been taken for matters where tickets have not been raised on Helpdesk as parents use various means of communication."/>
    <s v="Internal"/>
    <d v="2021-10-25T00:00:00"/>
    <x v="0"/>
    <s v="India"/>
    <x v="8"/>
    <s v="OFI"/>
    <n v="9001"/>
    <s v="9.1.2"/>
    <s v=" Customer satisfaction"/>
    <s v="Management"/>
    <m/>
    <d v="2021-12-24T00:00:00"/>
    <d v="2022-01-17T00:00:00"/>
    <s v="All complaints are captured in Zendesk. During virtual class parent had complained and same has been captured via Helpdesk. as per the attached evidence this ticket can be closed"/>
    <x v="0"/>
    <n v="84"/>
    <n v="24"/>
  </r>
  <r>
    <n v="954"/>
    <s v="Internal &amp; External issues affecting the organization could be bifurcated."/>
    <s v="Internal"/>
    <d v="2021-10-25T00:00:00"/>
    <x v="0"/>
    <s v="India"/>
    <x v="8"/>
    <s v="OFI"/>
    <n v="45001"/>
    <n v="4.0999999999999996"/>
    <s v=" Understanding the organization and its context"/>
    <s v="Management"/>
    <m/>
    <d v="2021-12-24T00:00:00"/>
    <d v="2022-01-12T00:00:00"/>
    <s v="Campus has identified internal and external threats which are captured in attached document. as per this ticket can be closed."/>
    <x v="0"/>
    <n v="79"/>
    <n v="19"/>
  </r>
  <r>
    <n v="955"/>
    <s v="Database of relief teachers can be maintained"/>
    <s v="Internal"/>
    <d v="2021-10-25T00:00:00"/>
    <x v="0"/>
    <s v="India"/>
    <x v="8"/>
    <s v="OFI"/>
    <n v="9001"/>
    <n v="8.4"/>
    <s v=" Control of external processes, products &amp; services"/>
    <s v="Academics"/>
    <m/>
    <d v="2021-12-24T00:00:00"/>
    <d v="2022-01-12T00:00:00"/>
    <s v="Database of relief teachers is now maintained and attached is the evidence, as per the evidence ticket can be closed."/>
    <x v="0"/>
    <n v="79"/>
    <n v="19"/>
  </r>
  <r>
    <n v="956"/>
    <s v="Classification of Incidents can be looked into."/>
    <s v="Internal"/>
    <d v="2021-10-25T00:00:00"/>
    <x v="0"/>
    <s v="India"/>
    <x v="8"/>
    <s v="OFI"/>
    <n v="45001"/>
    <n v="7.5"/>
    <s v=" Documented information"/>
    <s v="Operations"/>
    <m/>
    <d v="2021-12-24T00:00:00"/>
    <d v="2022-01-17T00:00:00"/>
    <s v="Campus is capturing incident details in report which classifies whether its major or minor.Campus captures minor incidents in register, for major incidents incident report is prepared. "/>
    <x v="0"/>
    <n v="84"/>
    <n v="24"/>
  </r>
  <r>
    <n v="957"/>
    <s v="Students can be included in Committee (like Canteen and Safety)"/>
    <s v="Internal"/>
    <d v="2021-10-25T00:00:00"/>
    <x v="0"/>
    <s v="India"/>
    <x v="8"/>
    <s v="OFI"/>
    <n v="45001"/>
    <n v="5.4"/>
    <s v=" Consultation and participation of workers"/>
    <s v="Operations"/>
    <m/>
    <d v="2021-12-24T00:00:00"/>
    <d v="2022-01-12T00:00:00"/>
    <s v="Students are now part of different committees and attached are the evidences. as per these evidences this ticket can be closed"/>
    <x v="0"/>
    <n v="79"/>
    <n v="19"/>
  </r>
  <r>
    <n v="958"/>
    <s v="Copies of vendor evaluation to be maintained"/>
    <s v="Internal"/>
    <d v="2021-10-25T00:00:00"/>
    <x v="0"/>
    <s v="India"/>
    <x v="8"/>
    <s v="OFI"/>
    <n v="9001"/>
    <n v="7.5"/>
    <s v=" Documented information"/>
    <s v="Operations"/>
    <m/>
    <d v="2021-12-24T00:00:00"/>
    <d v="2022-01-12T00:00:00"/>
    <s v="vendor evaluation records are maintained by campus and attached are the evidence for ticket closure"/>
    <x v="0"/>
    <n v="79"/>
    <n v="19"/>
  </r>
  <r>
    <n v="959"/>
    <s v="Expired medicines which are procured by school are being disposed of in the bin. This could be potentially hazardous and it is better to handover expired medicines to any medical facilities for proper disposal"/>
    <s v="Internal"/>
    <d v="2021-11-02T00:00:00"/>
    <x v="0"/>
    <s v="Singapore"/>
    <x v="9"/>
    <s v="Observation"/>
    <n v="45001"/>
    <s v="8.1.2"/>
    <s v=" Eliminating Hazards and reducing OH&amp;S risks"/>
    <s v="Operations"/>
    <m/>
    <d v="2022-01-01T00:00:00"/>
    <d v="2021-12-08T00:00:00"/>
    <s v="SOP put in place for handing over medicines to operations manager. The SOP shall be followed henceforth."/>
    <x v="0"/>
    <n v="36"/>
    <n v="-24"/>
  </r>
  <r>
    <n v="960"/>
    <s v="Ensure trained personnel available in emergency situations through First aid training for teachers and staff arranged on an annual / regular basis"/>
    <s v="Internal"/>
    <d v="2021-11-02T00:00:00"/>
    <x v="0"/>
    <s v="Singapore"/>
    <x v="9"/>
    <s v="Observation"/>
    <n v="45001"/>
    <s v="8.1.2"/>
    <s v=" Eliminating Hazards and reducing OH&amp;S risks"/>
    <s v="Operations"/>
    <m/>
    <d v="2022-01-01T00:00:00"/>
    <d v="2022-01-31T00:00:00"/>
    <s v="We have already initiated with a request for training with SCDF. Attached mail for reference. However due to CNY we expect delayed reply."/>
    <x v="0"/>
    <n v="90"/>
    <n v="30"/>
  </r>
  <r>
    <n v="961"/>
    <s v="Campus may look into communicating locations of the first aid kit to all staff and teachers so that in case of emergency staff are aware of first-aid box location"/>
    <s v="Internal"/>
    <d v="2021-11-02T00:00:00"/>
    <x v="0"/>
    <s v="Singapore"/>
    <x v="9"/>
    <s v="Observation"/>
    <n v="45001"/>
    <n v="8.1999999999999993"/>
    <s v=" Emergency preparedness and response"/>
    <s v="Operations"/>
    <m/>
    <d v="2022-01-01T00:00:00"/>
    <d v="2021-12-08T00:00:00"/>
    <s v="This has been disemminated throught the Eas of the campus to all staff. Mail evidence available for the same"/>
    <x v="0"/>
    <n v="36"/>
    <n v="-24"/>
  </r>
  <r>
    <n v="962"/>
    <s v="Medical information such as allergies could not be available for emergencies to the sickbay/class teachers. Information not collected from parents during admission process itself, no disclaimer either"/>
    <s v="Internal"/>
    <d v="2021-11-02T00:00:00"/>
    <x v="0"/>
    <s v="Singapore"/>
    <x v="9"/>
    <s v="OFI"/>
    <n v="45001"/>
    <n v="8.1999999999999993"/>
    <s v=" Emergency preparedness and response"/>
    <s v="Admissions"/>
    <m/>
    <d v="2022-01-01T00:00:00"/>
    <d v="2022-02-14T00:00:00"/>
    <s v="This will be taken care during the new LMS. The nurse, academics and admission team will get looped in during the new LMS. Management has decided that this issue will be sorted after the implementation of LMS"/>
    <x v="0"/>
    <n v="104"/>
    <n v="44"/>
  </r>
  <r>
    <n v="963"/>
    <s v="While there is a food committee there is no system of daily food tasting/checking before serving to students. The same can be initiated to ensure consistency in food quality"/>
    <s v="Internal"/>
    <d v="2021-11-02T00:00:00"/>
    <x v="0"/>
    <s v="Singapore"/>
    <x v="9"/>
    <s v="OFI"/>
    <n v="45001"/>
    <s v="8.1.4"/>
    <s v=" Procurement"/>
    <s v="Operations"/>
    <m/>
    <d v="2022-01-01T00:00:00"/>
    <d v="2022-01-18T00:00:00"/>
    <s v="Please find the attached image for your reference for daily food quality checking. Randomly select the food and it’s been taste and recorded for the reference."/>
    <x v="0"/>
    <n v="77"/>
    <n v="17"/>
  </r>
  <r>
    <n v="964"/>
    <s v="Extending training in the use of fire extinguishers to students of senior classes to ensure availability of more trained people to support in case of emergencies"/>
    <s v="Internal"/>
    <d v="2021-11-02T00:00:00"/>
    <x v="0"/>
    <s v="Singapore"/>
    <x v="9"/>
    <s v="OFI"/>
    <n v="45001"/>
    <n v="8.1999999999999993"/>
    <s v=" Emergency preparedness and response"/>
    <s v="Operations"/>
    <m/>
    <d v="2022-01-01T00:00:00"/>
    <d v="2021-12-08T00:00:00"/>
    <s v="This has been disemminated throught the Eas of the campus to all staff. Mail evidence available for the same"/>
    <x v="0"/>
    <n v="36"/>
    <n v="-24"/>
  </r>
  <r>
    <n v="965"/>
    <s v="No documentation available with the admission team on the number of students allowed in the class to maintain teacher-student ratio."/>
    <s v="Internal"/>
    <d v="2021-11-02T00:00:00"/>
    <x v="0"/>
    <s v="Singapore"/>
    <x v="9"/>
    <s v="OFI"/>
    <n v="9001"/>
    <n v="8.1"/>
    <s v=" Operational planning and control"/>
    <s v="Admissions"/>
    <m/>
    <d v="2022-01-01T00:00:00"/>
    <d v="2022-01-18T00:00:00"/>
    <s v="The trigger is from GIIS. Once the maximum limit is reached for a particular class; myGIIS doesn't allow any more allotment to that particular class. It raises a trigger and doesn't allow. Hence this system is automised. "/>
    <x v="0"/>
    <n v="77"/>
    <n v="17"/>
  </r>
  <r>
    <n v="966"/>
    <s v="No process for the nurse to communicate to the respective teacher in case the student has frequent visits to the sick bay to understand the root cause of the visits."/>
    <s v="Internal"/>
    <d v="2021-11-02T00:00:00"/>
    <x v="0"/>
    <s v="Singapore"/>
    <x v="9"/>
    <s v="OFI"/>
    <n v="9001"/>
    <n v="10.1"/>
    <s v=" General (Improvement)"/>
    <s v="Operations"/>
    <m/>
    <d v="2022-01-01T00:00:00"/>
    <d v="2021-12-09T00:00:00"/>
    <s v="As a process enhancement, details of students visiting the sickbay will be available on HSG app and would be visible to nurse/parent. The nurse shall inform class teacher by e-mail as and when such information is available. The development of this app wil take care of the improvement suggested"/>
    <x v="0"/>
    <n v="37"/>
    <n v="-23"/>
  </r>
  <r>
    <n v="967"/>
    <s v="SWOT / risk and opportunity not done at departmental level"/>
    <s v="Internal"/>
    <d v="2021-11-02T00:00:00"/>
    <x v="0"/>
    <s v="Singapore"/>
    <x v="9"/>
    <s v="OFI"/>
    <n v="9001"/>
    <n v="6.1"/>
    <s v=" Address risk &amp; opportunity"/>
    <s v="HR"/>
    <m/>
    <d v="2022-01-01T00:00:00"/>
    <d v="2021-12-08T00:00:00"/>
    <s v="The Risk Register is available for HR Department"/>
    <x v="0"/>
    <n v="36"/>
    <n v="-24"/>
  </r>
  <r>
    <n v="968"/>
    <s v="Risk register can also be maintained for transport process"/>
    <s v="Internal"/>
    <d v="2021-11-02T00:00:00"/>
    <x v="0"/>
    <s v="Singapore"/>
    <x v="9"/>
    <s v="OFI"/>
    <n v="45001"/>
    <s v="6.1.2"/>
    <s v=" Hazard identification &amp; assessment of risks and opportunities"/>
    <s v="Operations"/>
    <m/>
    <d v="2022-01-01T00:00:00"/>
    <d v="2021-11-03T00:00:00"/>
    <s v="Risk Register is maintained by the transport department for its operations. Evidences attached"/>
    <x v="0"/>
    <n v="1"/>
    <n v="-59"/>
  </r>
  <r>
    <n v="969"/>
    <s v="In the SWOT Analysis document, proper categorization and elaboration for some of points mentioned is required; e.g. for some of the threats mentioned - clarity of HR policies, lengthy recruitment process"/>
    <s v="Internal"/>
    <d v="2021-11-15T00:00:00"/>
    <x v="0"/>
    <s v="Malaysia"/>
    <x v="4"/>
    <s v="Observation"/>
    <n v="9001"/>
    <n v="5.0999999999999996"/>
    <s v=" Leadership &amp; Commitment"/>
    <s v="Management"/>
    <m/>
    <d v="2022-01-14T00:00:00"/>
    <d v="2021-11-24T00:00:00"/>
    <s v="The SWOT analysis document is made comprehensive with the inclusion of the suggested areas in threats like recruitment process . Please close the ticket based on the evidence attached"/>
    <x v="0"/>
    <n v="9"/>
    <n v="-51"/>
  </r>
  <r>
    <n v="970"/>
    <s v="Alumni (former students) are not included in Needs &amp; Expectations of Interested Parties"/>
    <s v="Internal"/>
    <d v="2021-11-15T00:00:00"/>
    <x v="0"/>
    <s v="Malaysia"/>
    <x v="4"/>
    <s v="Observation"/>
    <n v="9001"/>
    <n v="4.2"/>
    <s v=" Needs &amp; Expectations"/>
    <s v="Management"/>
    <m/>
    <d v="2022-01-14T00:00:00"/>
    <d v="2021-11-24T00:00:00"/>
    <s v="Alumni (former students) has been included in the Needs and Exceptions of Interested Parties document."/>
    <x v="0"/>
    <n v="9"/>
    <n v="-51"/>
  </r>
  <r>
    <n v="971"/>
    <s v="Welcome Mail for New employees joining KL Campus could be initiated for effective communication, orientation and operation. Current practise is that a new employee is taken on campus round on day of joining"/>
    <s v="Internal"/>
    <d v="2021-11-15T00:00:00"/>
    <x v="0"/>
    <s v="Malaysia"/>
    <x v="4"/>
    <s v="OFI"/>
    <n v="9001"/>
    <n v="7.2"/>
    <s v=" Competence"/>
    <s v="HR"/>
    <m/>
    <d v="2022-01-14T00:00:00"/>
    <d v="2021-11-24T00:00:00"/>
    <s v="Welcome mail has been sent to new joinees from HR Department. The ticket can be closed based on the evidence attached."/>
    <x v="0"/>
    <n v="9"/>
    <n v="-51"/>
  </r>
  <r>
    <n v="972"/>
    <s v="System for taking feedback from new joinee after induction procedures are completed could be looked into. E.g. HR could look into taking feedback from new joinees after 30 days of onboarding so that any further doubts / queries that they may have can be addressed and it builds confidence in the staff"/>
    <s v="Internal"/>
    <d v="2021-11-15T00:00:00"/>
    <x v="0"/>
    <s v="Malaysia"/>
    <x v="4"/>
    <s v="OFI"/>
    <n v="9001"/>
    <n v="7.2"/>
    <s v=" Competence"/>
    <s v="HR"/>
    <m/>
    <d v="2022-01-14T00:00:00"/>
    <d v="2021-11-24T00:00:00"/>
    <s v="Feedback has been initiated through google forms for new joinees after onboarding. Evidence attached for the same"/>
    <x v="0"/>
    <n v="9"/>
    <n v="-51"/>
  </r>
  <r>
    <n v="973"/>
    <s v="Undertaking records for low performers at time of admission and follow up post school exams could be maintained. This will ensure that the child is aligned with the school system, practices and cohort."/>
    <s v="Internal"/>
    <d v="2021-11-15T00:00:00"/>
    <x v="0"/>
    <s v="Malaysia"/>
    <x v="4"/>
    <s v="OFI"/>
    <n v="9001"/>
    <s v="8.2.3"/>
    <s v=" Review of requirements for products &amp; services"/>
    <s v="Academics"/>
    <m/>
    <d v="2022-01-14T00:00:00"/>
    <d v="2021-12-14T00:00:00"/>
    <s v="Undertaking  from a  new parent is usual taken if a student  seeking admission to board classes 9-12 is unable to clear the entrance paper as well as if his /her previous school results are also low. The admission team liaises with the Academic COD /Level COD and then the parent is advised on the same._x000a_ _x000a_Once the student joins the class, CT follows up with a meeting /call with the new parent and to further understand the background of the student . Based on the discussion with parent the CT and subject teachers plan the remedial strategy in discussion with the LVL.COD and  ACA COD._x000a_Extra attention and special classes are given as per student's need and parent is kept in loop through calls as required._x000a_After every term exam , results and strategies for way forward is discussed with parents in PTM.  An individualized  SIP(Student Improvement Plan) has been made for every student in the class right from class1 to 12. PTMs are conducted using this SIP where performance analysis, action plans, strategies for improvement is discussed with both  student and the parent._x000a_Frequent parent calls and meetings further strengthen this process and help the new student to catch up with the gaps in the subjects  and settle well in the school._x000a_ _x000a_Currently there have been no such undertakings for board classes since the past two years._x000a_Evidence for the success of this best practice is 100% pass rate in board results  that we have been maintaining all these years at GIISKL."/>
    <x v="0"/>
    <n v="29"/>
    <n v="-31"/>
  </r>
  <r>
    <n v="974"/>
    <s v="Though there are several locations for where Evacuation routes are displayed, this was not evident in all classrooms. Since students would spend majority of time in classrooms, a visual reminder would be helpful"/>
    <s v="Internal"/>
    <d v="2021-11-15T00:00:00"/>
    <x v="1"/>
    <s v="Singapore"/>
    <x v="15"/>
    <s v="Observation"/>
    <n v="45001"/>
    <n v="8.1999999999999993"/>
    <s v=" Emergency preparedness and response"/>
    <s v="Operations"/>
    <m/>
    <d v="2022-01-14T00:00:00"/>
    <d v="2021-11-20T00:00:00"/>
    <s v="There are evacuation routes place inside the classrooms too (all classrooms)"/>
    <x v="0"/>
    <n v="5"/>
    <n v="-55"/>
  </r>
  <r>
    <n v="975"/>
    <s v="A comprehensive document on details of Fire extinguishers with their types, expiry dates and other relevant information can be maintained for overall monitoring"/>
    <s v="Internal"/>
    <d v="2021-11-15T00:00:00"/>
    <x v="1"/>
    <s v="Singapore"/>
    <x v="15"/>
    <s v="Observation"/>
    <n v="45001"/>
    <n v="8.1"/>
    <s v=" Operational planning and control"/>
    <s v="Operations"/>
    <m/>
    <d v="2022-01-14T00:00:00"/>
    <d v="2021-11-18T00:00:00"/>
    <s v="The Operations departement has prepared a consolidated document mentioning the locations of fire extinguishers with expiry date. The document is attached as evidence"/>
    <x v="0"/>
    <n v="3"/>
    <n v="-57"/>
  </r>
  <r>
    <n v="976"/>
    <s v="The stationery stock register can include the minimum and maximum order quantity for better tracking and monitoring_x000a_"/>
    <s v="Internal"/>
    <d v="2021-11-15T00:00:00"/>
    <x v="1"/>
    <s v="Singapore"/>
    <x v="15"/>
    <s v="Observation"/>
    <n v="9001"/>
    <n v="7.5"/>
    <s v=" Documented information"/>
    <s v="Operations"/>
    <m/>
    <d v="2022-01-14T00:00:00"/>
    <d v="2021-11-16T00:00:00"/>
    <s v="The operations department has included the minimum and maximum quantities for stationery items . Attached is the evidence document for the same"/>
    <x v="0"/>
    <n v="1"/>
    <n v="-59"/>
  </r>
  <r>
    <n v="977"/>
    <s v="The house keeping/ cleaning staff may be given  a ID card either from OWIS or the vendor can provide an ID card for identification and  enhanced security (though they wear the uniforms provided by the vendor)"/>
    <s v="Internal"/>
    <d v="2021-11-15T00:00:00"/>
    <x v="1"/>
    <s v="Singapore"/>
    <x v="15"/>
    <s v="Observation"/>
    <n v="45001"/>
    <s v="8.1.2"/>
    <s v=" Eliminating Hazards and reducing OH&amp;S risks"/>
    <s v="Operations"/>
    <m/>
    <d v="2022-01-14T00:00:00"/>
    <d v="2022-01-25T00:00:00"/>
    <s v="All new vendors who work on campus will be issued a pass with a picture_x000a_- Vendors will be required to sign in/ sign out their pass with operations by the first week of commencing work and last day of resignation._x000a_ "/>
    <x v="0"/>
    <n v="71"/>
    <n v="11"/>
  </r>
  <r>
    <n v="978"/>
    <s v="Additional Needs Process Flowchart was implemented. However, learning support flow chart needs to be modified to address a few redundancies in the flowchart and need to add the steps after review to include “further assessment” as well as parental consent to proceed with intervention."/>
    <s v="Internal"/>
    <d v="2021-11-15T00:00:00"/>
    <x v="1"/>
    <s v="Singapore"/>
    <x v="15"/>
    <s v="OFI"/>
    <n v="9001"/>
    <n v="7.5"/>
    <s v=" Documented information"/>
    <s v="Academics"/>
    <m/>
    <d v="2022-01-14T00:00:00"/>
    <d v="2021-12-09T00:00:00"/>
    <s v="The Admissions team have updated the flowchart and have captured these into the current flowchart"/>
    <x v="0"/>
    <n v="24"/>
    <n v="-36"/>
  </r>
  <r>
    <n v="979"/>
    <s v="Proxy report format can record the work done by proxy teachers."/>
    <s v="Internal"/>
    <d v="2021-11-15T00:00:00"/>
    <x v="1"/>
    <s v="Singapore"/>
    <x v="15"/>
    <s v="OFI"/>
    <n v="9001"/>
    <n v="7.5"/>
    <s v=" Documented information"/>
    <s v="Academics"/>
    <m/>
    <d v="2022-01-14T00:00:00"/>
    <d v="2021-12-09T00:00:00"/>
    <s v="This has been implemented in OWIS and there is a detailed proxy report maintained"/>
    <x v="0"/>
    <n v="24"/>
    <n v="-36"/>
  </r>
  <r>
    <n v="980"/>
    <s v="Although the OWIS graduate number (IBDP) is very low, they could still be asked to do a quick survey to capture their learning journey with OWIS and their experiences during their time at the school (for example, preparing them for university applications, preparing them for life after school). Exit survey could also be conducted for IGCSE Year 10 along with the IBDP graduates since students may leave after Year 10 also"/>
    <s v="Internal"/>
    <d v="2021-11-15T00:00:00"/>
    <x v="1"/>
    <s v="Singapore"/>
    <x v="15"/>
    <s v="OFI"/>
    <n v="9001"/>
    <n v="10.3"/>
    <s v=" Continual improvement"/>
    <s v="Academics"/>
    <m/>
    <d v="2022-01-14T00:00:00"/>
    <d v="2022-01-18T00:00:00"/>
    <s v="Evidence as attached and two sample of survey question in this link https://docs.google.com/forms/d/1ezuodfGYvGGVHWMPzgsWddIvy60wVg6pTzZHUshJHOM/edit?usp=sharing_x000a_https://docs.google.com/forms/d/1eMfAaHIMh1-kwCXMTy8mi5slNMHpo81U3VU9uUyVyh4/edit?usp=sharing"/>
    <x v="0"/>
    <n v="64"/>
    <n v="4"/>
  </r>
  <r>
    <n v="981"/>
    <s v="Post-training effectiveness survey could be conducted to capture whether the training has_x000a_ been useful and action plan may then be drawn up to address any gaps that may be found_x000a_ "/>
    <s v="Internal"/>
    <d v="2021-11-15T00:00:00"/>
    <x v="1"/>
    <s v="Singapore"/>
    <x v="15"/>
    <s v="OFI"/>
    <n v="9001"/>
    <n v="7.2"/>
    <s v=" Competence"/>
    <s v="HR"/>
    <m/>
    <d v="2022-01-14T00:00:00"/>
    <d v="2021-12-09T00:00:00"/>
    <s v="The HR has the post training feedback which is being sent to the trainees "/>
    <x v="0"/>
    <n v="24"/>
    <n v="-36"/>
  </r>
  <r>
    <n v="982"/>
    <s v="A GPS tracking system can be put in place for buses to better monitor location of students and enhance the safety aspect for students. Although Singapore is a safe country, this may still be helpful."/>
    <s v="Internal"/>
    <d v="2021-11-23T00:00:00"/>
    <x v="0"/>
    <s v="Singapore"/>
    <x v="10"/>
    <s v="Observation"/>
    <n v="45001"/>
    <n v="8.1999999999999993"/>
    <s v=" Emergency preparedness and response"/>
    <s v="Operations"/>
    <m/>
    <d v="2022-01-22T00:00:00"/>
    <d v="2021-12-09T00:00:00"/>
    <s v="Shared the feedback with the management. GPS tracking system is not required in Singapore as per the LTA requirements. "/>
    <x v="0"/>
    <n v="16"/>
    <n v="-44"/>
  </r>
  <r>
    <n v="983"/>
    <s v="Campus Team can look into introducing programs specifically for staff emotional wellbeing as the current program centres on students only. Extending this initiative will bring all round benefits."/>
    <s v="Internal"/>
    <d v="2021-11-23T00:00:00"/>
    <x v="0"/>
    <s v="Singapore"/>
    <x v="10"/>
    <s v="Observation"/>
    <n v="45001"/>
    <n v="5.0999999999999996"/>
    <s v=" Leadership &amp; Commitment"/>
    <s v="Management"/>
    <m/>
    <d v="2022-01-22T00:00:00"/>
    <d v="2022-01-21T00:00:00"/>
    <s v="The campus conducts sessios by the consellor and monthly staff engagement activities. The counsellor is informed to look into conduction specific emotional wellness activities for the staff. This shall be implemented. "/>
    <x v="0"/>
    <n v="59"/>
    <n v="-1"/>
  </r>
  <r>
    <n v="984"/>
    <s v="Nurse can look into initiating a regular basic check for nails, sight, hair and teeth. This will help the campus to monitor students proactively and aid in prevention."/>
    <s v="Internal"/>
    <d v="2021-11-23T00:00:00"/>
    <x v="0"/>
    <s v="Singapore"/>
    <x v="10"/>
    <s v="OFI"/>
    <n v="45001"/>
    <n v="8.1999999999999993"/>
    <s v=" Emergency preparedness and response"/>
    <s v="Operations"/>
    <m/>
    <d v="2022-01-22T00:00:00"/>
    <d v="2021-12-09T00:00:00"/>
    <s v="Initiating a regular basic check for nails, sight, hair and teeth. CAR has been raised"/>
    <x v="0"/>
    <n v="16"/>
    <n v="-44"/>
  </r>
  <r>
    <n v="985"/>
    <s v="Admissions dept. can maintain a copy of all relevant reports for EC related to their students (in softcopy), such as any special requests or observations from Admissions team at PG. This will allow for quick turnaround as info will be available at campus level."/>
    <s v="Internal"/>
    <d v="2021-11-23T00:00:00"/>
    <x v="0"/>
    <s v="Singapore"/>
    <x v="10"/>
    <s v="OFI"/>
    <n v="9001"/>
    <s v="8.5.2"/>
    <s v=" Identification &amp; traceability"/>
    <s v="Admissions"/>
    <m/>
    <d v="2022-01-22T00:00:00"/>
    <d v="2021-12-09T00:00:00"/>
    <s v="All feedback from new joiners is taken via an e-form and goes to the MARCOMM Department, any campus specific feedback is marked to the principal. Since this is centrally managed by the PG SMART campus, East coast campus does not have access to the same"/>
    <x v="0"/>
    <n v="16"/>
    <n v="-44"/>
  </r>
  <r>
    <n v="986"/>
    <s v="The Librarian may look into an e- library platform that will make books available to students after school hours too."/>
    <s v="Internal"/>
    <d v="2021-11-23T00:00:00"/>
    <x v="0"/>
    <s v="Singapore"/>
    <x v="10"/>
    <s v="OFI"/>
    <n v="9001"/>
    <s v="5.1.2"/>
    <s v=" Customer focus"/>
    <s v="Academics"/>
    <m/>
    <d v="2022-01-22T00:00:00"/>
    <d v="2021-12-09T00:00:00"/>
    <s v="Have already established communciation with Wheelers Australia for e-library platform. Uploading pdf books till we are able to get an e-library platform working after school hours. "/>
    <x v="0"/>
    <n v="16"/>
    <n v="-44"/>
  </r>
  <r>
    <n v="987"/>
    <s v="Academics can look into documenting follow-up observations (if any) done for teachers as evidence. This would allow records to be maintained for future reference and performance management."/>
    <s v="Internal"/>
    <d v="2021-11-23T00:00:00"/>
    <x v="0"/>
    <s v="Singapore"/>
    <x v="10"/>
    <s v="OFI"/>
    <n v="9001"/>
    <n v="8.1"/>
    <s v=" Operational planning and control"/>
    <s v="Academics"/>
    <m/>
    <d v="2022-01-22T00:00:00"/>
    <d v="2022-01-21T00:00:00"/>
    <s v="Feedback/suggestions to be given to teachers (by the observer) for improvement and to overcome the challenges faced in class. To create another sheet in observation report for the log of comments/feedback given and action taken by the teacher. This has been circulated among all the academic staff and this shall be followed in future"/>
    <x v="0"/>
    <n v="59"/>
    <n v="-1"/>
  </r>
  <r>
    <n v="988"/>
    <s v="PROMISE V2 of Hadapsar Campus for September 2021 sighted. The field for Campus name, Geo Name was blank and Employee engagement data was 0. A complete report needs to be maintained."/>
    <s v="Internal"/>
    <d v="2021-11-24T00:00:00"/>
    <x v="0"/>
    <s v="India"/>
    <x v="16"/>
    <s v="Observation"/>
    <n v="9001"/>
    <s v="7.5.2"/>
    <s v=" Creating and updating"/>
    <s v="Quality"/>
    <m/>
    <d v="2022-01-23T00:00:00"/>
    <d v="2022-02-18T00:00:00"/>
    <s v="Campus name and employee engagement score fields are updated by campus. as per the attached evidence this ticket can be closed."/>
    <x v="0"/>
    <n v="86"/>
    <n v="26"/>
  </r>
  <r>
    <n v="989"/>
    <s v="In MRM report, audit findings were not shown in terms of status. As per Clause 9.3.2 a) of ISO 9001:2015, the status of actions from previous management reviews should be included and status recorded. This can be done along with no. of observations/OFIs, how many closed, if any OFI pending or rejected the reason can be shown."/>
    <s v="Internal"/>
    <d v="2021-11-24T00:00:00"/>
    <x v="0"/>
    <s v="India"/>
    <x v="16"/>
    <s v="Observation"/>
    <n v="9001"/>
    <s v="9.3.2"/>
    <s v=" Management review inputs"/>
    <s v="Quality"/>
    <m/>
    <d v="2022-01-23T00:00:00"/>
    <d v="2022-02-18T00:00:00"/>
    <s v="Reasons for rejection, action plan columns incorporated in MRM and attached is the evidence. as per the attached evidence this ticket can be closed."/>
    <x v="0"/>
    <n v="86"/>
    <n v="26"/>
  </r>
  <r>
    <n v="990"/>
    <s v="Even though ISO awareness training evidence available, campus-wise annual training planner was not evident"/>
    <s v="Internal"/>
    <d v="2021-11-24T00:00:00"/>
    <x v="0"/>
    <s v="India"/>
    <x v="16"/>
    <s v="Observation"/>
    <n v="9001"/>
    <n v="7.2"/>
    <s v=" Competence"/>
    <s v="Quality"/>
    <m/>
    <d v="2022-01-23T00:00:00"/>
    <d v="2022-02-18T00:00:00"/>
    <s v="Training calendar has been created. as per the plan trainings will be conducted for campuses. as per attached evidence this ticket can be closed"/>
    <x v="0"/>
    <n v="86"/>
    <n v="26"/>
  </r>
  <r>
    <n v="991"/>
    <s v="ACT NOW document can have additional data on action taken and follow up on OFIs by India GCEE team. Date of getting OFI report from external body can also be mentioned in the document."/>
    <s v="Internal"/>
    <d v="2021-11-24T00:00:00"/>
    <x v="0"/>
    <s v="India"/>
    <x v="16"/>
    <s v="OFI"/>
    <n v="9001"/>
    <n v="7.5"/>
    <s v=" Documented information"/>
    <s v="Quality"/>
    <m/>
    <d v="2022-01-23T00:00:00"/>
    <d v="2022-02-18T00:00:00"/>
    <s v="Action plan column is incorporated in ACT now file. as per attached evidence this ticket can be closed."/>
    <x v="0"/>
    <n v="86"/>
    <n v="26"/>
  </r>
  <r>
    <n v="992"/>
    <s v="All documents pertaining to India GCEE team could be shared on a drive for ease of access during audit as the current practice of retrieval from mail takes time and may result in loss of data."/>
    <s v="Internal"/>
    <d v="2021-11-24T00:00:00"/>
    <x v="0"/>
    <s v="India"/>
    <x v="16"/>
    <s v="OFI"/>
    <n v="9001"/>
    <s v="7.5.3"/>
    <s v=" Control of documented information"/>
    <s v="Quality"/>
    <m/>
    <d v="2022-01-23T00:00:00"/>
    <d v="2022-02-18T00:00:00"/>
    <s v="Drive has been created to store all files. as per attached evidence this ticket can be closed."/>
    <x v="0"/>
    <n v="86"/>
    <n v="26"/>
  </r>
  <r>
    <n v="993"/>
    <s v="No documented evidence of IMS awareness conducted for entire team was found. (The last session as seen in records was in June 2019.) With large number of new joiners after the last awareness session, it would be beneficial to have a session once in a year to ensure that all are aware of the quality management systems, its benefits of improved performance. For existing employees, a refresher could be arranged."/>
    <s v="Internal"/>
    <d v="2021-11-29T00:00:00"/>
    <x v="0"/>
    <s v="India"/>
    <x v="14"/>
    <s v="Minor -Non-Conformities"/>
    <n v="9001"/>
    <n v="7.3"/>
    <s v=" Awareness"/>
    <s v="Quality"/>
    <m/>
    <d v="2022-01-28T00:00:00"/>
    <d v="2022-02-26T00:00:00"/>
    <s v="ISO standards awareness sessions are planned and calendar is shared with Singapore HQ for 2022. as pre the attached evidence this ticket can be closed"/>
    <x v="0"/>
    <n v="89"/>
    <n v="29"/>
  </r>
  <r>
    <n v="994"/>
    <s v="No documented information on last management review meeting for Noida campus was shared during the audit and hence not sure whether MRM has happened, and the actions taken to close the previous IMS audit findings and other improvement actions has been carried out or not"/>
    <s v="Internal"/>
    <d v="2021-11-29T00:00:00"/>
    <x v="0"/>
    <s v="India"/>
    <x v="14"/>
    <s v="Minor -Non-Conformities"/>
    <n v="9001"/>
    <s v="9.3.2"/>
    <s v=" Management review inputs"/>
    <s v="Quality"/>
    <m/>
    <d v="2022-01-28T00:00:00"/>
    <d v="2022-02-26T00:00:00"/>
    <s v="MRM has happened and action plan discussed during the meeting is captured in attached evidence along with reasons for rejection as well. as per attached evidence this ticket can be closed."/>
    <x v="0"/>
    <n v="89"/>
    <n v="29"/>
  </r>
  <r>
    <n v="995"/>
    <s v="The process of moderation of answer scripts after exams was not shown. Thus, it was not clear how an unbiased evaluation is being ensured. Also, this is a procedural requirement as per myGIIS school policies. (GIIS-IMS-ACA-PM05-clause 4.2.3(b)"/>
    <s v="Internal"/>
    <d v="2021-11-29T00:00:00"/>
    <x v="0"/>
    <s v="India"/>
    <x v="14"/>
    <s v="Observation"/>
    <n v="9001"/>
    <n v="8.1"/>
    <s v=" Operational planning and control"/>
    <s v="Academics"/>
    <m/>
    <d v="2022-01-28T00:00:00"/>
    <d v="2022-02-05T00:00:00"/>
    <s v="Campus has process of moderation of answer scripts after exams. As per the attached evidences shared this ticket can be closed"/>
    <x v="0"/>
    <n v="68"/>
    <n v="8"/>
  </r>
  <r>
    <n v="996"/>
    <s v="Documented information regarding objectives set for academics and other not evident in documents_x000a_shared. Hence it is unclear how the organization meets the objectives needed for relevant academic functions"/>
    <s v="Internal"/>
    <d v="2021-11-29T00:00:00"/>
    <x v="0"/>
    <s v="India"/>
    <x v="14"/>
    <s v="Observation"/>
    <n v="9001"/>
    <s v="7.5.3"/>
    <s v=" Control of documented information"/>
    <s v="Academics"/>
    <m/>
    <d v="2022-01-28T00:00:00"/>
    <d v="2022-02-05T00:00:00"/>
    <s v="7s analysis data is used when campus sets the objectives. campus analyses trend and accordingly predictions are captured. as per attached evidence this ticket can be closed. "/>
    <x v="0"/>
    <n v="68"/>
    <n v="8"/>
  </r>
  <r>
    <n v="997"/>
    <s v="Documented information of training records or database of internal training conducted by Noida campus coordinators / principal not evident. A training tracker at campus level could be looked at to get a complete picture of all the training in the school."/>
    <s v="Internal"/>
    <d v="2021-11-29T00:00:00"/>
    <x v="0"/>
    <s v="India"/>
    <x v="14"/>
    <s v="Observation"/>
    <n v="9001"/>
    <s v="7.5.3"/>
    <s v=" Control of documented information"/>
    <s v="HR"/>
    <m/>
    <d v="2022-01-28T00:00:00"/>
    <d v="2022-02-24T00:00:00"/>
    <s v="Campus is maintaining the tracker and as per the attached evidence this ticket can be closed"/>
    <x v="0"/>
    <n v="87"/>
    <n v="27"/>
  </r>
  <r>
    <n v="998"/>
    <s v="During the audit the auditee was not able to explain about the risks identified by the department though the document in paper was shared to auditors. Risks and opportunities may be identified and addressed by each department/function and be conscious of the actions taken to prevent undesirable effects."/>
    <s v="Internal"/>
    <d v="2021-11-29T00:00:00"/>
    <x v="0"/>
    <s v="India"/>
    <x v="14"/>
    <s v="Observation"/>
    <n v="9001"/>
    <n v="6.1"/>
    <s v=" Address risk &amp; opportunity"/>
    <s v="Operations"/>
    <m/>
    <d v="2022-01-28T00:00:00"/>
    <d v="2022-02-08T00:00:00"/>
    <s v="function wise risk and opportunities identified and captured in document, as per attached register this ticket can be closed,"/>
    <x v="0"/>
    <n v="71"/>
    <n v="11"/>
  </r>
  <r>
    <n v="999"/>
    <s v="Documented Corrective Action Report/ closure reports of findings of previous internal audit not found during the audit. In the absence of the same it is unclear how the management has addressed the finding and done improvements on the system."/>
    <s v="Internal"/>
    <d v="2021-11-29T00:00:00"/>
    <x v="0"/>
    <s v="India"/>
    <x v="14"/>
    <s v="Observation"/>
    <n v="9001"/>
    <n v="10.199999999999999"/>
    <s v=" Nonconformity &amp; corrective action"/>
    <s v="Quality"/>
    <m/>
    <d v="2022-01-28T00:00:00"/>
    <d v="2022-02-24T00:00:00"/>
    <s v="Corrective action reports are shared by campuses and attached with audit findings in helpdesk. as per attached evidence this ticket can be closed."/>
    <x v="0"/>
    <n v="87"/>
    <n v="27"/>
  </r>
  <r>
    <n v="1000"/>
    <s v="Copy of Vendor contracts as well as copies of consolidated insurance policies (various insurances) may be consolidated in a Master document &amp; maintained to track contract expiry dates to avoid risk of expired records."/>
    <s v="Internal"/>
    <d v="2021-11-29T00:00:00"/>
    <x v="0"/>
    <s v="India"/>
    <x v="14"/>
    <s v="Observation"/>
    <n v="9001"/>
    <n v="6.1"/>
    <s v=" Address risk &amp; opportunity"/>
    <s v="Operations"/>
    <m/>
    <d v="2022-01-28T00:00:00"/>
    <d v="2022-02-08T00:00:00"/>
    <s v="campus has prepared a tracker and shared the same with CAR. as per this evidence ticket can be closed"/>
    <x v="0"/>
    <n v="71"/>
    <n v="11"/>
  </r>
  <r>
    <n v="1001"/>
    <s v="Fixed asset list not maintained by Operation department of the school. Since repairs and maintenance are done on campus, list may help campus to manage associated risk."/>
    <s v="Internal"/>
    <d v="2021-11-29T00:00:00"/>
    <x v="0"/>
    <s v="India"/>
    <x v="14"/>
    <s v="Observation"/>
    <n v="9001"/>
    <s v="7.5.2"/>
    <s v=" Creating and updating"/>
    <s v="Operations"/>
    <m/>
    <d v="2022-01-28T00:00:00"/>
    <d v="2022-02-08T00:00:00"/>
    <s v="fixed asset list is maintained and attached is the evidence along with CAR. as per this ticket can be closed"/>
    <x v="0"/>
    <n v="71"/>
    <n v="11"/>
  </r>
  <r>
    <n v="1002"/>
    <s v="Report of maintenance of fire extinguishers not evident. Thus, in case of emergency this may pose a OH&amp;S risk with more than 1000 students in campus."/>
    <s v="Internal"/>
    <d v="2021-11-29T00:00:00"/>
    <x v="0"/>
    <s v="India"/>
    <x v="14"/>
    <s v="Observation"/>
    <n v="45001"/>
    <s v="8.1.2"/>
    <s v=" Eliminating Hazards and reducing OH&amp;S risks"/>
    <s v="Operations"/>
    <m/>
    <d v="2022-01-28T00:00:00"/>
    <d v="2022-02-05T00:00:00"/>
    <s v="Campus has refilled FE and attached is the report. As per this evidence this ticket can be closed"/>
    <x v="0"/>
    <n v="68"/>
    <n v="8"/>
  </r>
  <r>
    <n v="1003"/>
    <s v="Valid school nurse license is not maintained on file. 11 (The one shown was expired. The school should ensure that the resource person is a licensed one."/>
    <s v="Internal"/>
    <d v="2021-11-29T00:00:00"/>
    <x v="0"/>
    <s v="India"/>
    <x v="14"/>
    <s v="Observation"/>
    <n v="45001"/>
    <n v="7.2"/>
    <s v=" Competence"/>
    <s v="HR"/>
    <m/>
    <d v="2022-01-28T00:00:00"/>
    <d v="2022-02-05T00:00:00"/>
    <s v="nurse license is procured and maintained on drive as well. as per attached evidence this ticket can be closed"/>
    <x v="0"/>
    <n v="68"/>
    <n v="8"/>
  </r>
  <r>
    <n v="1004"/>
    <s v="Detailed SOPs for an emergency medical situation may be maintained by school nurse including process to address in case of student medical accidents, immediate hospital list, immediate doctors contact numbers etc. to avoid delay during an emergency."/>
    <s v="Internal"/>
    <d v="2021-11-29T00:00:00"/>
    <x v="0"/>
    <s v="India"/>
    <x v="14"/>
    <s v="Observation"/>
    <n v="45001"/>
    <s v="8.1.2"/>
    <s v=" Eliminating Hazards and reducing OH&amp;S risks"/>
    <s v="Operations"/>
    <m/>
    <d v="2022-01-28T00:00:00"/>
    <d v="2022-02-05T00:00:00"/>
    <s v="SOP is prepared and shared by campus along with its CAR. as per the attached evidence this ticket can be closed"/>
    <x v="0"/>
    <n v="68"/>
    <n v="8"/>
  </r>
  <r>
    <n v="1005"/>
    <s v="Updated the medical room documents like replenishment and disposal of expired medicines was absent. This may pose a medical health hazard if expired medicines are inadvertently administered."/>
    <s v="Internal"/>
    <d v="2021-11-29T00:00:00"/>
    <x v="0"/>
    <s v="India"/>
    <x v="14"/>
    <s v="Observation"/>
    <n v="45001"/>
    <s v="8.1.2"/>
    <s v=" Eliminating Hazards and reducing OH&amp;S risks"/>
    <s v="Operations"/>
    <m/>
    <d v="2022-01-28T00:00:00"/>
    <d v="2022-02-08T00:00:00"/>
    <s v="Campus is maintaining the document and attached is the evidence for same. as per the evidence shared this ticket can be closed."/>
    <x v="0"/>
    <n v="71"/>
    <n v="11"/>
  </r>
  <r>
    <n v="1006"/>
    <s v="List of students with known allergies was absent. This will create safety risk with such a large number of student school. It could be made available to the Nurse to prevent any untoward incident."/>
    <s v="Internal"/>
    <d v="2021-11-29T00:00:00"/>
    <x v="0"/>
    <s v="India"/>
    <x v="14"/>
    <s v="Observation"/>
    <n v="45001"/>
    <s v="8.1.2"/>
    <s v=" Eliminating Hazards and reducing OH&amp;S risks"/>
    <s v="Operations"/>
    <m/>
    <d v="2022-01-28T00:00:00"/>
    <d v="2022-02-24T00:00:00"/>
    <s v="Medical allergies records for current students are also documented in attached excel. as per attached evidence this ticket can be closed"/>
    <x v="0"/>
    <n v="87"/>
    <n v="27"/>
  </r>
  <r>
    <n v="1007"/>
    <s v="Policy/procedure being followed re: non-disclosure of employee details undertaken by school was uncertain. With increasing personal data protection regulation coming into force, it may help if campus can put in place actions to pre-empt data leaks."/>
    <s v="Internal"/>
    <d v="2021-11-29T00:00:00"/>
    <x v="0"/>
    <s v="India"/>
    <x v="14"/>
    <s v="OFI"/>
    <n v="9001"/>
    <s v="8.5.3"/>
    <s v=" Property belonging to customers or external providers"/>
    <s v="HR"/>
    <m/>
    <d v="2022-01-28T00:00:00"/>
    <d v="2022-02-24T00:00:00"/>
    <s v="All documents are saved on drive and access has been restricted. as per attached evidence this ticket can be closed"/>
    <x v="0"/>
    <n v="87"/>
    <n v="27"/>
  </r>
  <r>
    <n v="1008"/>
    <s v="A structured post admissions follow-up process (call/ mail/ google form) initiated by the admission department was not evident. Having such as process may capture feedback from new students/families to enhance customer relationship from sales perspective &amp; lead to increased student numbers through word-of- mouth recommendations."/>
    <s v="Internal"/>
    <d v="2021-11-29T00:00:00"/>
    <x v="0"/>
    <s v="India"/>
    <x v="14"/>
    <s v="OFI"/>
    <n v="9001"/>
    <s v="9.1.2"/>
    <s v=" Customer satisfaction"/>
    <s v="Admissions"/>
    <m/>
    <d v="2022-01-28T00:00:00"/>
    <d v="2022-02-08T00:00:00"/>
    <s v="campus has mechanism to capture feedback post admission and attached is the evidence for same. as per the attached evidences this ticket can be closed"/>
    <x v="0"/>
    <n v="71"/>
    <n v="11"/>
  </r>
  <r>
    <n v="1009"/>
    <s v="Lack of structured organization documents saving observed which caused time-delays in audit. Support and practice may bring more awareness and efficient use of audit time for both auditees and auditors."/>
    <s v="Internal"/>
    <d v="2021-11-29T00:00:00"/>
    <x v="0"/>
    <s v="India"/>
    <x v="14"/>
    <s v="OFI"/>
    <n v="9001"/>
    <n v="7.3"/>
    <s v=" Awareness"/>
    <s v="Management"/>
    <m/>
    <d v="2022-01-28T00:00:00"/>
    <d v="2022-02-24T00:00:00"/>
    <s v="Documents are uploaded on drive and access is limited to people. as per attached evidence this ticket can be closed"/>
    <x v="0"/>
    <n v="87"/>
    <n v="27"/>
  </r>
  <r>
    <n v="1010"/>
    <s v="Currently some of the documentation n Operations department is still in hardcopy. As the school presence grows, it may be more efficient to have all forms, documents and records online."/>
    <s v="Internal"/>
    <d v="2021-11-30T00:00:00"/>
    <x v="0"/>
    <s v="India"/>
    <x v="13"/>
    <s v="OFI"/>
    <n v="9001"/>
    <s v="7.5.2"/>
    <s v=" Creating and updating"/>
    <s v="Operations"/>
    <m/>
    <d v="2022-01-29T00:00:00"/>
    <d v="2022-02-24T00:00:00"/>
    <s v="As per India country director most of the documentation is already online for e.g. Library book records are  maintained in the Library module in MYGIIS, transport details inn Transport module in MYGIIS, asset details (furniture, equipment etc) are maintained in Accpac, details of Medicine in sick bay/Fire/Sanitation/CBSE affiliation records etc are maintained in compliance tracker. CD has sent a mail to all campuses to maintain documentation in online mode. as per the attached evidence this ticket can be closed."/>
    <x v="0"/>
    <n v="86"/>
    <n v="26"/>
  </r>
  <r>
    <n v="1011"/>
    <s v="The current process of reference checks could be enhanced to include background checks for the employees since we are a school and work with children from a very young age."/>
    <s v="Internal"/>
    <d v="2021-11-30T00:00:00"/>
    <x v="0"/>
    <s v="India"/>
    <x v="13"/>
    <s v="OFI"/>
    <n v="45001"/>
    <s v="6.1.2"/>
    <s v=" Hazard identification &amp; assessment of risks and opportunities"/>
    <s v="HR"/>
    <m/>
    <d v="2022-01-29T00:00:00"/>
    <d v="2022-02-26T00:00:00"/>
    <s v="As per communication received from India Country Director, reference checks are thoroughly done for academic staff. HR verifies the information shared by new joiner. as per attached evidence this ticket can be closed"/>
    <x v="0"/>
    <n v="88"/>
    <n v="28"/>
  </r>
  <r>
    <n v="1012"/>
    <s v="Training in Risk-based thinking could be arranged for Head Office staff to enable risk assessment for their own functions as well as for all the campuses under their care. Function-wise risk may differ, and once trained, process owners may use these tools to assess and mitigate any potential problems."/>
    <s v="Internal"/>
    <d v="2021-11-30T00:00:00"/>
    <x v="0"/>
    <s v="India"/>
    <x v="13"/>
    <s v="OFI"/>
    <n v="9001"/>
    <n v="7.2"/>
    <s v=" Competence"/>
    <s v="HR"/>
    <m/>
    <d v="2022-01-29T00:00:00"/>
    <d v="2022-02-24T00:00:00"/>
    <s v="Risk based thinking training has been conducted and attached is the evidence for same. as per this evidence ticket can be closed."/>
    <x v="0"/>
    <n v="86"/>
    <n v="26"/>
  </r>
  <r>
    <n v="1013"/>
    <s v="Although leadership are well aware and up-to-date, awareness of the IMS processes uploaded in myGIIS could be increased for all employees. Staff could be encouraged to refer to their own processes uploaded in myGIIS under Policy tab to be familiar with them and look at relating these to the UN Sustainability goals to use ISO more effectively in our schools."/>
    <s v="Internal"/>
    <d v="2021-11-30T00:00:00"/>
    <x v="0"/>
    <s v="India"/>
    <x v="13"/>
    <s v="OFI"/>
    <n v="9001"/>
    <n v="7.3"/>
    <s v=" Awareness"/>
    <s v="Management"/>
    <m/>
    <d v="2022-01-29T00:00:00"/>
    <d v="2022-02-24T00:00:00"/>
    <s v="Country director of India has sent an email in which he emphasized on how IMS processes is important not only from a compliance standpoint but also to increase the efficiency &amp; productivity, reduce risk of failure. as per attached evidence this ticket can be closed."/>
    <x v="0"/>
    <n v="86"/>
    <n v="26"/>
  </r>
  <r>
    <n v="1014"/>
    <s v="Fire extinguisher should be available either inside or nearby the science labs"/>
    <s v="Internal"/>
    <d v="2022-02-14T00:00:00"/>
    <x v="0"/>
    <s v="Japan"/>
    <x v="0"/>
    <s v="Observation"/>
    <n v="45001"/>
    <s v="8.1.2"/>
    <s v=" Eliminating Hazards and reducing OH&amp;S risks"/>
    <s v="Operations"/>
    <m/>
    <d v="2022-04-15T00:00:00"/>
    <d v="2022-02-28T00:00:00"/>
    <s v="Completed the installation of three locations at the Nishi-Kasai Science Lab, which was pointed out during the disaster prevention inspection_x000a_Evidence shared in the link _x000a_https://drive.google.com/drive/folders/19ttTau6XXRx8cssgwcT4u6u9K9Un4cjW"/>
    <x v="0"/>
    <n v="14"/>
    <n v="-46"/>
  </r>
  <r>
    <n v="1015"/>
    <s v="All potentially hazardous materials should be kept under lock and key with proper access control"/>
    <s v="Internal"/>
    <d v="2022-02-14T00:00:00"/>
    <x v="0"/>
    <s v="Japan"/>
    <x v="0"/>
    <s v="Observation"/>
    <n v="45001"/>
    <s v="8.1.2"/>
    <s v=" Eliminating Hazards and reducing OH&amp;S risks"/>
    <s v="Operations"/>
    <m/>
    <d v="2022-04-15T00:00:00"/>
    <d v="2022-02-28T00:00:00"/>
    <s v="The following items of &quot;potential hazardous materials&quot; under the control of the Administration Department are decided to be stored as follows: _x000a_1. Hazardous compounds mainly used for cleaning _x000a_On a tall shelf in a lockable storage room for support staff. _x000a_2. DIY tools for repairs etc. _x000a_Inside a lockable cabinet _x000a_ _x000a_Evidence in the drive below_x000a_https://drive.google.com/drive/folders/19ttTau6XXRx8cssgwcT4u6u9K9Un4cjW"/>
    <x v="0"/>
    <n v="14"/>
    <n v="-46"/>
  </r>
  <r>
    <n v="1016"/>
    <s v="Operation team should have a copy of lift servicing records and certificates even if the school does not own the premises"/>
    <s v="Internal"/>
    <d v="2022-02-14T00:00:00"/>
    <x v="0"/>
    <s v="Japan"/>
    <x v="0"/>
    <s v="Observation"/>
    <n v="45001"/>
    <s v="7.5.1"/>
    <s v=" General (Documented Info)"/>
    <s v="Operations"/>
    <m/>
    <d v="2022-04-15T00:00:00"/>
    <d v="2022-02-28T00:00:00"/>
    <s v="The action has been put in place. The elevator maintenance records have been procured from the maintenance vendors and we have started filing it. _x000a_Evidence in below drive_x000a_ _x000a_https://drive.google.com/drive/folders/19ttTau6XXRx8cssgwcT4u6u9K9Un4cjW_x000a_ "/>
    <x v="0"/>
    <n v="14"/>
    <n v="-46"/>
  </r>
  <r>
    <n v="1017"/>
    <s v="A record of number of Fire Extinguishers and their locations along with expiry dates should be available with the operations department in addition to the location map currently available"/>
    <s v="Internal"/>
    <d v="2022-02-14T00:00:00"/>
    <x v="0"/>
    <s v="Japan"/>
    <x v="0"/>
    <s v="OFI"/>
    <n v="45001"/>
    <s v="7.5.2"/>
    <s v=" Creating and updating"/>
    <s v="Operations"/>
    <m/>
    <d v="2022-04-15T00:00:00"/>
    <d v="2022-02-28T00:00:00"/>
    <s v="A location map of each campus for fire extinguishers has been uploaded to the link below. The number of fire extinguishers and their expiration dates are also available._x000a_ _x000a_ https://drive.google.com/drive/folders/19ttTau6XXRx8cssgwcT4u6u9K9Un4cjW"/>
    <x v="0"/>
    <n v="14"/>
    <n v="-46"/>
  </r>
  <r>
    <n v="1018"/>
    <s v="All external vendors/ visitors need to be provided with a temporary visitor pass or ID to safeguard children"/>
    <s v="Internal"/>
    <d v="2022-02-14T00:00:00"/>
    <x v="0"/>
    <s v="Japan"/>
    <x v="0"/>
    <s v="OFI"/>
    <n v="45001"/>
    <s v="8.1.2"/>
    <s v=" Eliminating Hazards and reducing OH&amp;S risks"/>
    <s v="Operations"/>
    <m/>
    <d v="2022-04-15T00:00:00"/>
    <d v="2022-02-28T00:00:00"/>
    <s v="We asked visitors to write the number on their visitor ID card on the visitor list and _x000a_to wear their visitor card around their necks so that they could enter the school. _x000a__x000a_https://drive.google.com/drive/folders/1IvFi1raY5MH1tExEuZ_1CEsst2_SCBYb?usp=sharing_x000a_ "/>
    <x v="0"/>
    <n v="14"/>
    <n v="-46"/>
  </r>
  <r>
    <n v="1019"/>
    <s v="Excel record keeping is comprehensive however, school could consider making the status of action taken clear e.g., Workplace inspection record, fire extinguisher report"/>
    <s v="Internal"/>
    <d v="2022-02-14T00:00:00"/>
    <x v="0"/>
    <s v="Japan"/>
    <x v="0"/>
    <s v="OFI"/>
    <n v="9001"/>
    <n v="10.3"/>
    <s v=" Continual improvement"/>
    <s v="Operations"/>
    <m/>
    <d v="2022-04-15T00:00:00"/>
    <d v="2022-02-28T00:00:00"/>
    <s v="A list of items noted in the Fire Equipment Inspection Results Report regarding improvements for three campus. Records as of February 2022._x000a_https://docs.google.com/spreadsheets/d/17XNJ--qCNxVBfMUyfD9MZxpzqPm3pzxp/edit?usp=sharing&amp;ouid=103566917851859086866&amp;rtpof=true&amp;sd=true_x000a_ "/>
    <x v="0"/>
    <n v="14"/>
    <n v="-46"/>
  </r>
  <r>
    <n v="1020"/>
    <s v="Nurse should have a proper record of allergy medication, expiry of medication and allergy reaction. Also the sickbay record can include the actions taken by the nurse for any incidents reported"/>
    <s v="Internal"/>
    <d v="2022-02-14T00:00:00"/>
    <x v="0"/>
    <s v="Japan"/>
    <x v="0"/>
    <s v="OFI"/>
    <n v="45001"/>
    <n v="7.5"/>
    <s v=" Documented information"/>
    <s v="Operations"/>
    <m/>
    <d v="2022-04-15T00:00:00"/>
    <d v="2022-02-28T00:00:00"/>
    <s v="A meeting was held with nurses from all three campuses on 21 February and it was understood and agreed that the following improvements would be made; 1. To have a list of students with allergies as well as the expiry dates of EpiPens etc. 2. To add a corresponding &quot;action&quot; to the daily report of the sickbay_x000a_ _x000a_https://drive.google.com/drive/folders/1fRCm76jTvt6WT6RPyidaHAjJt5AeWQgn?usp=sharing_x000a_ "/>
    <x v="0"/>
    <n v="14"/>
    <n v="-46"/>
  </r>
  <r>
    <n v="1021"/>
    <s v="The Feedback Helpdesk team can look into maintaining a tracker for the tickets not closed within 2 working days (which is the TAT for the campus) to add to customer delight'"/>
    <s v="Internal"/>
    <d v="2022-02-14T00:00:00"/>
    <x v="0"/>
    <s v="Japan"/>
    <x v="0"/>
    <s v="OFI"/>
    <n v="9001"/>
    <s v="7.5.2"/>
    <s v=" Creating and updating"/>
    <s v="Helpdesk"/>
    <m/>
    <d v="2022-04-15T00:00:00"/>
    <d v="2022-02-28T00:00:00"/>
    <s v="Any data that cannot be tracked within two working days is managed and alerted to in Weekly as linked below. However, an internal action will be taken to report tickets that cannot be resolved within two working days in the Daily Update to the Principal._x000a_ _x000a_ https://drive.google.com/file/d/1ZhRsI_WAnXkkQHVpXiEFxxKhgeB4CO3m/view?usp=sharing_x000a_ "/>
    <x v="0"/>
    <n v="14"/>
    <n v="-46"/>
  </r>
  <r>
    <n v="1022"/>
    <s v="Current practice of resolution of Helpdesk tickets does not involve communicating to the Helpdesk in-charge. There seems to be a gap existing in inter-departmental communication which may result in gaps or delays in resolving or communicating resolution to parents."/>
    <s v="Internal"/>
    <d v="2022-02-14T00:00:00"/>
    <x v="0"/>
    <s v="Japan"/>
    <x v="0"/>
    <s v="OFI"/>
    <n v="9001"/>
    <n v="7.4"/>
    <s v=" Communication"/>
    <s v="Helpdesk"/>
    <m/>
    <d v="2022-04-15T00:00:00"/>
    <d v="2022-02-28T00:00:00"/>
    <s v="Process  improvement introduced. _x000a_Mr Suman, the finance staff member with the highest number of tickets, became a full agent in February 2022, reducing the communication gap and allowing him to close tickets directly. This has led to a significant reduction in closing times."/>
    <x v="0"/>
    <n v="14"/>
    <n v="-46"/>
  </r>
  <r>
    <n v="1023"/>
    <s v="Admission team may look at contacting parents for any ratings below an acceptable limit within a specified time limit (for e.g., 3 where there is a need for improvement)"/>
    <s v="Internal"/>
    <d v="2022-02-14T00:00:00"/>
    <x v="0"/>
    <s v="Japan"/>
    <x v="0"/>
    <s v="OFI"/>
    <n v="9001"/>
    <n v="10.1"/>
    <s v=" General (Improvement)"/>
    <s v="Admissions"/>
    <m/>
    <d v="2022-04-15T00:00:00"/>
    <d v="2022-03-02T00:00:00"/>
    <s v="The Team has had an internal discussion with the Head of school - Principal as well as the Director of operations to discuss and decide the way forward. The said discussion and follow up process has been minuted and the same is shared here to: Evidence added as received from Admissions. Kindly  follow the trail mails till the end._x000a_ _x000a_https://drive.google.com/file/d/1eRKqvqtZ8q6vvdL9OJ0NbzEGnF1EOYgA/view?usp=sharing_x000a_ _x000a_https://docs.google.com/document/d/1i3nwq9BQAXKY_smyyKW3thSNK13vFkCt/edit?usp=sharing&amp;ouid=112970382926801044265&amp;rtpof=true&amp;sd=true_x000a_ _x000a_ https://drive.google.com/file/d/1mQ6pQIcUGLi2Ltcclrr1B-MZ6KUDboRp/view?usp=sharing"/>
    <x v="0"/>
    <n v="16"/>
    <n v="-44"/>
  </r>
  <r>
    <n v="1024"/>
    <s v="All documents that require a signature must be completed with a signature as part of the Standard to ensure that the approver/in charge is fully aware of the document. e.g., Teacher recruitment and performance monitoring (sample of new teacher orientation form and vendor evaluation sample were missing a COD signature/others)"/>
    <s v="Internal"/>
    <d v="2022-02-14T00:00:00"/>
    <x v="0"/>
    <s v="Japan"/>
    <x v="0"/>
    <s v="OFI"/>
    <n v="9001"/>
    <s v="7.5.2"/>
    <s v=" Creating and updating"/>
    <s v="Academics"/>
    <m/>
    <d v="2022-04-15T00:00:00"/>
    <d v="2022-02-28T00:00:00"/>
    <s v="Vendor Evaluation records have been approved and signed by CD. Status - Implemented._x000a_ https://drive.google.com/file/d/1i9SsxpiZnqE4ih5TxdO3-etOdV-N-wQi/view?usp=sharing _x000a_ _x000a_Orientation form signed by Coordinators and same is uploaded in the below link https://drive.google.com/file/d/1_8j5EXwT8o0YFNUVANpXWY3TI1RReg4u/view?usp=sharing_x000a_ "/>
    <x v="0"/>
    <n v="14"/>
    <n v="-46"/>
  </r>
  <r>
    <n v="1025"/>
    <s v="Comprehensive document is made for Needs &amp; Expectations of Interested Parties, however it can include alumni (former students) also in it."/>
    <s v="Internal"/>
    <d v="2022-01-24T00:00:00"/>
    <x v="0"/>
    <s v="India"/>
    <x v="2"/>
    <s v="OFI"/>
    <n v="9001"/>
    <n v="4.2"/>
    <s v=" Needs &amp; Expectations"/>
    <s v="Management"/>
    <m/>
    <d v="2022-03-25T00:00:00"/>
    <d v="2022-02-19T00:00:00"/>
    <s v="Needs &amp; Expectations of Interested Parties document now includes Alumni (former students). All staff will be trained on standards as well as documentation requirements so that nothing is missed out during implementation"/>
    <x v="0"/>
    <n v="26"/>
    <n v="-34"/>
  </r>
  <r>
    <n v="1026"/>
    <s v="Although the auditee was able to explain the process of Key back-up system, it’s process could be set further &amp; documented for retaining the process knowledge at campus level."/>
    <s v="Internal"/>
    <d v="2022-01-24T00:00:00"/>
    <x v="0"/>
    <s v="India"/>
    <x v="2"/>
    <s v="OFI"/>
    <n v="9001"/>
    <s v="7.1.6"/>
    <s v=" Organizational knowledge"/>
    <s v="Administration"/>
    <m/>
    <d v="2022-03-25T00:00:00"/>
    <d v="2022-02-19T00:00:00"/>
    <s v="SOP has been made. All documents / SOP’s will be available on common google drive so that it is centrally locatable, available &amp; accessible when needed"/>
    <x v="0"/>
    <n v="26"/>
    <n v="-34"/>
  </r>
  <r>
    <n v="1027"/>
    <s v="CCTV cameras are installed in the campus, however a summary report in spreadsheet of total nos. of cameras available in the campus could be made that will help to know how many are available now with us"/>
    <s v="Internal"/>
    <d v="2022-01-24T00:00:00"/>
    <x v="0"/>
    <s v="India"/>
    <x v="2"/>
    <s v="OFI"/>
    <n v="45001"/>
    <n v="8.1999999999999993"/>
    <s v=" Emergency preparedness and response"/>
    <s v="Administration"/>
    <m/>
    <d v="2022-03-25T00:00:00"/>
    <d v="2022-02-19T00:00:00"/>
    <s v="Summary List is made. Periodic Checks / Review / Audits will be conducted to ensure that this is being followed "/>
    <x v="0"/>
    <n v="26"/>
    <n v="-34"/>
  </r>
  <r>
    <n v="1028"/>
    <s v="Campus team can look into sharing evidence on a common drive so that in case of any glitches another team member can share during audits, especially external audits."/>
    <s v="Internal"/>
    <d v="2022-02-14T00:00:00"/>
    <x v="0"/>
    <s v="India"/>
    <x v="11"/>
    <s v="OFI"/>
    <n v="9001"/>
    <n v="10.3"/>
    <s v=" Continual improvement"/>
    <s v="Academics"/>
    <m/>
    <d v="2022-04-15T00:00:00"/>
    <d v="2022-02-19T00:00:00"/>
    <s v="There is a common drive created and this has been shared."/>
    <x v="0"/>
    <n v="5"/>
    <n v="-55"/>
  </r>
  <r>
    <n v="1029"/>
    <s v="The needs and expectations of regulatory bodies could be systematically captured and documented."/>
    <s v="Internal"/>
    <d v="2022-02-14T00:00:00"/>
    <x v="0"/>
    <s v="India"/>
    <x v="11"/>
    <s v="OFI"/>
    <n v="9001"/>
    <n v="4.2"/>
    <s v=" Needs &amp; Expectations"/>
    <s v="Management"/>
    <m/>
    <d v="2022-04-15T00:00:00"/>
    <d v="2022-02-19T00:00:00"/>
    <s v="The needs and expectations document has been updated to addthe same"/>
    <x v="0"/>
    <n v="5"/>
    <n v="-55"/>
  </r>
  <r>
    <n v="1030"/>
    <s v="Internal &amp; External issues affecting the organization could be bifurcated."/>
    <s v="Internal"/>
    <d v="2022-02-14T00:00:00"/>
    <x v="0"/>
    <s v="India"/>
    <x v="11"/>
    <s v="OFI"/>
    <n v="45001"/>
    <n v="4.0999999999999996"/>
    <s v=" Understanding the organization and its context"/>
    <s v="Management"/>
    <m/>
    <d v="2022-04-15T00:00:00"/>
    <d v="2022-02-19T00:00:00"/>
    <s v="Internal and external issues have been bifurcated"/>
    <x v="0"/>
    <n v="5"/>
    <n v="-55"/>
  </r>
  <r>
    <n v="1031"/>
    <s v="A feedback system could be initiated post campus tour / inquiry that will further help increasing their parent satisfaction and ultimately engagement"/>
    <s v="Internal"/>
    <d v="2022-02-20T00:00:00"/>
    <x v="0"/>
    <s v="India"/>
    <x v="8"/>
    <s v="OFI"/>
    <n v="9001"/>
    <n v="9.1"/>
    <s v=" Monitoring, measurement, analysis &amp; evaluation"/>
    <s v="Admissions"/>
    <m/>
    <d v="2022-04-21T00:00:00"/>
    <d v="2022-03-02T00:00:00"/>
    <s v="Feedback System is initiated for Admissions Function Post Campus Tour. It was being maintained but in a different format. Now it’s formalised. It will be taken for each &amp; every admissions registration. All counsellors have been instructed to follow the feedback system. This will now be part of admissions function &amp; informed during induction itself. Hence everyone will be aware from the beginning only to ensure that this procedure is followed."/>
    <x v="0"/>
    <n v="10"/>
    <n v="-50"/>
  </r>
  <r>
    <n v="1032"/>
    <s v="Rubber Mat to be placed near electric panel so as to minimize health &amp; safety risks"/>
    <s v="Internal"/>
    <d v="2022-02-20T00:00:00"/>
    <x v="0"/>
    <s v="India"/>
    <x v="8"/>
    <s v="OFI"/>
    <n v="45001"/>
    <n v="8.1"/>
    <s v=" Operational planning and control"/>
    <s v="Administration"/>
    <m/>
    <d v="2022-04-21T00:00:00"/>
    <d v="2022-03-02T00:00:00"/>
    <s v="A safety rubber mat has been placed near the electric panel. Auditee has now been trained and has understood the health &amp; safety requirements and will ensure compliance by regularly reviewing the same. Periodic Checks / Review / Audits will be conducted to ensure that all necessary health &amp; safety compliances are being followed "/>
    <x v="0"/>
    <n v="10"/>
    <n v="-50"/>
  </r>
  <r>
    <n v="1033"/>
    <s v="Although a training tracker is maintained &amp; is very well maintained, analysis of the trainings could be done so as to gain actionable insights into areas of improvement"/>
    <s v="Internal"/>
    <d v="2022-02-20T00:00:00"/>
    <x v="0"/>
    <s v="India"/>
    <x v="8"/>
    <s v="OFI"/>
    <n v="9001"/>
    <n v="7.3"/>
    <s v=" Awareness"/>
    <s v="HR"/>
    <m/>
    <d v="2022-04-21T00:00:00"/>
    <d v="2022-03-02T00:00:00"/>
    <s v="Analysis of the Trainings is now prepared. This will be done every month &amp; a report will be submitted to the Principal and Global Training In-charge . Periodic Reviews to be conducted to ensure that this is being followed "/>
    <x v="0"/>
    <n v="10"/>
    <n v="-50"/>
  </r>
  <r>
    <n v="1034"/>
    <s v="Daily Work Performa Sheet is not maintained for Secondary Segment staff although it’s available for Primary Segment"/>
    <s v="Internal"/>
    <d v="2022-02-23T00:00:00"/>
    <x v="0"/>
    <s v="India"/>
    <x v="6"/>
    <s v="Observation"/>
    <n v="9001"/>
    <s v="7.5.2"/>
    <s v=" Creating and updating"/>
    <s v="Academics"/>
    <m/>
    <d v="2022-04-24T00:00:00"/>
    <d v="2022-03-01T00:00:00"/>
    <s v="Daily Work Performa sheet is now maintained for secondary segment too. Auditee has now understood the requirement as per PM and has instructed all the teachers in her segment to follow the requirements of maintaining the daily work performa sheet . This will now be part of academics function induction for new joinees. Hence everyone will be aware from the beginning only to maintain the daily work performa sheet."/>
    <x v="0"/>
    <n v="6"/>
    <n v="-54"/>
  </r>
  <r>
    <n v="1035"/>
    <s v="Alumni could be added as an interested party in needs &amp; expectations"/>
    <s v="Internal"/>
    <d v="2022-02-23T00:00:00"/>
    <x v="0"/>
    <s v="India"/>
    <x v="6"/>
    <s v="OFI"/>
    <n v="9001"/>
    <n v="4.2"/>
    <s v=" Needs &amp; Expectations"/>
    <s v="Management"/>
    <m/>
    <d v="2022-04-24T00:00:00"/>
    <d v="2022-03-01T00:00:00"/>
    <s v="Alumni have been added as an interested party in the document. Some of the needs identified are Alumni Database, Invitation for Career Guidance Talks, etc…Auditee has now understood the requirements and will ensure compliance by regularly reviewing &amp; updating the needs &amp; expectations of interested parties document, as found necessary.Periodic Checks / Review / Audits will be conducted to ensure that this is being followed "/>
    <x v="0"/>
    <n v="6"/>
    <n v="-54"/>
  </r>
  <r>
    <n v="1036"/>
    <s v="Although Training function maintains a comprehensive training tracker year-wise that captures attendance, feedback, effectiveness, etc…a 1 page, summary, at a glance report could be made that will provide an overview of all the training that have taken place at Whitefield Campus for the Academic year"/>
    <s v="Internal"/>
    <d v="2022-02-23T00:00:00"/>
    <x v="0"/>
    <s v="India"/>
    <x v="6"/>
    <s v="OFI"/>
    <n v="9001"/>
    <n v="7.3"/>
    <s v=" Awareness"/>
    <s v="HR"/>
    <m/>
    <d v="2022-04-24T00:00:00"/>
    <d v="2022-03-01T00:00:00"/>
    <s v="Summary List of Trainings is now prepared. This was inadvertently missed out by the auditee due to lack of understanding of the requirements. Periodic Checks / Review / Audits will be conducted to ensure that this is being followed "/>
    <x v="0"/>
    <n v="6"/>
    <n v="-54"/>
  </r>
  <r>
    <n v="1037"/>
    <s v="Current practice for Risk Assessment is done by Leadership however departments may be aware of additional risks specific to their function but might be overlooked during a centralized assessment. Each department can_x000a_do their own RA and document the same"/>
    <s v="Internal"/>
    <d v="2022-02-14T00:00:00"/>
    <x v="0"/>
    <s v="India"/>
    <x v="12"/>
    <s v="OFI"/>
    <n v="45001"/>
    <s v="6.1.2"/>
    <s v=" Hazard identification &amp; assessment of risks and opportunities"/>
    <s v="Management"/>
    <m/>
    <d v="2022-04-15T00:00:00"/>
    <d v="2022-02-25T00:00:00"/>
    <s v="All process owners has documented risks identified in their function. This document will be reviewed periodically and changes will be made accordingly. This document will be reviewed periodically and changes will be made accordingly."/>
    <x v="0"/>
    <n v="11"/>
    <n v="-49"/>
  </r>
  <r>
    <n v="1038"/>
    <s v="Campus team can look into sharing evidence in a common drive so that in case of any_x000a_glitches another team member can share during audits, especially external audits."/>
    <s v="Internal"/>
    <d v="2022-02-14T00:00:00"/>
    <x v="0"/>
    <s v="India"/>
    <x v="12"/>
    <s v="OFI"/>
    <n v="9001"/>
    <n v="10.3"/>
    <s v=" Continual improvement"/>
    <s v="Operations"/>
    <m/>
    <d v="2022-04-15T00:00:00"/>
    <d v="2022-02-25T00:00:00"/>
    <s v="Campus team has drive created and all required documents are uploaded. Henceforth this drive will be used in internal/external audits."/>
    <x v="0"/>
    <n v="11"/>
    <n v="-49"/>
  </r>
  <r>
    <n v="1039"/>
    <s v="Safety risk related to Teaching aids and toys provided to children (e.g. GMP) may be identified. This may include REACH certification."/>
    <s v="External"/>
    <d v="2022-04-04T00:00:00"/>
    <x v="0"/>
    <s v="Middle East"/>
    <x v="3"/>
    <s v="OFI"/>
    <n v="21001"/>
    <n v="6.1"/>
    <s v=" Actions to address risks &amp; opportunities"/>
    <s v="Management"/>
    <m/>
    <d v="2022-06-03T00:00:00"/>
    <d v="2022-08-17T00:00:00"/>
    <s v="We collect trade license from all the vendors which is issued by the regulatory authority with the approved activities mentioned on TL. Trade license is given by the regulatory body basis on their background check and quality and safety of the product which vendor intent to supply."/>
    <x v="0"/>
    <n v="135"/>
    <n v="75"/>
  </r>
  <r>
    <n v="1040"/>
    <s v="Inventory Management Software is under development, as reported by auditee. However, no other site mentioned about it."/>
    <s v="External"/>
    <d v="2022-04-04T00:00:00"/>
    <x v="0"/>
    <s v="Middle East"/>
    <x v="3"/>
    <s v="OFI"/>
    <n v="9001"/>
    <n v="8.1"/>
    <s v=" Operational planning and control"/>
    <s v="Operations"/>
    <m/>
    <d v="2022-06-03T00:00:00"/>
    <d v="2022-08-17T00:00:00"/>
    <s v="This is under discussion with the management as going forward we are adding new campuses this will be soon implement."/>
    <x v="0"/>
    <n v="135"/>
    <n v="75"/>
  </r>
  <r>
    <n v="1041"/>
    <s v="PASS (Person Aptitude to Study &amp; School) may be analyzed for potential bullies"/>
    <s v="External"/>
    <d v="2022-04-04T00:00:00"/>
    <x v="0"/>
    <s v="Middle East"/>
    <x v="3"/>
    <s v="OFI"/>
    <n v="21001"/>
    <s v="7.1.4"/>
    <s v=" Environment for the Operation of Educational Processes"/>
    <s v="Management"/>
    <m/>
    <d v="2022-06-03T00:00:00"/>
    <d v="2022-08-19T00:00:00"/>
    <s v="Kindy find the attachment shared by the Principal in regards to PASS._x000a_ _x000a_Currently we have Zero cases of bullying in Dubai Campus. And PASS report does not analyse the potential bullies and we cannot modify the report as it comes from a registered external vendor._x000a_ _x000a_Request you to close the ticket."/>
    <x v="0"/>
    <n v="137"/>
    <n v="77"/>
  </r>
  <r>
    <n v="1042"/>
    <s v="In purchase department during 3 quote comparison, A life cycle cost may be considered instead of quoted price (especially for Capital Expenditure items)"/>
    <s v="External"/>
    <d v="2022-04-04T00:00:00"/>
    <x v="0"/>
    <s v="Japan"/>
    <x v="0"/>
    <s v="OFI"/>
    <n v="9001"/>
    <n v="8.1"/>
    <s v=" Operational planning and control"/>
    <s v="Operations"/>
    <m/>
    <d v="2022-06-03T00:00:00"/>
    <d v="2022-05-17T00:00:00"/>
    <s v="For Capital expediture item purchase like computers, furniture  etc, a life cycle discussion is in place not in a very structured manner. Going forward we shall document  the same as part of the comparison process."/>
    <x v="0"/>
    <n v="43"/>
    <n v="-17"/>
  </r>
  <r>
    <n v="1043"/>
    <s v="The Vendor satisfaction survey may be carried out with set targets."/>
    <s v="External"/>
    <d v="2022-04-04T00:00:00"/>
    <x v="0"/>
    <s v="Japan"/>
    <x v="0"/>
    <s v="OFI"/>
    <n v="9001"/>
    <s v="8.5.5"/>
    <s v=" Post-delivery activities"/>
    <s v="Operations"/>
    <m/>
    <d v="2022-06-03T00:00:00"/>
    <d v="2022-05-17T00:00:00"/>
    <s v="Actions  has been put in place in relation to vendor survey._x000a_Data for vendor satisfaction attached for reference. https://drive.google.com/drive/folders/0AJDTMTEmtvc3Uk9PVA​"/>
    <x v="0"/>
    <n v="43"/>
    <n v="-17"/>
  </r>
  <r>
    <n v="1044"/>
    <s v="CPD (Continuous Proficiency Development) may be considered for Staff Nurse for up-dation / refreshing of knowledge."/>
    <s v="External"/>
    <d v="2022-04-04T00:00:00"/>
    <x v="0"/>
    <s v="Japan"/>
    <x v="0"/>
    <s v="OFI"/>
    <n v="45001"/>
    <n v="7.2"/>
    <s v=" Competence"/>
    <s v="Management"/>
    <m/>
    <d v="2022-06-03T00:00:00"/>
    <d v="2022-06-13T00:00:00"/>
    <s v="It has been decided by School Management  Team  to include Special Trainings for School Nurse as a part of Upgradation and skill development for nurse. The same will be considered in next years Annual Training Planning ._x000a_(attach evidence email)"/>
    <x v="0"/>
    <n v="70"/>
    <n v="10"/>
  </r>
  <r>
    <n v="1045"/>
    <s v="A whistle blower system may be considered for identification of bullying in school, rather than depending on observation by the class teachers."/>
    <s v="External"/>
    <d v="2022-04-04T00:00:00"/>
    <x v="0"/>
    <s v="Japan"/>
    <x v="0"/>
    <s v="OFI"/>
    <n v="21001"/>
    <s v="7.1.4"/>
    <s v=" Environment for the Operation of Educational Processes"/>
    <s v="Management"/>
    <m/>
    <d v="2022-06-03T00:00:00"/>
    <d v="2022-05-17T00:00:00"/>
    <s v="Students / Parents can raise ticket on help desk for all concerns and complaints related to bullying. The information has been been mailed to parents via handbook uploaded in myGIIS. Awareness to teachers &amp; staff have been made during the orientation session for teachers before the school year began._x000a_https://drive.google.com/file/d/1fiiHrgYLZ7dV-NsDQul3ml6-sVQHf7dE/view?usp=sharing"/>
    <x v="0"/>
    <n v="43"/>
    <n v="-17"/>
  </r>
  <r>
    <n v="1046"/>
    <s v="Minimum inventory levels may be defined for stocks especially medicines and accessories."/>
    <s v="External"/>
    <d v="2022-04-04T00:00:00"/>
    <x v="0"/>
    <s v="Japan"/>
    <x v="0"/>
    <s v="OFI"/>
    <n v="9001"/>
    <n v="8.1"/>
    <s v=" Operational planning and control"/>
    <s v="Operations"/>
    <m/>
    <d v="2022-06-03T00:00:00"/>
    <d v="2022-06-13T00:00:00"/>
    <s v="The  action as per the opportunity for Improvement ,  is put in place. The process  of maintaining minimum stocks of medicine has been started to follow in school. The evidence of stock list is attached for reference. _x000a_Evidence- 2022 medicine stock list saved in the PDF"/>
    <x v="0"/>
    <n v="70"/>
    <n v="10"/>
  </r>
  <r>
    <n v="1047"/>
    <s v="Staircases on emergency exits may have nets on the railings (similar to normal staircases)"/>
    <s v="External"/>
    <d v="2022-04-04T00:00:00"/>
    <x v="0"/>
    <s v="Japan"/>
    <x v="0"/>
    <s v="OFI"/>
    <n v="45001"/>
    <s v="6.1.2"/>
    <s v=" Hazard identification &amp; assessment of risks and opportunities"/>
    <s v="Operations"/>
    <m/>
    <d v="2022-06-03T00:00:00"/>
    <d v="2022-06-13T00:00:00"/>
    <s v="Discussions  regarding the Opportunity for improvement  has been done with the Management  and necessity and feasilbility of this   will be further looked  into during the budgeting session for next year as they are capital expenditures . Decision shall be taken based on the importance as  the referred  staircase, is not at all used by any parties and only used in case  of  emergency purpose._x000a_Add MRM minutes as evidence."/>
    <x v="0"/>
    <n v="70"/>
    <n v="10"/>
  </r>
  <r>
    <n v="1048"/>
    <s v="Fire Extinguishers placement may be based on Fire load e.g., FE is not near the store where flammable material is stored (books, notebooks, uniforms)."/>
    <s v="External"/>
    <d v="2022-04-04T00:00:00"/>
    <x v="0"/>
    <s v="Japan"/>
    <x v="0"/>
    <s v="OFI"/>
    <n v="45001"/>
    <n v="8.1"/>
    <s v=" Operational planning and control"/>
    <s v="Operations"/>
    <m/>
    <d v="2022-06-03T00:00:00"/>
    <d v="2022-06-13T00:00:00"/>
    <s v="An additional extinguisher was installed at the stock room. Evidence attached ."/>
    <x v="0"/>
    <n v="70"/>
    <n v="10"/>
  </r>
  <r>
    <n v="1049"/>
    <s v="The school has different types of FE – DCP, CO2 etc. The placement should be planned depending on type of fire e.g., CO2 near Electrical room / IT room / Chemical lab."/>
    <s v="External"/>
    <d v="2022-04-04T00:00:00"/>
    <x v="0"/>
    <s v="Japan"/>
    <x v="0"/>
    <s v="OFI"/>
    <n v="45001"/>
    <n v="8.1"/>
    <s v=" Operational planning and control"/>
    <s v="Operations"/>
    <m/>
    <d v="2022-06-03T00:00:00"/>
    <d v="2022-06-13T00:00:00"/>
    <s v="Currently all the fire extinguishers have been installed as per Government Safety guidelines of Japan .As a part of the same a mandatory  a fire safety inspetion is done by the fire department in every room of school twice a year .Evidence of the report is attached herewith for reference . Apart from this further study and research of types of various  extinguishers will be planned among admin members during annual Planning session in December. Implementation and plan will be shared will be shared once it is complete._x000a_Evidence of fire inspection and certificate of fire checking report  attached."/>
    <x v="0"/>
    <n v="70"/>
    <n v="10"/>
  </r>
  <r>
    <n v="1050"/>
    <s v="Pressure test for Firefighting systems and its Log may be maintained"/>
    <s v="External"/>
    <d v="2022-04-04T00:00:00"/>
    <x v="0"/>
    <s v="India"/>
    <x v="2"/>
    <s v="OFI"/>
    <n v="45001"/>
    <n v="8.1"/>
    <s v=" Operational planning and control"/>
    <s v="Operations"/>
    <m/>
    <d v="2022-06-03T00:00:00"/>
    <d v="2022-07-27T00:00:00"/>
    <s v="As per the confirmation received from campus AMC is in under process and they have planned to do it with fire mock drill. As per the attached corrective action report this ticket can be closed."/>
    <x v="0"/>
    <n v="114"/>
    <n v="54"/>
  </r>
  <r>
    <n v="1051"/>
    <s v="Risk in conducting Mock drill and other testing of emergencies may also be considered"/>
    <s v="External"/>
    <d v="2022-04-04T00:00:00"/>
    <x v="0"/>
    <s v="India"/>
    <x v="2"/>
    <s v="OFI"/>
    <n v="45001"/>
    <s v="6.1.2"/>
    <s v=" Hazard identification &amp; assessment of risks and opportunities"/>
    <s v="Operations"/>
    <m/>
    <d v="2022-06-03T00:00:00"/>
    <d v="2022-07-27T00:00:00"/>
    <s v="Campus has updated risks associated with mock drill and attached is the revised HIRA SSPD. As per the shared evidence this ticket can be closed."/>
    <x v="0"/>
    <n v="114"/>
    <n v="54"/>
  </r>
  <r>
    <n v="1052"/>
    <s v="A workflow kind of arrangement may be considered for admin processes"/>
    <s v="External"/>
    <d v="2022-04-04T00:00:00"/>
    <x v="0"/>
    <s v="India"/>
    <x v="2"/>
    <s v="OFI"/>
    <n v="9001"/>
    <s v="7.1.4"/>
    <s v=" Environment for Operating Processes"/>
    <s v="Operations"/>
    <m/>
    <d v="2022-06-03T00:00:00"/>
    <d v="2022-07-27T00:00:00"/>
    <s v="This shall be part of the new Learning Management System which is in pipeline"/>
    <x v="0"/>
    <n v="114"/>
    <n v="54"/>
  </r>
  <r>
    <n v="1053"/>
    <s v="Ergonomics and Emotional intelligence trainings may be considered for the staff"/>
    <s v="External"/>
    <d v="2022-04-04T00:00:00"/>
    <x v="0"/>
    <s v="India"/>
    <x v="2"/>
    <s v="OFI"/>
    <n v="21001"/>
    <s v="7.1.4"/>
    <s v=" Environment for the Operation of Educational Processes"/>
    <s v="HR"/>
    <m/>
    <d v="2022-06-03T00:00:00"/>
    <d v="2022-07-27T00:00:00"/>
    <s v="Such Trainings are part of the Global Training schedule and will be conducted as and when suitable.. Ergonomics and Emotional intelligence training was conducted on 30th April for India campuses and attached the training feedback. As per the attached evidence this ticket can be closed."/>
    <x v="0"/>
    <n v="114"/>
    <n v="54"/>
  </r>
  <r>
    <n v="1054"/>
    <s v="CCTV with emotional intelligence may be considered in some locations"/>
    <s v="External"/>
    <d v="2022-04-04T00:00:00"/>
    <x v="0"/>
    <s v="India"/>
    <x v="2"/>
    <s v="OFI"/>
    <n v="21001"/>
    <n v="10.199999999999999"/>
    <s v="Continual Improvement"/>
    <s v="Management"/>
    <m/>
    <d v="2022-06-03T00:00:00"/>
    <d v="2022-07-14T00:00:00"/>
    <s v="CCTV with emotional intelligence has not been considered due to the complexity of monitoring and the budget grant for the same. The management has decided that it will not be able to take this OFI at present"/>
    <x v="0"/>
    <n v="101"/>
    <n v="41"/>
  </r>
  <r>
    <n v="1055"/>
    <s v="Part Automation of process for Admission may be considered"/>
    <s v="External"/>
    <d v="2022-04-04T00:00:00"/>
    <x v="0"/>
    <s v="India"/>
    <x v="2"/>
    <s v="OFI"/>
    <n v="21001"/>
    <s v="7.1.4"/>
    <s v=" Environment for the Operation of Educational Processes"/>
    <s v="Management"/>
    <m/>
    <d v="2022-06-03T00:00:00"/>
    <d v="2022-07-14T00:00:00"/>
    <s v="This shall be part of the new Learning Management System which is in pipeline"/>
    <x v="0"/>
    <n v="101"/>
    <n v="41"/>
  </r>
  <r>
    <n v="1056"/>
    <s v="Statistical tools may be used to identify the standard deviation in processes and consider this data for process improvements"/>
    <s v="External"/>
    <d v="2022-04-04T00:00:00"/>
    <x v="0"/>
    <s v="India"/>
    <x v="2"/>
    <s v="OFI"/>
    <n v="21001"/>
    <n v="10.199999999999999"/>
    <s v="Continual Improvement"/>
    <s v="Management"/>
    <m/>
    <d v="2022-06-03T00:00:00"/>
    <d v="2022-07-14T00:00:00"/>
    <s v="Trainings on statistical tools have been imparted through Six sigma training to selected staff. More of such trainings are in pipeliene for process improvement"/>
    <x v="0"/>
    <n v="101"/>
    <n v="41"/>
  </r>
  <r>
    <n v="1057"/>
    <s v="Pressure test for Firefighting systems and its Log may be maintained"/>
    <s v="External"/>
    <d v="2022-04-04T00:00:00"/>
    <x v="0"/>
    <s v="India"/>
    <x v="11"/>
    <s v="OFI"/>
    <n v="45001"/>
    <n v="8.1"/>
    <s v=" Operational planning and control"/>
    <s v="Operations"/>
    <m/>
    <d v="2022-06-03T00:00:00"/>
    <d v="2022-07-27T00:00:00"/>
    <s v="As per confirmation received from Admin they are in process to do AMC also they will take help from developer to close on priority. As per the shared inputs this ticket can be closed"/>
    <x v="0"/>
    <n v="114"/>
    <n v="54"/>
  </r>
  <r>
    <n v="1058"/>
    <s v="Risk in conducting Mock drill and other testing of emergencies may also be considered"/>
    <s v="External"/>
    <d v="2022-04-04T00:00:00"/>
    <x v="0"/>
    <s v="India"/>
    <x v="11"/>
    <s v="OFI"/>
    <n v="45001"/>
    <s v="6.1.2"/>
    <s v=" Hazard identification &amp; assessment of risks and opportunities"/>
    <s v="Operations"/>
    <m/>
    <d v="2022-06-03T00:00:00"/>
    <d v="2022-07-14T00:00:00"/>
    <s v="Risk associated to fire drill has been updated in HIRA SSPD.  Periodically the mitigation plans will be reviewed and HIRA SSPD will be modified"/>
    <x v="0"/>
    <n v="101"/>
    <n v="41"/>
  </r>
  <r>
    <n v="1059"/>
    <s v="A workflow kind of arrangement may be considered for admin processes"/>
    <s v="External"/>
    <d v="2022-04-04T00:00:00"/>
    <x v="0"/>
    <s v="India"/>
    <x v="11"/>
    <s v="OFI"/>
    <n v="9001"/>
    <s v="7.1.4"/>
    <s v=" Environment for Operating Processes"/>
    <s v="Operations"/>
    <m/>
    <d v="2022-06-03T00:00:00"/>
    <d v="2022-07-27T00:00:00"/>
    <s v="This shall be part of the new Learning Management System which is in pipeline"/>
    <x v="0"/>
    <n v="114"/>
    <n v="54"/>
  </r>
  <r>
    <n v="1060"/>
    <s v="Ergonomics and Emotional intelligence trainings may be considered for the staff"/>
    <s v="External"/>
    <d v="2022-04-04T00:00:00"/>
    <x v="0"/>
    <s v="India"/>
    <x v="11"/>
    <s v="OFI"/>
    <n v="21001"/>
    <s v="7.1.4"/>
    <s v=" Environment for the Operation of Educational Processes"/>
    <s v="HR"/>
    <m/>
    <d v="2022-06-03T00:00:00"/>
    <d v="2022-07-27T00:00:00"/>
    <s v="Such Trainings are part of the Global Training schedule and will be conducted as and when suitable.. Ergonomics and Emotional intelligence training was conducted on 30th April for India campuses and attached the training feedback. As per the attached evidence this ticket can be closed."/>
    <x v="0"/>
    <n v="114"/>
    <n v="54"/>
  </r>
  <r>
    <n v="1061"/>
    <s v="CCTV with emotional intelligence may be considered in some locations"/>
    <s v="External"/>
    <d v="2022-04-04T00:00:00"/>
    <x v="0"/>
    <s v="India"/>
    <x v="11"/>
    <s v="OFI"/>
    <n v="21001"/>
    <n v="10.199999999999999"/>
    <s v="Continual Improvement"/>
    <s v="Management"/>
    <m/>
    <d v="2022-06-03T00:00:00"/>
    <d v="2022-07-14T00:00:00"/>
    <s v="CCTV with emotional intelligence has not been considered due to the complexity of monitoring and the budget grant for the same. The management has decided that it will not be able to take this OFI at present"/>
    <x v="0"/>
    <n v="101"/>
    <n v="41"/>
  </r>
  <r>
    <n v="1062"/>
    <s v="Part Automation of process for Admission may be considered"/>
    <s v="External"/>
    <d v="2022-04-04T00:00:00"/>
    <x v="0"/>
    <s v="India"/>
    <x v="11"/>
    <s v="OFI"/>
    <n v="21001"/>
    <s v="7.1.4"/>
    <s v=" Environment for the Operation of Educational Processes"/>
    <s v="Management"/>
    <m/>
    <d v="2022-06-03T00:00:00"/>
    <d v="2022-06-07T00:00:00"/>
    <s v=" Admission process is automated. Hub spot software is used extensively. To perform analysis the data will be used from Hub spot. This shall be part of the new Learning Management System which is in pipeline"/>
    <x v="0"/>
    <n v="64"/>
    <n v="4"/>
  </r>
  <r>
    <n v="1063"/>
    <s v="Statistical tools may be used to identify the standard deviation in processes and consider this data for process improvements"/>
    <s v="External"/>
    <d v="2022-04-04T00:00:00"/>
    <x v="0"/>
    <s v="India"/>
    <x v="11"/>
    <s v="OFI"/>
    <n v="21001"/>
    <n v="10.199999999999999"/>
    <s v="Continual Improvement"/>
    <s v="Management"/>
    <m/>
    <d v="2022-06-03T00:00:00"/>
    <d v="2022-07-14T00:00:00"/>
    <s v="By getting trained on Six Sigma Green Belt teacher co-ordinator has successfully completed academic project. We will encourage staff to attend such trainings. Trainings on statistical tools have been imparted through Six sigma training to selected staff. More of such trainings are in pipeliene for process improvement"/>
    <x v="0"/>
    <n v="101"/>
    <n v="41"/>
  </r>
  <r>
    <n v="1064"/>
    <s v="Pressure test for Firefighting systems and its Log may be maintained"/>
    <s v="External"/>
    <d v="2022-04-04T00:00:00"/>
    <x v="0"/>
    <s v="India"/>
    <x v="6"/>
    <s v="OFI"/>
    <n v="45001"/>
    <n v="8.1"/>
    <s v=" Operational planning and control"/>
    <s v="Operations"/>
    <m/>
    <d v="2022-06-03T00:00:00"/>
    <d v="2022-08-16T00:00:00"/>
    <s v="As per the confirmation received from Admin pressure test will be conducted as part of fire mock drill. as per the attached evidence this ticket can be closed."/>
    <x v="0"/>
    <n v="134"/>
    <n v="74"/>
  </r>
  <r>
    <n v="1065"/>
    <s v="Risk in conducting Mock drill and other testing of emergencies may also be considered"/>
    <s v="External"/>
    <d v="2022-04-04T00:00:00"/>
    <x v="0"/>
    <s v="India"/>
    <x v="6"/>
    <s v="OFI"/>
    <n v="45001"/>
    <s v="6.1.2"/>
    <s v=" Hazard identification &amp; assessment of risks and opportunities"/>
    <s v="Operations"/>
    <m/>
    <d v="2022-06-03T00:00:00"/>
    <d v="2022-08-16T00:00:00"/>
    <s v="Campus has updated HIRA SSPD with risks associated with fire mock drill. as per the attached evidence this ticket can be closed."/>
    <x v="0"/>
    <n v="134"/>
    <n v="74"/>
  </r>
  <r>
    <n v="1066"/>
    <s v="A workflow kind of arrangement may be considered for admin processes"/>
    <s v="External"/>
    <d v="2022-04-04T00:00:00"/>
    <x v="0"/>
    <s v="India"/>
    <x v="6"/>
    <s v="OFI"/>
    <n v="9001"/>
    <s v="7.1.4"/>
    <s v=" Environment for Operating Processes"/>
    <s v="Operations"/>
    <m/>
    <d v="2022-06-03T00:00:00"/>
    <d v="2022-07-27T00:00:00"/>
    <s v="This shall be part of the new Learning Management System which is in pipeline"/>
    <x v="0"/>
    <n v="114"/>
    <n v="54"/>
  </r>
  <r>
    <n v="1067"/>
    <s v="Ergonomics and Emotional intelligence trainings may be considered for the staff"/>
    <s v="External"/>
    <d v="2022-04-04T00:00:00"/>
    <x v="0"/>
    <s v="India"/>
    <x v="6"/>
    <s v="OFI"/>
    <n v="21001"/>
    <s v="7.1.4"/>
    <s v=" Environment for the Operation of Educational Processes"/>
    <s v="HR"/>
    <m/>
    <d v="2022-06-03T00:00:00"/>
    <d v="2022-07-27T00:00:00"/>
    <s v="Such Trainings are part of the Global Training schedule and will be conducted as and when suitable.. Ergonomics and Emotional intelligence training was conducted on 30th April for India campuses and attached the training feedback. As per the attached evidence this ticket can be closed."/>
    <x v="0"/>
    <n v="114"/>
    <n v="54"/>
  </r>
  <r>
    <n v="1068"/>
    <s v="CCTV with emotional intelligence may be considered in some locations"/>
    <s v="External"/>
    <d v="2022-04-04T00:00:00"/>
    <x v="0"/>
    <s v="India"/>
    <x v="6"/>
    <s v="OFI"/>
    <n v="21001"/>
    <n v="10.199999999999999"/>
    <s v="Continual Improvement"/>
    <s v="Management"/>
    <m/>
    <d v="2022-06-03T00:00:00"/>
    <d v="2022-07-14T00:00:00"/>
    <s v="CCTV with emotional intelligence has not been considered due to the complexity of monitoring and the budget grant for the same. The management has decided that it will not be able to take this OFI at present"/>
    <x v="0"/>
    <n v="101"/>
    <n v="41"/>
  </r>
  <r>
    <n v="1069"/>
    <s v="Part Automation of process for Admission may be considered"/>
    <s v="External"/>
    <d v="2022-04-04T00:00:00"/>
    <x v="0"/>
    <s v="India"/>
    <x v="6"/>
    <s v="OFI"/>
    <n v="21001"/>
    <s v="7.1.4"/>
    <s v=" Environment for the Operation of Educational Processes"/>
    <s v="Management"/>
    <m/>
    <d v="2022-06-03T00:00:00"/>
    <d v="2022-07-14T00:00:00"/>
    <s v="This shall be part of the new Learning Management System which is in pipeline"/>
    <x v="0"/>
    <n v="101"/>
    <n v="41"/>
  </r>
  <r>
    <n v="1070"/>
    <s v="Statistical tools may be used to identify the standard deviation in processes and consider this data for process improvements"/>
    <s v="External"/>
    <d v="2022-04-04T00:00:00"/>
    <x v="0"/>
    <s v="India"/>
    <x v="6"/>
    <s v="OFI"/>
    <n v="21001"/>
    <n v="10.199999999999999"/>
    <s v="Continual Improvement"/>
    <s v="Management"/>
    <m/>
    <d v="2022-06-03T00:00:00"/>
    <d v="2022-07-14T00:00:00"/>
    <s v="Trainings on statistical tools have been imparted through Six sigma training to selected staff. More of such trainings are in pipeliene for process improvement"/>
    <x v="0"/>
    <n v="101"/>
    <n v="41"/>
  </r>
  <r>
    <n v="1071"/>
    <s v="Pressure test for Firefighting systems and its Log may be maintained"/>
    <s v="External"/>
    <d v="2022-04-04T00:00:00"/>
    <x v="0"/>
    <s v="India"/>
    <x v="12"/>
    <s v="OFI"/>
    <n v="45001"/>
    <n v="8.1"/>
    <s v=" Operational planning and control"/>
    <s v="Operations"/>
    <m/>
    <d v="2022-06-03T00:00:00"/>
    <d v="2022-08-04T00:00:00"/>
    <s v="As per confirmation received AMC is in process and campus will soon conduct pressure test and will maintain its records. as per the confirmation received this ticket can be closed."/>
    <x v="0"/>
    <n v="122"/>
    <n v="62"/>
  </r>
  <r>
    <n v="1072"/>
    <s v="Risk in conducting Mock drill and other testing of emergencies may also be considered"/>
    <s v="External"/>
    <d v="2022-04-04T00:00:00"/>
    <x v="0"/>
    <s v="India"/>
    <x v="12"/>
    <s v="OFI"/>
    <n v="45001"/>
    <s v="6.1.2"/>
    <s v=" Hazard identification &amp; assessment of risks and opportunities"/>
    <s v="Operations"/>
    <m/>
    <d v="2022-06-03T00:00:00"/>
    <d v="2022-08-04T00:00:00"/>
    <s v="Campus has listed down all possible risks associated to fire mock drill. as per attached HIRA SSPD this ticket can be closed"/>
    <x v="0"/>
    <n v="122"/>
    <n v="62"/>
  </r>
  <r>
    <n v="1073"/>
    <s v="A workflow kind of arrangement may be considered for admin processes"/>
    <s v="External"/>
    <d v="2022-04-04T00:00:00"/>
    <x v="0"/>
    <s v="India"/>
    <x v="12"/>
    <s v="OFI"/>
    <n v="9001"/>
    <s v="7.1.4"/>
    <s v=" Environment for Operating Processes"/>
    <s v="Operations"/>
    <m/>
    <d v="2022-06-03T00:00:00"/>
    <d v="2022-07-27T00:00:00"/>
    <s v="This shall be part of the new Learning Management System which is in pipeline"/>
    <x v="0"/>
    <n v="114"/>
    <n v="54"/>
  </r>
  <r>
    <n v="1074"/>
    <s v="Ergonomics and Emotional intelligence trainings may be considered for the staff"/>
    <s v="External"/>
    <d v="2022-04-04T00:00:00"/>
    <x v="0"/>
    <s v="India"/>
    <x v="12"/>
    <s v="OFI"/>
    <n v="21001"/>
    <s v="7.1.4"/>
    <s v=" Environment for the Operation of Educational Processes"/>
    <s v="HR"/>
    <m/>
    <d v="2022-06-03T00:00:00"/>
    <d v="2022-07-27T00:00:00"/>
    <s v="Such Trainings are part of the Global Training schedule and will be conducted as and when suitable.. Ergonomics and Emotional intelligence training was conducted on 30th April for India campuses and attached the training feedback. As per the attached evidence this ticket can be closed."/>
    <x v="0"/>
    <n v="114"/>
    <n v="54"/>
  </r>
  <r>
    <n v="1075"/>
    <s v="CCTV with emotional intelligence may be considered in some locations"/>
    <s v="External"/>
    <d v="2022-04-04T00:00:00"/>
    <x v="0"/>
    <s v="India"/>
    <x v="12"/>
    <s v="OFI"/>
    <n v="21001"/>
    <n v="10.199999999999999"/>
    <s v="Continual Improvement"/>
    <s v="Management"/>
    <m/>
    <d v="2022-06-03T00:00:00"/>
    <d v="2022-07-14T00:00:00"/>
    <s v="CCTV with emotional intelligence has not been considered due to the complexity of monitoring and the budget grant for the same. The management has decided that it will not be able to take this OFI at present"/>
    <x v="0"/>
    <n v="101"/>
    <n v="41"/>
  </r>
  <r>
    <n v="1076"/>
    <s v="Part Automation of process for Admission may be considered"/>
    <s v="External"/>
    <d v="2022-04-04T00:00:00"/>
    <x v="0"/>
    <s v="India"/>
    <x v="12"/>
    <s v="OFI"/>
    <n v="21001"/>
    <s v="7.1.4"/>
    <s v=" Environment for the Operation of Educational Processes"/>
    <s v="Management"/>
    <m/>
    <d v="2022-06-03T00:00:00"/>
    <d v="2022-07-14T00:00:00"/>
    <s v="This shall be part of the new Learning Management System which is in pipeline"/>
    <x v="0"/>
    <n v="101"/>
    <n v="41"/>
  </r>
  <r>
    <n v="1077"/>
    <s v="Statistical tools may be used to identify the standard deviation in processes and consider this data for process improvements"/>
    <s v="External"/>
    <d v="2022-04-04T00:00:00"/>
    <x v="0"/>
    <s v="India"/>
    <x v="12"/>
    <s v="OFI"/>
    <n v="21001"/>
    <n v="10.199999999999999"/>
    <s v="Continual Improvement"/>
    <s v="Management"/>
    <m/>
    <d v="2022-06-03T00:00:00"/>
    <d v="2022-07-14T00:00:00"/>
    <s v="Trainings on statistical tools have been imparted through Six sigma training to selected staff. More of such trainings are in pipeliene for process improvement"/>
    <x v="0"/>
    <n v="101"/>
    <n v="41"/>
  </r>
  <r>
    <n v="1078"/>
    <s v="More Training to be imparted to the New Recruits, E.g., Library Executive awareness of E-Books."/>
    <s v="External"/>
    <d v="2022-04-04T00:00:00"/>
    <x v="0"/>
    <s v="India"/>
    <x v="8"/>
    <s v="OFI"/>
    <n v="21001"/>
    <s v="9.1.4"/>
    <s v="Methods for monitoring, measurement, analysis and evaluation"/>
    <s v="HR"/>
    <m/>
    <d v="2022-06-03T00:00:00"/>
    <d v="2022-05-20T00:00:00"/>
    <s v="Regular trainings and support to the librarian for maintaining the e-books/digital library. The librarian was connected to the librarians from the other Campuses for knowledge sharing and training was imparted to her."/>
    <x v="0"/>
    <n v="46"/>
    <n v="-14"/>
  </r>
  <r>
    <n v="1079"/>
    <s v="E-Books Access to Students."/>
    <s v="External"/>
    <d v="2022-04-04T00:00:00"/>
    <x v="0"/>
    <s v="India"/>
    <x v="8"/>
    <s v="OFI"/>
    <n v="9001"/>
    <n v="7.2"/>
    <s v=" Competence"/>
    <s v="Academics"/>
    <m/>
    <d v="2022-06-03T00:00:00"/>
    <d v="2022-05-20T00:00:00"/>
    <s v="E-corner has been set up in the library and students are given access to the e-books available in the digital library maintained by the school. The access is also given to students through Google classrooms(links of various sites with e-books are made available to the students). Regular updation of the digital library and continuous access of the same to the students."/>
    <x v="0"/>
    <n v="46"/>
    <n v="-14"/>
  </r>
  <r>
    <n v="1080"/>
    <s v="Earth Resistance Insulating Mat found torn below Electrical Panel"/>
    <s v="External"/>
    <d v="2022-04-04T00:00:00"/>
    <x v="0"/>
    <s v="India"/>
    <x v="8"/>
    <s v="OFI"/>
    <n v="9001"/>
    <n v="7.1"/>
    <s v=" Resources"/>
    <s v="Operations"/>
    <m/>
    <d v="2022-06-03T00:00:00"/>
    <d v="2022-05-20T00:00:00"/>
    <s v="Regular maintenance of the mats have been put in place. Regular checks/verification to identify damages, if any"/>
    <x v="0"/>
    <n v="46"/>
    <n v="-14"/>
  </r>
  <r>
    <n v="1081"/>
    <s v="Medicines to Students without the advice of doctor may be refrained."/>
    <s v="External"/>
    <d v="2022-04-04T00:00:00"/>
    <x v="0"/>
    <s v="India"/>
    <x v="8"/>
    <s v="OFI"/>
    <n v="45001"/>
    <s v="8.1.2"/>
    <s v=" Eliminating Hazards and reducing OH&amp;S risks"/>
    <s v="Operations"/>
    <m/>
    <d v="2022-06-03T00:00:00"/>
    <d v="2022-05-20T00:00:00"/>
    <s v="The school has tied up with a reputed doctor locally for such advice.  Register will be maintained for  recording such consultations with the doctor."/>
    <x v="0"/>
    <n v="46"/>
    <n v="-14"/>
  </r>
  <r>
    <n v="1082"/>
    <s v="Apart from Fire Drills, Medical Emergency, Electrical Shock, Natural Calamities (Earth quake, Floods) also to be conducted Periodically."/>
    <s v="External"/>
    <d v="2022-04-04T00:00:00"/>
    <x v="0"/>
    <s v="India"/>
    <x v="8"/>
    <s v="OFI"/>
    <n v="45001"/>
    <s v="8.1.2"/>
    <s v=" Eliminating Hazards and reducing OH&amp;S risks"/>
    <s v="Operations"/>
    <m/>
    <d v="2022-06-03T00:00:00"/>
    <d v="2022-05-20T00:00:00"/>
    <s v="Regular conduction of Fire Drill, Medical Emergency Drill, Electric Shock Prevention Drill,  Natural Disaster Management Drill (Earthquake, floods) as per schedule in the school calendar, along with the evidence/records."/>
    <x v="0"/>
    <n v="46"/>
    <n v="-14"/>
  </r>
  <r>
    <n v="1083"/>
    <s v="Employee Attrition rate during 2020 was 16% and 2021 was 17%, to identify the Risks of Trained Employees Leaving the School &amp; Mitigation Plans."/>
    <s v="External"/>
    <d v="2022-04-04T00:00:00"/>
    <x v="0"/>
    <s v="India"/>
    <x v="8"/>
    <s v="OFI"/>
    <n v="9001"/>
    <n v="6.1"/>
    <s v=" Address risk &amp; opportunity"/>
    <s v="HR"/>
    <m/>
    <d v="2022-06-03T00:00:00"/>
    <d v="2022-05-20T00:00:00"/>
    <s v="Staff Awards/Recognition at Global Level: The deserving staff members from the Campus are nominated under suitable categories for the prestigious Global School Awards(GSA) organized annually. We are proud that maximum awardees are selected from our Campus every year._x000a_The latest ‘List of Awardees’ is in  the link mentioned below._x000a_https://drive.google.com/drive/folders/15mgrC0KJs9cf6OJ9eaTZwOtjqDhq8PB6  2. Recognition at Campus Level-  Two best performing employees are recognized every month as the ‘Employees  of the Month’ which has been appreciated by the staff members. Certificates are awarded for the same to the employees during the special events._x000a_3. Staff Welfare Events - Events like Women’s day, Teacher’s Day, Foundation Day and major festivals are occasions for celebration at school. Staff outings, breakfast,lunch and other  bonding activities are organised._x000a_6. Apple I -Pads and Mac books- Apple I -Pads and Mac books  given to teachers and they are imparted training and encouraged to become Apple Certified Teachers._x000a_7. Reimbursement - The Internet and transport expenses of the staff during covid time were reimbursed._x000a_8. Day Care facility- Day care facility has been started for the staff children._x000a_9. Additional Staff- Three recruitment drives were organized and additional staff has been recruited at the Campus which has lessened the workload/ work pressure of the staff, thus improving their work-life balance. "/>
    <x v="0"/>
    <n v="46"/>
    <n v="-14"/>
  </r>
  <r>
    <n v="1084"/>
    <s v="Admissions dept. could look into how to monitor the student database for any change of residency or visa status post admission in cases of changes in student/parents details and/or status."/>
    <s v="Internal"/>
    <d v="2022-02-28T00:00:00"/>
    <x v="0"/>
    <s v="Middle East"/>
    <x v="3"/>
    <s v="OFI"/>
    <n v="9001"/>
    <s v="8.5.2"/>
    <s v=" Identification &amp; traceability"/>
    <s v="Admissions"/>
    <m/>
    <d v="2022-04-29T00:00:00"/>
    <d v="2022-08-09T00:00:00"/>
    <s v="Our Admissions Manager had received approval from principal and requested backend team to provide access to parents for limited period on limited fields to update their personal information.  This practice will be followed in planned intervals._x000a_ _x000a_ "/>
    <x v="0"/>
    <n v="162"/>
    <n v="102"/>
  </r>
  <r>
    <n v="1085"/>
    <s v="Current practice for Risk Assessment is maintained as SSPD by Quality Coordinator however departments would be aware of additional risks that might be overlooked i.e. Admissions can do their own RA and document it."/>
    <s v="Internal"/>
    <d v="2022-02-28T00:00:00"/>
    <x v="0"/>
    <s v="Middle East"/>
    <x v="3"/>
    <s v="OFI"/>
    <n v="45001"/>
    <s v="6.1.2"/>
    <s v=" Hazard identification &amp; assessment of risks and opportunities"/>
    <s v="Admissions"/>
    <m/>
    <d v="2022-04-29T00:00:00"/>
    <d v="2022-07-14T00:00:00"/>
    <s v="Please find attached Risk register created and maintained by Admission department. Most of the risk are covered under the main file of Risk register."/>
    <x v="0"/>
    <n v="136"/>
    <n v="76"/>
  </r>
  <r>
    <n v="1086"/>
    <s v="ISO standards awareness training can be conducted to increase awareness as it was last conducted in 2017"/>
    <s v="Internal"/>
    <d v="2022-02-28T00:00:00"/>
    <x v="0"/>
    <s v="Middle East"/>
    <x v="3"/>
    <s v="OFI"/>
    <n v="9001"/>
    <n v="7.3"/>
    <s v=" Awareness"/>
    <s v="Management"/>
    <m/>
    <d v="2022-04-29T00:00:00"/>
    <d v="2022-07-14T00:00:00"/>
    <s v="We are planning to conduct ISO Awareness training in Aug 2022. PFA my mail communication for your reference."/>
    <x v="0"/>
    <n v="136"/>
    <n v="76"/>
  </r>
  <r>
    <n v="1087"/>
    <s v="Though there was a detailed presentation shown during audit, the issues can be further categorized as Internal (values, culture, knowledge, performance of the organisation) or External (technological, competitive, market, cultural, social, political, economic) and reviewed periodically."/>
    <s v="Internal"/>
    <d v="2022-02-28T00:00:00"/>
    <x v="0"/>
    <s v="Middle East"/>
    <x v="3"/>
    <s v="OFI"/>
    <n v="9001"/>
    <n v="4.0999999999999996"/>
    <s v=" Understanding the organization and its context"/>
    <s v="Management"/>
    <m/>
    <d v="2022-04-29T00:00:00"/>
    <d v="2022-08-09T00:00:00"/>
    <s v="Please find attached Internal and External Issues. It is bifurcated in to external and Internal issues which consist of Technology, Market, performance of organization, Quality, Wellness etc._x000a_ "/>
    <x v="0"/>
    <n v="162"/>
    <n v="102"/>
  </r>
  <r>
    <n v="1088"/>
    <s v="Although Mock Drills are happening regularly &amp; Improvement Actions being identified, it was observed while checking the Mock Drill Report that the evacuation time is increasing as compared to the previous report"/>
    <s v="Internal"/>
    <d v="2022-02-28T00:00:00"/>
    <x v="0"/>
    <s v="Middle East"/>
    <x v="3"/>
    <s v="OFI"/>
    <n v="45001"/>
    <n v="8.1999999999999993"/>
    <s v=" Emergency preparedness and response"/>
    <s v="Operations"/>
    <m/>
    <d v="2022-04-29T00:00:00"/>
    <d v="2022-08-09T00:00:00"/>
    <s v="Sharing the latest the latest two Mock drill report for comparison. . The Evacuation  time is within 3 mins and not exceeding that and there is a difference of seconds._x000a_ "/>
    <x v="0"/>
    <n v="162"/>
    <n v="102"/>
  </r>
  <r>
    <n v="1089"/>
    <s v="Awareness Training on ISO was last conducted in 2020 (for selected staff) and in 2019 for all staff. Risk Assessment can form part of the training for deployment within all departments"/>
    <s v="Internal"/>
    <d v="2022-06-14T00:00:00"/>
    <x v="0"/>
    <s v="Middle East"/>
    <x v="1"/>
    <s v="Minor -Non-Conformities"/>
    <n v="9001"/>
    <n v="7.4"/>
    <s v=" Communication"/>
    <s v="Quality"/>
    <m/>
    <d v="2022-08-13T00:00:00"/>
    <d v="2022-08-18T00:00:00"/>
    <s v="Next ISO awareness session is planned in Oct 2022_x000a_ _x000a_Since when Risk assessment introduced or implemented it was conducted by each department and collated and formed one extensive Risk register. As mentioned earlier in one of the OFI/ observation now the departments maintain the sheet separately. "/>
    <x v="0"/>
    <n v="65"/>
    <n v="5"/>
  </r>
  <r>
    <n v="1090"/>
    <s v="Document with details of fire extinguishers with expiry date and location can be maintained"/>
    <s v="Internal"/>
    <d v="2022-06-14T00:00:00"/>
    <x v="0"/>
    <s v="Middle East"/>
    <x v="1"/>
    <s v="Observation"/>
    <n v="45001"/>
    <n v="8.1"/>
    <s v=" Operational planning and control"/>
    <s v="Operations"/>
    <m/>
    <d v="2022-08-13T00:00:00"/>
    <d v="2022-08-19T00:00:00"/>
    <s v="Kindly find the attached scanned copy of the fire extinguisher details._x000a_ _x000a_Also they are working on maintaining an online list which will be shared with you soon. I will also forward the mail communication received from Operations Team."/>
    <x v="0"/>
    <n v="66"/>
    <n v="6"/>
  </r>
  <r>
    <n v="1091"/>
    <s v="The departments can look into maintaining a risk register for their own processes. Each department can discuss the risk in their own processes and action plans during departmental meetings and can record the same."/>
    <s v="Internal"/>
    <d v="2022-06-14T00:00:00"/>
    <x v="0"/>
    <s v="Middle East"/>
    <x v="1"/>
    <s v="Observation"/>
    <n v="45001"/>
    <s v="6.1.2"/>
    <s v=" Hazard identification &amp; assessment of risks and opportunities"/>
    <s v="Admissions"/>
    <m/>
    <d v="2022-08-13T00:00:00"/>
    <d v="2022-08-16T00:00:00"/>
    <s v="The risk register is being reviewed at the department level and also review date has been added"/>
    <x v="0"/>
    <n v="63"/>
    <n v="3"/>
  </r>
  <r>
    <n v="1092"/>
    <s v="The Operations team can look into adding all documents to the drive for the Internal Audit (scanned copies of physical documents)"/>
    <s v="Internal"/>
    <d v="2022-06-14T00:00:00"/>
    <x v="0"/>
    <s v="Middle East"/>
    <x v="1"/>
    <s v="Observation"/>
    <n v="9001"/>
    <n v="7.5"/>
    <s v=" Documented information"/>
    <s v="Operations"/>
    <m/>
    <d v="2022-08-13T00:00:00"/>
    <d v="2022-08-12T00:00:00"/>
    <s v="Next audit onwards we will convert all the physical document in to scanned copies and upload on drive."/>
    <x v="0"/>
    <n v="59"/>
    <n v="-1"/>
  </r>
  <r>
    <n v="1093"/>
    <s v="The Risk Register was reviewed last year. Team shall look at reviewing the document periodically. The dates can be changed according to the review date since the document shows old dates"/>
    <s v="Internal"/>
    <d v="2022-06-14T00:00:00"/>
    <x v="0"/>
    <s v="Middle East"/>
    <x v="1"/>
    <s v="OFI"/>
    <n v="9001"/>
    <n v="6.1"/>
    <s v=" Address risk &amp; opportunity"/>
    <s v="Management"/>
    <m/>
    <d v="2022-08-13T00:00:00"/>
    <d v="2022-08-12T00:00:00"/>
    <s v="The review date has been added to the risk register"/>
    <x v="0"/>
    <n v="59"/>
    <n v="-1"/>
  </r>
  <r>
    <n v="1094"/>
    <s v="The Proxy Management system can be looked into for enhancement and clear communication and data retrieval"/>
    <s v="Internal"/>
    <d v="2022-06-14T00:00:00"/>
    <x v="0"/>
    <s v="Middle East"/>
    <x v="1"/>
    <s v="OFI"/>
    <n v="9001"/>
    <n v="7.5"/>
    <s v=" Documented information"/>
    <s v="Academics"/>
    <m/>
    <d v="2022-08-13T00:00:00"/>
    <d v="2022-08-16T00:00:00"/>
    <s v="This would be a smart system to put in place for effective stop-gap management. Presently, we do not have a budget for the same, however, we can surely keep this in mind while preparing the next budget."/>
    <x v="0"/>
    <n v="63"/>
    <n v="3"/>
  </r>
  <r>
    <n v="1095"/>
    <s v="The PV2 document held within the Quality department can be the latest one with final scores"/>
    <s v="Internal"/>
    <d v="2022-06-14T00:00:00"/>
    <x v="0"/>
    <s v="Middle East"/>
    <x v="1"/>
    <s v="OFI"/>
    <n v="9001"/>
    <s v="7.5.2"/>
    <s v=" Creating and updating"/>
    <s v="Quality"/>
    <m/>
    <d v="2022-08-13T00:00:00"/>
    <d v="2022-08-12T00:00:00"/>
    <s v="The latest PV2 document isavailable and shall be maintained henceforth"/>
    <x v="0"/>
    <n v="59"/>
    <n v="-1"/>
  </r>
  <r>
    <n v="1096"/>
    <s v="The HR department can look into having a tracker for recording referral calls with the feedback received for monitoring and documentation"/>
    <s v="Internal"/>
    <d v="2022-06-14T00:00:00"/>
    <x v="0"/>
    <s v="Middle East"/>
    <x v="1"/>
    <s v="OFI"/>
    <n v="9001"/>
    <n v="7.5"/>
    <s v=" Documented information"/>
    <s v="HR"/>
    <m/>
    <d v="2022-08-13T00:00:00"/>
    <d v="2022-08-16T00:00:00"/>
    <s v="Based on the management decision , this tracker shall be looked into once they get additional resource for Middle East._x000a_​_x000a_This finding is being closed based on this decision"/>
    <x v="0"/>
    <n v="63"/>
    <n v="3"/>
  </r>
  <r>
    <n v="1097"/>
    <s v="The HR can look into having evidences for the current year (old evidences of 2018 can be updated with the new ones) for the audit"/>
    <s v="Internal"/>
    <d v="2022-06-14T00:00:00"/>
    <x v="0"/>
    <s v="Middle East"/>
    <x v="1"/>
    <s v="OFI"/>
    <n v="9001"/>
    <n v="7.5"/>
    <s v=" Documented information"/>
    <s v="HR"/>
    <m/>
    <d v="2022-08-13T00:00:00"/>
    <d v="2022-08-12T00:00:00"/>
    <s v="Henceforth the latest evidences shall be shown and added to the drive"/>
    <x v="0"/>
    <n v="59"/>
    <n v="-1"/>
  </r>
  <r>
    <n v="1098"/>
    <s v="The HR can look into having updated copies of all Employee related documents (academic/non-academic) with them (E.g. Teacher handbook)"/>
    <s v="Internal"/>
    <d v="2022-06-14T00:00:00"/>
    <x v="0"/>
    <s v="Middle East"/>
    <x v="1"/>
    <s v="OFI"/>
    <n v="9001"/>
    <n v="7.5"/>
    <s v=" Documented information"/>
    <s v="HR"/>
    <m/>
    <d v="2022-08-13T00:00:00"/>
    <d v="2022-08-18T00:00:00"/>
    <s v="HR maintains all documentation related to employees. In audit drive the latest document was not available otherwise HR has all updates documents available. Teachers handbook was missing during audit, now HR has started maintaining the same. _x000a_ _x000a_Please find attached Teachers handbook "/>
    <x v="0"/>
    <n v="65"/>
    <n v="5"/>
  </r>
  <r>
    <n v="1099"/>
    <s v="The teacher hand book which is shared to all the academic staff through the coordinator has the grievance policy. The campus can look into sharing these general policies and details to all non-academic staff too."/>
    <s v="Internal"/>
    <d v="2022-06-14T00:00:00"/>
    <x v="0"/>
    <s v="Middle East"/>
    <x v="1"/>
    <s v="OFI"/>
    <n v="9001"/>
    <n v="7.4"/>
    <s v=" Communication"/>
    <s v="Academics"/>
    <m/>
    <d v="2022-08-13T00:00:00"/>
    <d v="2022-08-12T00:00:00"/>
    <s v="Team is working on uploading handbook on MyGIIS. So that it is accessible to all._x000a_ _x000a_Currently they have uploaded Parent handbook._x000a_ "/>
    <x v="0"/>
    <n v="59"/>
    <n v="-1"/>
  </r>
  <r>
    <n v="1100"/>
    <s v="The Operations can have a tracker for all the maintenance contracts specifying the periodicity, dates, completion status will help the team for better monitoring the activities"/>
    <s v="Internal"/>
    <d v="2022-06-14T00:00:00"/>
    <x v="0"/>
    <s v="Middle East"/>
    <x v="1"/>
    <s v="OFI"/>
    <n v="45001"/>
    <n v="8.1"/>
    <s v=" Operational planning and control"/>
    <s v="Operations"/>
    <m/>
    <d v="2022-08-13T00:00:00"/>
    <d v="2022-08-12T00:00:00"/>
    <s v="This tracker has been put in place as per the attached evidence"/>
    <x v="0"/>
    <n v="59"/>
    <n v="-1"/>
  </r>
  <r>
    <n v="1101"/>
    <s v="Regular CPR awareness training should be conducted by Campus. After 2019, there has_x000a_been no safety awareness training conducted. This is a requirement of the ISO standard"/>
    <s v="Internal"/>
    <d v="2022-08-18T00:00:00"/>
    <x v="0"/>
    <s v="Singapore"/>
    <x v="10"/>
    <s v="Observation"/>
    <n v="45001"/>
    <n v="7.3"/>
    <s v=" Awareness"/>
    <s v="Operations"/>
    <m/>
    <d v="2022-10-17T00:00:00"/>
    <d v="2022-11-01T00:00:00"/>
    <s v="The nurse is certified for CPR and First Aid. The campus has planned a training from the nurse in the month of January 2023. The schedule has been created and shared with the staff. All staff will be trained for basic awareness . Have schedule of CPR training for school.Annual CPR course will be a mandatory for East Coast campus"/>
    <x v="0"/>
    <n v="75"/>
    <n v="15"/>
  </r>
  <r>
    <n v="1102"/>
    <s v="Review of HIRA document needs to be planned by the campus to assess risk rating for all the campus activities."/>
    <s v="Internal"/>
    <d v="2022-08-18T00:00:00"/>
    <x v="0"/>
    <s v="Singapore"/>
    <x v="10"/>
    <s v="Observation"/>
    <n v="45001"/>
    <s v="6.1.2"/>
    <s v=" Hazard identification &amp; assessment of risks and opportunities"/>
    <s v="Operations"/>
    <m/>
    <d v="2022-10-17T00:00:00"/>
    <d v="2022-11-01T00:00:00"/>
    <s v="The review date has been planned. The Leadership along with operations and quality co-ordinator to discuss on the HIRA document and make necessary plans annually. A plan shall be made for review and necessary actions taken shall be recorded. This document will be kept for evidence and reviewed periodically for future reference"/>
    <x v="0"/>
    <n v="75"/>
    <n v="15"/>
  </r>
  <r>
    <n v="1103"/>
    <s v="Signing off / Approval signature of relevant approver in student’s Long Leave Applications form is missing. However, since approval comes from HQ via email, the relevant correspondence between HQ finance &amp; EC staff needs to be documented to close the loop."/>
    <s v="Internal"/>
    <d v="2022-08-18T00:00:00"/>
    <x v="0"/>
    <s v="Singapore"/>
    <x v="10"/>
    <s v="Observation"/>
    <n v="9001"/>
    <s v="8.2.3"/>
    <s v=" Review of requirements for products &amp; services"/>
    <s v="Academics"/>
    <m/>
    <d v="2022-10-17T00:00:00"/>
    <d v="2022-11-01T00:00:00"/>
    <s v="This has been requested from the Finance Team and filed as evidence at the EC campus.Since the application is processed centrally at PG Campus, this communication for closing the long leave applications was not received by EC campus. The finance department has been informed to share necessary approvals and actions taken for long leave applications and this will be maintained by the EC campus. The necessary approvals and actions taken will be maintained at the campus"/>
    <x v="0"/>
    <n v="75"/>
    <n v="15"/>
  </r>
  <r>
    <n v="1104"/>
    <s v="Parent communication with teachers and/or staff should have closed loop either in_x000a_myGIIS and/or email. This may ensure closure of all issues leading to improved satisfaction of stakeholders."/>
    <s v="Internal"/>
    <d v="2022-08-18T00:00:00"/>
    <x v="0"/>
    <s v="Singapore"/>
    <x v="10"/>
    <s v="Observation"/>
    <n v="9001"/>
    <n v="7.4"/>
    <s v=" Communication"/>
    <s v="Academics"/>
    <m/>
    <d v="2022-10-17T00:00:00"/>
    <d v="2022-11-01T00:00:00"/>
    <s v="Mail communication has been sent to the parent. The parents were communicated through phone or other modes instead of myGIIS in certain cases since those need some personal assistance over call. Even if the communication happens through phone, there will be a mail communication through myGIIS for closing the concern/feedback. This has been informed to all teachers and co-ordinators to ensure that the concerns/queries are closed through myGIIS "/>
    <x v="0"/>
    <n v="75"/>
    <n v="15"/>
  </r>
  <r>
    <n v="1105"/>
    <s v="Broken climbing rope and loosen screws of the equipment observed at Primary_x000a_playground area. Regular checks of playground area could be conducted for safety and to minimize potential risk of injury.Broken climbing rope and loosen screws of the equipment observed at Primary playground area. Regular checks of playground area could be conducted for_x000a_safety and to minimize potential risk of injury"/>
    <s v="Internal"/>
    <d v="2022-08-18T00:00:00"/>
    <x v="0"/>
    <s v="Singapore"/>
    <x v="10"/>
    <s v="Observation"/>
    <n v="45001"/>
    <s v="8.1.2"/>
    <s v=" Eliminating Hazards and reducing OH&amp;S risks"/>
    <s v="Operations"/>
    <m/>
    <d v="2022-10-17T00:00:00"/>
    <d v="2022-11-01T00:00:00"/>
    <s v="Posted a warning sign of “Do not Use”. Under Maintenance. Will call vendor to repair. Attach with photo for two playground. One of the chain break and rusty that cause the see saw faulty. See saw is faulty. Need to be repair. Behind BLK A playground see saw is a faulty. Need to call vendor to repair. But have cordoned the area for now to prevent any injury. Have cordoned the area and warning sign being place."/>
    <x v="0"/>
    <n v="75"/>
    <n v="15"/>
  </r>
  <r>
    <n v="1106"/>
    <s v="Monitoring and checking of school canteen of food hygiene in handling as well as storing_x000a_foods such as frozen food. EC Operation incharge to have keys to all rooms including to canteen kitchen"/>
    <s v="Internal"/>
    <d v="2022-08-18T00:00:00"/>
    <x v="0"/>
    <s v="Singapore"/>
    <x v="10"/>
    <s v="Observation"/>
    <n v="9001"/>
    <n v="10.3"/>
    <s v=" Continual improvement"/>
    <s v="Operations"/>
    <m/>
    <d v="2022-10-17T00:00:00"/>
    <d v="2022-11-01T00:00:00"/>
    <s v="Surprise audit been done on 31.10.22 and found no major finding except rooftop ceiling has hole. Need to cover up as to prevent any rodent that can cause food poison to the food. Probability of raining and also been years the ceiling roof-top haven’t change the leaking issue. To engage school rooftop vendor to rectify and close/patch-up the hole. Every 3 months to conduct check at the cafeteria and the evidences will be recorded"/>
    <x v="0"/>
    <n v="75"/>
    <n v="15"/>
  </r>
  <r>
    <n v="1107"/>
    <s v="Fixed Asset Register should indicate whether CCTV camera is operational or under_x000a_maintenance. One CCTV was not working during the audit and no record of servicing available"/>
    <s v="Internal"/>
    <d v="2022-08-18T00:00:00"/>
    <x v="0"/>
    <s v="Singapore"/>
    <x v="10"/>
    <s v="OFI"/>
    <n v="45001"/>
    <n v="7.5"/>
    <s v=" Documented information"/>
    <s v="Operations"/>
    <m/>
    <d v="2022-10-17T00:00:00"/>
    <d v="2022-10-03T00:00:00"/>
    <s v="For School safety and in Block A need to have CCTV installed as Admin Office is located. Additional CCTV install at along Block A classroom as previously no CCTV is there. With the 2 newly installation of CCTV, Block A is well guarded and covered from one end to another."/>
    <x v="0"/>
    <n v="46"/>
    <n v="-14"/>
  </r>
  <r>
    <n v="1108"/>
    <s v="Risk and Opportunity document can capture various other risks arising from_x000a_neighborhood. This may help the campus to identify risks from/ to the community. Additionally, colour coding could be used to classify different types of risks as (high, medium, low) on the basis of their impact on the campus"/>
    <s v="Internal"/>
    <d v="2022-08-18T00:00:00"/>
    <x v="0"/>
    <s v="Singapore"/>
    <x v="10"/>
    <s v="OFI"/>
    <n v="9001"/>
    <n v="6.1"/>
    <s v=" Address risk &amp; opportunity"/>
    <s v="Management"/>
    <m/>
    <d v="2022-10-17T00:00:00"/>
    <d v="2022-11-01T00:00:00"/>
    <s v="This has been captured in the risks and opportunity document under the Leadership. Colour coding of risks have also been added to the document. This was combined into other risks. Hence not considered separately. This will be looked into and revised annually if necessary. This document will be kept for evidence and reviewed periodically for future reference"/>
    <x v="0"/>
    <n v="75"/>
    <n v="15"/>
  </r>
  <r>
    <n v="1109"/>
    <s v="Impact of risks arising from children with special needs can be added to risk register of academics’ department."/>
    <s v="Internal"/>
    <d v="2022-08-18T00:00:00"/>
    <x v="0"/>
    <s v="Singapore"/>
    <x v="10"/>
    <s v="OFI"/>
    <n v="21001"/>
    <n v="6.1"/>
    <s v=" Actions to address risks &amp; opportunities"/>
    <s v="Academics"/>
    <m/>
    <d v="2022-10-17T00:00:00"/>
    <d v="2022-11-01T00:00:00"/>
    <s v="This has been captured in the risks and opportunity document under Academics.  This was combined into other risks. Hence not considered separately. This will be looked into and revised annually if necessary. This document will be kept for evidence and reviewed periodically for future reference"/>
    <x v="0"/>
    <n v="75"/>
    <n v="15"/>
  </r>
  <r>
    <n v="1110"/>
    <s v="School can look into adding additional language books as reference (perhaps in the Library) for second language students who have opted for Mandarin or Tamil language"/>
    <s v="Internal"/>
    <d v="2022-08-18T00:00:00"/>
    <x v="0"/>
    <s v="Singapore"/>
    <x v="10"/>
    <s v="OFI"/>
    <n v="9001"/>
    <s v="5.1.2"/>
    <s v=" Customer focus"/>
    <s v="Academics"/>
    <m/>
    <d v="2022-10-17T00:00:00"/>
    <d v="2022-11-01T00:00:00"/>
    <s v="Procurement of reference books for Languages is in progress. The librarian collected the needs from all language teachers, and has placed order for books of all subjects. While placing the orders for the library every year, necessary requirements will be extracted from all language departments and the orders will include their requirements. This shall be part of the procurement process going further every year"/>
    <x v="0"/>
    <n v="75"/>
    <n v="15"/>
  </r>
  <r>
    <n v="1111"/>
    <s v="To track inventory more effectively Inventory register can include columns like date of issue, date of receipts and remarks for various assets in the campus"/>
    <s v="Internal"/>
    <d v="2022-08-18T00:00:00"/>
    <x v="0"/>
    <s v="Singapore"/>
    <x v="10"/>
    <s v="OFI"/>
    <n v="9001"/>
    <n v="8.1"/>
    <s v=" Operational planning and control"/>
    <s v="Operations"/>
    <m/>
    <d v="2022-10-17T00:00:00"/>
    <d v="2022-11-01T00:00:00"/>
    <s v="These columns have been included in the stationery inventory register. These were not included in the asset register since there was not much movement . The stationery register will have these included . The book shop inventory already has these tracking mechanism.  The stationery register will be maintained and updated frequently with these details"/>
    <x v="0"/>
    <n v="75"/>
    <n v="15"/>
  </r>
  <r>
    <n v="1112"/>
    <s v="Though the school reports ASAS average score for the campus, IBPYP segment is not considered while computing ASAS. This may impact the accuracy of the score"/>
    <s v="Internal"/>
    <d v="2022-08-18T00:00:00"/>
    <x v="0"/>
    <s v="Singapore"/>
    <x v="10"/>
    <s v="OFI"/>
    <n v="9001"/>
    <s v="9.1.3"/>
    <s v=" Analysis &amp; evaluation"/>
    <s v="Academics"/>
    <m/>
    <d v="2022-10-17T00:00:00"/>
    <d v="2022-11-01T00:00:00"/>
    <s v="As per IBPYP assessment policy neither grading nor percentage is used in evaluation and hence can’t be  considered for ASAS. This has been discussed with the management and will not be possible considering the difference in the curriculum. This will be considered in the future if there are any changes in circumstances. This will be evaluated in the future "/>
    <x v="0"/>
    <n v="75"/>
    <n v="15"/>
  </r>
  <r>
    <n v="1113"/>
    <s v="Librarian to work with the management of the campus to take steps in solving how to_x000a_disposal of unused books. Currently unused books were kept in boxes at the library which may impact space usage and be a potential hazard"/>
    <s v="Internal"/>
    <d v="2022-08-18T00:00:00"/>
    <x v="0"/>
    <s v="Singapore"/>
    <x v="10"/>
    <s v="OFI"/>
    <n v="9001"/>
    <n v="10.3"/>
    <s v=" Continual improvement"/>
    <s v="Academics"/>
    <m/>
    <d v="2022-10-17T00:00:00"/>
    <d v="2022-11-02T00:00:00"/>
    <s v="Coordinating with school management for the disposal of the same. This has been discussed with the management and the librarian has made temporary arrangements till the time some solution has been decided upon. The central operations team have been informed and necessary actions have been planned. Some books have been donated and some of them have to be disposed. This has been bifurcated. Henceforth the same actions will be taken for disposal and donation "/>
    <x v="0"/>
    <n v="76"/>
    <n v="16"/>
  </r>
  <r>
    <n v="1114"/>
    <s v="Additional Apps for Hindi and Mandarin in IBPYP curriculum could be considered. Access to additional Apps may enable students to practice relevant aspects (such as listening and pronunciation) wherever they may be, thus enhancing learning outcomes"/>
    <s v="Internal"/>
    <d v="2022-08-18T00:00:00"/>
    <x v="0"/>
    <s v="Singapore"/>
    <x v="10"/>
    <s v="OFI"/>
    <n v="21001"/>
    <n v="10.3"/>
    <s v="Opportunities for Improvement"/>
    <s v="Academics"/>
    <m/>
    <d v="2022-10-17T00:00:00"/>
    <d v="2022-11-02T00:00:00"/>
    <s v="To discuss the suggestion in AEB for a final call. This will involve decisions at management level and hence will be discussed in the respective forums. This has been highlighted to the management. The new LMS and other new platforms can cover up this improvement initiative. This shall be discussed with AEB and necessary actions will be taken"/>
    <x v="0"/>
    <n v="76"/>
    <n v="16"/>
  </r>
  <r>
    <n v="1115"/>
    <s v="Notebook moderation should not only indicate the signature, but also indicate_x000a_name of HOD/COD near his/her signature. This may assist to track the moderation and identify person in-charge if required for future review"/>
    <s v="Internal"/>
    <d v="2022-08-18T00:00:00"/>
    <x v="0"/>
    <s v="Singapore"/>
    <x v="10"/>
    <s v="OFI"/>
    <n v="9001"/>
    <n v="7.5"/>
    <s v=" Documented information"/>
    <s v="Academics"/>
    <m/>
    <d v="2022-10-17T00:00:00"/>
    <d v="2022-11-02T00:00:00"/>
    <s v="The names of the HODs/CODs are being added along with Signature. Since the form had only the option of signature, the names were not written in the notebook moderation. The co-ordinators have been informed to write their names along with the signatures going further to help in future review. This will be reviewed periodically and also options are being looked into for including the same in the form itself"/>
    <x v="0"/>
    <n v="76"/>
    <n v="16"/>
  </r>
  <r>
    <n v="1116"/>
    <s v="Induction Process for new teachers includes slides on Safety and legal compliance. However, considering PDPA requirements in Singapore staff needs to be made aware about Data protection"/>
    <s v="Internal"/>
    <d v="2022-08-29T00:00:00"/>
    <x v="0"/>
    <s v="Singapore"/>
    <x v="9"/>
    <s v="OFI"/>
    <n v="21001"/>
    <s v="8.5.5"/>
    <s v="Protection and transperancy of leaners' data"/>
    <s v="HR"/>
    <m/>
    <d v="2022-10-28T00:00:00"/>
    <d v="2023-08-19T00:00:00"/>
    <s v="The HR Induction deck has been updated to include few slides on Data Protection. Teamie and Percipio now includes modules on Data Protection Laws and best practices for creating awareness amongst employees. The admission counsellors who will have access to all data of the students are being trained regularly on the PDPA laws in Singapore"/>
    <x v="0"/>
    <n v="355"/>
    <n v="295"/>
  </r>
  <r>
    <n v="1117"/>
    <s v="Regular CPR and first aid awareness training should be conducted by Campus. After 2019, there has been no safety awareness training conducted"/>
    <s v="Internal"/>
    <d v="2022-08-29T00:00:00"/>
    <x v="0"/>
    <s v="Singapore"/>
    <x v="9"/>
    <s v="OFI"/>
    <n v="45001"/>
    <n v="6.1"/>
    <s v=" Actions to address risk &amp; opportunities"/>
    <s v="Operations"/>
    <m/>
    <d v="2022-10-28T00:00:00"/>
    <d v="2022-09-19T00:00:00"/>
    <s v="The operations department has arranged for training with service provider on 19th September 2022 basis availability of teachers and staff. Attached are the evidences with photos and the attendance sheet."/>
    <x v="0"/>
    <n v="21"/>
    <n v="-39"/>
  </r>
  <r>
    <n v="1118"/>
    <s v="Awareness Training in Risk-based thinking could be arranged for staff to enable risk assessment for their own functions and a consolidated risk register including various risks (like natural calamities) capturing risks of all departments and the actions taken to address the risk may be maintained. This will help not only each department, but also for management to review and see the levels of risks across departments"/>
    <s v="Internal"/>
    <d v="2022-08-29T00:00:00"/>
    <x v="0"/>
    <s v="Singapore"/>
    <x v="9"/>
    <s v="OFI"/>
    <n v="21001"/>
    <n v="6.1"/>
    <s v=" Actions to address risks &amp; opportunities"/>
    <s v="Quality"/>
    <m/>
    <d v="2022-10-28T00:00:00"/>
    <d v="2023-08-28T00:00:00"/>
    <s v="The Training modules on Risk-based thinking and Risk assessment have been uploaded to Percipio. The employees are constantly encouraged to take up the trainings available in Percipio for Knowledge enhancement. A comprehensive risk register is available with the OPS team which is reviewed on an yearly basis since this a mandate for BIZSAFE Certification in Singapore. This risk register is reviewed, action plans made on an yearly basis"/>
    <x v="0"/>
    <n v="364"/>
    <n v="304"/>
  </r>
  <r>
    <n v="1119"/>
    <s v="Timely communication to be ensured to all departments about Fire drill video training and First Aid locations"/>
    <s v="Internal"/>
    <d v="2022-08-29T00:00:00"/>
    <x v="0"/>
    <s v="Singapore"/>
    <x v="9"/>
    <s v="OFI"/>
    <n v="45001"/>
    <n v="7.4"/>
    <s v=" Communication"/>
    <s v="Operations"/>
    <m/>
    <d v="2022-10-28T00:00:00"/>
    <d v="2022-09-22T00:00:00"/>
    <s v="The fire drill awareness video and the first aid locations were shared to all academic and non-academic staff. The attached evidence shall show up the same."/>
    <x v="0"/>
    <n v="24"/>
    <n v="-36"/>
  </r>
  <r>
    <n v="1120"/>
    <s v="An awareness training programme can be conducted for Admission counsellors to recognize and understand the behavioural patterns of students at the time of admission"/>
    <s v="Internal"/>
    <d v="2022-08-29T00:00:00"/>
    <x v="0"/>
    <s v="Singapore"/>
    <x v="9"/>
    <s v="OFI"/>
    <n v="21001"/>
    <n v="8.1"/>
    <s v=" Operational planning and control"/>
    <s v="Admissions"/>
    <m/>
    <d v="2022-10-28T00:00:00"/>
    <d v="2022-09-29T00:00:00"/>
    <s v="A training was conducted by the Behavioural Counsellor to train Counsellors on Identifying Students with Learning Needs and Support during Admissions process. The session was recorded for the counsellors review as well as to incorporate this into the Training Plan for any new hire in Admissions dept. This training has been included in the training plan._x000a_​_x000a_​https://drive.google.com/drive/folders/1Hi4lyNg2dBTMMKxPsPxqICHQ1qhV7guo_x000a_​"/>
    <x v="0"/>
    <n v="31"/>
    <n v="-29"/>
  </r>
  <r>
    <n v="1121"/>
    <s v="Communication from nurse to parents should be documented. Documented communication will assist other nurse/staff during the emergency if the nurse in-charge is out of duty"/>
    <s v="Internal"/>
    <d v="2022-08-29T00:00:00"/>
    <x v="0"/>
    <s v="Singapore"/>
    <x v="9"/>
    <s v="OFI"/>
    <n v="45001"/>
    <n v="7.4"/>
    <s v=" Communication"/>
    <s v="Operations"/>
    <m/>
    <d v="2022-10-28T00:00:00"/>
    <d v="2022-09-19T00:00:00"/>
    <s v="This has been communicated to parent (mother) via e-mail and got response from the parent on the same. Going further, all such communication shall be documented for evidence."/>
    <x v="0"/>
    <n v="21"/>
    <n v="-39"/>
  </r>
  <r>
    <n v="1122"/>
    <s v="Expired medication was shown in the evidence. However, no communication was recorded in the sample document."/>
    <s v="Internal"/>
    <d v="2022-08-29T00:00:00"/>
    <x v="0"/>
    <s v="Singapore"/>
    <x v="9"/>
    <s v="OFI"/>
    <n v="45001"/>
    <s v="8.1.2"/>
    <s v=" Eliminating Hazards and reducing OH&amp;S risks"/>
    <s v="Operations"/>
    <m/>
    <d v="2022-10-28T00:00:00"/>
    <d v="2022-09-19T00:00:00"/>
    <s v="The expired medication has been removed after getting approval from the parent. This shall be recorded and held for evidence"/>
    <x v="0"/>
    <n v="21"/>
    <n v="-39"/>
  </r>
  <r>
    <n v="1123"/>
    <s v="No access to view TNI data after data entry. Evidence has shown a requestor emailed to HR for a training, but no available report could be generated once data entry has been successfully submitted. This may impact in data capture and accuracy"/>
    <s v="Internal"/>
    <d v="2022-08-29T00:00:00"/>
    <x v="0"/>
    <s v="Singapore"/>
    <x v="9"/>
    <s v="OFI"/>
    <n v="9001"/>
    <n v="10.3"/>
    <s v=" Continual improvement"/>
    <s v="HR"/>
    <m/>
    <d v="2022-10-28T00:00:00"/>
    <d v="2022-11-09T00:00:00"/>
    <s v="To check with central training team if the access to view TNI data after data entry is feasible. After each TNI data entry local HR will be requesting central team to share the backend details of all the TNI shared for the region. To regularly request central training team to share TNI backend data post entry."/>
    <x v="0"/>
    <n v="72"/>
    <n v="12"/>
  </r>
  <r>
    <n v="1124"/>
    <s v="School bus safety assessment form should have transport coordinator signature after checking has been done. Evidence hard copies shown from January to mid-August 2022 were without signature. This may make it difficult to know what was checked or not"/>
    <s v="Internal"/>
    <d v="2022-08-29T00:00:00"/>
    <x v="0"/>
    <s v="Singapore"/>
    <x v="9"/>
    <s v="OFI"/>
    <n v="9001"/>
    <n v="7.5"/>
    <s v=" Documented information"/>
    <s v="Operations"/>
    <m/>
    <d v="2022-10-28T00:00:00"/>
    <d v="2022-09-19T00:00:00"/>
    <s v="Got the forms authenticated by the transport coordinators and drivers with the assistance of vendor’s coordinators. Forms to be filed only after thorough checks and only after all the fields are completed and signed."/>
    <x v="0"/>
    <n v="21"/>
    <n v="-39"/>
  </r>
  <r>
    <n v="1125"/>
    <s v="Although there is a railing on the right side of the staircase, a similar railing on the left side is required to minimize the risk of injury or falling down for students. During assembly /dispersal emergency evacuations, the absence of railing on both sides may pose a risk"/>
    <s v="Internal"/>
    <d v="2022-09-05T00:00:00"/>
    <x v="0"/>
    <s v="India"/>
    <x v="14"/>
    <s v="Observation"/>
    <n v="45001"/>
    <s v="8.1.2"/>
    <s v=" Eliminating Hazards and reducing OH&amp;S risks"/>
    <s v="Operations"/>
    <m/>
    <d v="2022-11-04T00:00:00"/>
    <d v="2023-02-27T00:00:00"/>
    <s v="In Noida campus, there is a wall on one side of the staircase and railing on the other side. It helps students while doing up and down from the stair case and protects them as well"/>
    <x v="0"/>
    <n v="175"/>
    <n v="115"/>
  </r>
  <r>
    <n v="1126"/>
    <s v="Fire Extinguisher placement location should be such that in case of an emergency (e.g. In the basement store room, with the presence of flammable material (books, etc.) staff may not have time to exit the room to get the fire extinguisher located outside"/>
    <s v="Internal"/>
    <d v="2022-09-05T00:00:00"/>
    <x v="0"/>
    <s v="India"/>
    <x v="14"/>
    <s v="Observation"/>
    <n v="45001"/>
    <s v="8.1.2"/>
    <s v=" Eliminating Hazards and reducing OH&amp;S risks"/>
    <s v="Operations"/>
    <m/>
    <d v="2022-11-04T00:00:00"/>
    <d v="2022-10-10T00:00:00"/>
    <s v="Fire Extinguishers that are placed now are accessible"/>
    <x v="0"/>
    <n v="35"/>
    <n v="-25"/>
  </r>
  <r>
    <n v="1127"/>
    <s v="An Emergency Preparedness Plan is required in the Canteen for easy reference of students and staff present there, in case of an emergency"/>
    <s v="Internal"/>
    <d v="2022-09-05T00:00:00"/>
    <x v="0"/>
    <s v="India"/>
    <x v="14"/>
    <s v="Observation"/>
    <n v="45001"/>
    <n v="8.1999999999999993"/>
    <s v=" Emergency preparedness and response"/>
    <s v="Operations"/>
    <m/>
    <d v="2022-11-04T00:00:00"/>
    <d v="2022-10-10T00:00:00"/>
    <s v="The plan has now been displayed in the campus canteen"/>
    <x v="0"/>
    <n v="35"/>
    <n v="-25"/>
  </r>
  <r>
    <n v="1128"/>
    <s v="CCTV to be installed for Store Room in Basement for safety &amp; security purposes"/>
    <s v="Internal"/>
    <d v="2022-09-05T00:00:00"/>
    <x v="0"/>
    <s v="India"/>
    <x v="14"/>
    <s v="Observation"/>
    <n v="45001"/>
    <s v="8.1.2"/>
    <s v=" Eliminating Hazards and reducing OH&amp;S risks"/>
    <s v="Operations"/>
    <m/>
    <d v="2022-11-04T00:00:00"/>
    <d v="2022-11-24T00:00:00"/>
    <s v="CCTV's have been installed in Store Room &amp; in Basement for safety &amp; security purposes. Hence on the basis of the evidences submitted &amp; CAR, the audit finding can be closed"/>
    <x v="0"/>
    <n v="80"/>
    <n v="20"/>
  </r>
  <r>
    <n v="1129"/>
    <s v="Flammable Sanitizers in Store Room to be placed separately under lock and key to minimize OH&amp;S risks"/>
    <s v="Internal"/>
    <d v="2022-09-05T00:00:00"/>
    <x v="0"/>
    <s v="India"/>
    <x v="14"/>
    <s v="Observation"/>
    <n v="45001"/>
    <s v="8.1.2"/>
    <s v=" Eliminating Hazards and reducing OH&amp;S risks"/>
    <s v="Operations"/>
    <m/>
    <d v="2022-11-04T00:00:00"/>
    <d v="2022-10-10T00:00:00"/>
    <s v="The flammable sanitizers are stored separately in a cupboard with a lock &amp; key. "/>
    <x v="0"/>
    <n v="35"/>
    <n v="-25"/>
  </r>
  <r>
    <n v="1130"/>
    <s v="A single Master Plan showing where all the Fire Extinguishers are installed on campus may help Operations with identification and traceability"/>
    <s v="Internal"/>
    <d v="2022-09-05T00:00:00"/>
    <x v="0"/>
    <s v="India"/>
    <x v="14"/>
    <s v="OFI"/>
    <n v="45001"/>
    <n v="8.1999999999999993"/>
    <s v=" Emergency preparedness and response"/>
    <s v="Operations"/>
    <m/>
    <d v="2022-11-04T00:00:00"/>
    <d v="2022-11-24T00:00:00"/>
    <s v="The campus has made the Plan showing where all the Fire Extinguishers are installed for easy identification and traceability. And has displayed the same. Hence on the basis of the evidence submitted &amp; CAR, the audit finding can be closed."/>
    <x v="0"/>
    <n v="80"/>
    <n v="20"/>
  </r>
  <r>
    <n v="1131"/>
    <s v="Although Emergency Evacuation Plans (EEP) are displayed throughout the campus with the exit route marked clearly, the Assembly Point could also be marked to make it easy even for newcomers to know where to assemble in case of an emergency"/>
    <s v="Internal"/>
    <d v="2022-09-05T00:00:00"/>
    <x v="0"/>
    <s v="India"/>
    <x v="14"/>
    <s v="OFI"/>
    <n v="45001"/>
    <n v="8.1999999999999993"/>
    <s v=" Emergency preparedness and response"/>
    <s v="Operations"/>
    <m/>
    <d v="2022-11-04T00:00:00"/>
    <d v="2022-10-10T00:00:00"/>
    <s v="The assembly point is now marked in the evacuation plan and is clearly visible."/>
    <x v="0"/>
    <n v="35"/>
    <n v="-25"/>
  </r>
  <r>
    <n v="1132"/>
    <s v="In a few places, discarded/broken furniture has been kept (e.g. gymnasium/skating basement). This could pose a hazard once school starts"/>
    <s v="Internal"/>
    <d v="2022-09-05T00:00:00"/>
    <x v="0"/>
    <s v="India"/>
    <x v="14"/>
    <s v="OFI"/>
    <n v="45001"/>
    <s v="8.1.2"/>
    <s v=" Eliminating Hazards and reducing OH&amp;S risks"/>
    <s v="Operations"/>
    <m/>
    <d v="2022-11-04T00:00:00"/>
    <d v="2022-10-10T00:00:00"/>
    <s v="Gymnasium / basement skating has already been cleaned, skating classes are going on daily basis"/>
    <x v="0"/>
    <n v="35"/>
    <n v="-25"/>
  </r>
  <r>
    <n v="1133"/>
    <s v="Fire Extinguishers in Reception to be wall-mounted for easy access and reduce risk of injury for personnel."/>
    <s v="Internal"/>
    <d v="2022-09-05T00:00:00"/>
    <x v="0"/>
    <s v="India"/>
    <x v="14"/>
    <s v="OFI"/>
    <n v="45001"/>
    <s v="8.1.2"/>
    <s v=" Eliminating Hazards and reducing OH&amp;S risks"/>
    <s v="Operations"/>
    <m/>
    <d v="2022-11-04T00:00:00"/>
    <d v="2022-09-13T00:00:00"/>
    <s v="Fire Extinguisher at the Reception has been Wall Mounted. Refer to the picture attached as evidence. Hence the ticket can be closed."/>
    <x v="0"/>
    <n v="8"/>
    <n v="-52"/>
  </r>
  <r>
    <n v="1134"/>
    <s v="Occupational Health, Safety &amp; Security Policy Printout required in A3 Form to increase visibility"/>
    <s v="Internal"/>
    <d v="2022-09-05T00:00:00"/>
    <x v="0"/>
    <s v="India"/>
    <x v="14"/>
    <s v="OFI"/>
    <n v="45001"/>
    <n v="5.2"/>
    <s v=" OH&amp;S Policy"/>
    <s v="Management"/>
    <m/>
    <d v="2022-11-04T00:00:00"/>
    <d v="2022-10-10T00:00:00"/>
    <s v="The policy has been printed in A3 form and is displayed in prominent visible places like just near the entrance door of the principal's cabin &amp; in reception"/>
    <x v="0"/>
    <n v="35"/>
    <n v="-25"/>
  </r>
  <r>
    <n v="1135"/>
    <s v="Risk &amp; Opportunities Document is not evident for the Admissions function. Maintaining this will help the function to be aware of the risks associated with their function and preventive actions to be taken"/>
    <s v="Internal"/>
    <d v="2022-09-05T00:00:00"/>
    <x v="0"/>
    <s v="India"/>
    <x v="14"/>
    <s v="OFI"/>
    <n v="9001"/>
    <n v="6.1"/>
    <s v=" Address risk &amp; opportunity"/>
    <s v="Admissions"/>
    <m/>
    <d v="2022-11-04T00:00:00"/>
    <d v="2022-09-29T00:00:00"/>
    <s v="Risks &amp; Opportunities Analysis Document has been made by the Admissions Team. Hence based on the evidence, this ticket can be closed"/>
    <x v="0"/>
    <n v="24"/>
    <n v="-36"/>
  </r>
  <r>
    <n v="1136"/>
    <s v="Medical Request Form could have the date mentioned for ease in tracking"/>
    <s v="Internal"/>
    <d v="2022-09-05T00:00:00"/>
    <x v="0"/>
    <s v="India"/>
    <x v="14"/>
    <s v="OFI"/>
    <n v="45001"/>
    <s v="7.5.3"/>
    <s v=" Control of documented information"/>
    <s v="Operations"/>
    <m/>
    <d v="2022-11-04T00:00:00"/>
    <d v="2022-09-13T00:00:00"/>
    <s v="Infirmary has started noting down date on the forms. It has been updated for all records with them. Evidence is attached. It will be followed henceforth too. Hence based on this response, this ticket can be closed."/>
    <x v="0"/>
    <n v="8"/>
    <n v="-52"/>
  </r>
  <r>
    <n v="1137"/>
    <s v="Updated student medical records annual/bi-annually) to be maintained with access control. This may help prevent incidents of incorrect help during medical emergencies due to a lack of information. E.g. specific assistance that a student may require"/>
    <s v="Internal"/>
    <d v="2022-09-05T00:00:00"/>
    <x v="0"/>
    <s v="India"/>
    <x v="14"/>
    <s v="OFI"/>
    <n v="45001"/>
    <s v="7.5.3"/>
    <s v=" Control of documented information"/>
    <s v="Operations"/>
    <m/>
    <d v="2022-11-04T00:00:00"/>
    <d v="2022-09-13T00:00:00"/>
    <s v="Updated student medical records annual/bi-annually) to be maintained with access control. This may help prevent incidents of incorrect help during medical emergencies due to a lack of information. E.g. specific assistance that a student may require"/>
    <x v="0"/>
    <n v="8"/>
    <n v="-52"/>
  </r>
  <r>
    <n v="1138"/>
    <s v="Although a procedure for induction completion timeline could be seen for Noida Campus for newly joined employees which are a maximum of 7 days from DOJ, a report is required to be maintained for AY 22-23 that shows adherence to the procedure. Monitoring this will help in measuring its effectiveness"/>
    <s v="Internal"/>
    <d v="2022-09-05T00:00:00"/>
    <x v="0"/>
    <s v="India"/>
    <x v="14"/>
    <s v="OFI"/>
    <n v="9001"/>
    <n v="9.1"/>
    <s v=" Monitoring, measurement, analysis &amp; evaluation"/>
    <s v="HR"/>
    <m/>
    <d v="2022-11-04T00:00:00"/>
    <d v="2022-09-14T00:00:00"/>
    <s v="Campus HR Team has started maintaining this report from Aug'22. 4 employees who joined, their induction has been completed within 7 days of joining. See attached evidence as reference. Hence this audit finding/ticket can be closed."/>
    <x v="0"/>
    <n v="9"/>
    <n v="-51"/>
  </r>
  <r>
    <n v="1139"/>
    <s v="Actions taken should be updated for all of the feedback points that will ensure greater parent &amp; student satisfaction for GIIS Noida Campus. For example, the PTM Feedback Responses Spreadsheet Document for the period 9th May’22 to 14th May’22 for Grade 5. Out of 13 actionable feedback points, actions taken were updated only for 4 of them (Anve Pathak, Adwait, Deanna, and Tvisha)"/>
    <s v="Internal"/>
    <d v="2022-09-05T00:00:00"/>
    <x v="0"/>
    <s v="India"/>
    <x v="14"/>
    <s v="OFI"/>
    <n v="9001"/>
    <s v="9.1.2"/>
    <s v=" Customer satisfaction"/>
    <s v="Academics"/>
    <m/>
    <d v="2022-11-04T00:00:00"/>
    <d v="2022-09-07T00:00:00"/>
    <s v="Auditee has updated actions taken on the actionable feedback points. Wherever it's appreciation and no action needs to be taken, it's mentioned specifically. Hence the audit finding can be closed."/>
    <x v="0"/>
    <n v="2"/>
    <n v="-58"/>
  </r>
  <r>
    <n v="1140"/>
    <s v="The book reading history (book issue record) could be maintained with previous years’ details too which will show whether there is an increase in the number of students opting to read books and make optimum utilization of the library’s facilities. Currently, the record show details for April 2022 as 171 students issued, May 2022 – 234 students issued"/>
    <s v="Internal"/>
    <d v="2022-09-05T00:00:00"/>
    <x v="0"/>
    <s v="India"/>
    <x v="14"/>
    <s v="OFI"/>
    <n v="9001"/>
    <n v="9.1"/>
    <s v=" Monitoring, measurement, analysis &amp; evaluation"/>
    <s v="Academics"/>
    <m/>
    <d v="2022-11-04T00:00:00"/>
    <d v="2022-09-07T00:00:00"/>
    <s v="As per the reply received from the auditee, since the campus was closed for two years, hence previous years' reading history comparison history was not available. Auditee has given book reading history report from April'22 onwards till date that shows total 1880 books were issued to the students. Since July 2022 school started physically so the reading history has increased. During the next audit, they will show a report with the previous year's comparison too._x000a__x000a_Hence on the basis of this clarification provided by the auditee, the audit finding can be closed."/>
    <x v="0"/>
    <n v="2"/>
    <n v="-58"/>
  </r>
  <r>
    <n v="1141"/>
    <s v="All policies of Harrods are scheduled to be reviewed in the current academic year. This may also be shared with staff at Head Office for better communication and understanding"/>
    <s v="Internal"/>
    <d v="2022-09-12T00:00:00"/>
    <x v="2"/>
    <s v="Cambodia"/>
    <x v="17"/>
    <s v="Observation"/>
    <n v="9001"/>
    <n v="7.5"/>
    <s v=" Documented information"/>
    <s v="Management"/>
    <m/>
    <d v="2022-11-11T00:00:00"/>
    <d v="2022-09-17T00:00:00"/>
    <s v="The schedule of reviewing the policies have been prepared. The team will review as per plan. This will be shared to the HQ staff periodically after review"/>
    <x v="0"/>
    <n v="5"/>
    <n v="-55"/>
  </r>
  <r>
    <n v="1142"/>
    <s v="A grievance policy for staff could be formulated and shared with all staff. This will help staff correctly identify the issues faced and seek appropriate response and assistance "/>
    <s v="Internal"/>
    <d v="2022-09-12T00:00:00"/>
    <x v="2"/>
    <s v="Cambodia"/>
    <x v="17"/>
    <s v="Observation"/>
    <n v="21001"/>
    <s v="9.1.2"/>
    <s v="Satisfaction of learners, other beneficiaries and staff"/>
    <s v="HR"/>
    <m/>
    <d v="2022-11-11T00:00:00"/>
    <d v="2023-07-07T00:00:00"/>
    <s v="The grievance policy has been formulated"/>
    <x v="0"/>
    <n v="298"/>
    <n v="238"/>
  </r>
  <r>
    <n v="1143"/>
    <s v="A Training needs analysis based on the response from the employee / staff survey can be created for continuous improvement"/>
    <s v="Internal"/>
    <d v="2022-09-12T00:00:00"/>
    <x v="2"/>
    <s v="Cambodia"/>
    <x v="17"/>
    <s v="Observation"/>
    <n v="9001"/>
    <n v="7.2"/>
    <s v=" Competence"/>
    <s v="HR"/>
    <m/>
    <d v="2022-11-11T00:00:00"/>
    <d v="2023-05-15T00:00:00"/>
    <s v="HR Department created the TN Survey for all employees in order to understand and analysed their training needs in order to provide with the right skill competency in performing their jobs. HR has created and issued Training Needs survey last January 6 to all employees in order to understand their needs for continuous improvement. Management will conduct a yearly Training Needs Survey and analyse data to ensure continuous improvement  "/>
    <x v="0"/>
    <n v="245"/>
    <n v="185"/>
  </r>
  <r>
    <n v="1144"/>
    <s v="Fixed asset Inventory list needs to be updated by Operations department of the school. Since repairs and maintenance are done on campus, such a list may help individual campuses manage assets at their location."/>
    <s v="Internal"/>
    <d v="2022-09-12T00:00:00"/>
    <x v="2"/>
    <s v="Cambodia"/>
    <x v="17"/>
    <s v="Observation"/>
    <n v="9001"/>
    <s v="8.5.2"/>
    <s v=" Identification &amp; traceability"/>
    <s v="Operations"/>
    <m/>
    <d v="2022-11-11T00:00:00"/>
    <d v="2022-09-17T00:00:00"/>
    <s v="Physical stock taking of all fixed assets has been done and the register has been updated"/>
    <x v="0"/>
    <n v="5"/>
    <n v="-55"/>
  </r>
  <r>
    <n v="1145"/>
    <s v="A comprehensive document showing details of Fire extinguishers, their types, expiry dates and other relevant information can be maintained for overall monitoring at both Head Office and campus level"/>
    <s v="Internal"/>
    <d v="2022-09-12T00:00:00"/>
    <x v="2"/>
    <s v="Cambodia"/>
    <x v="17"/>
    <s v="Observation"/>
    <n v="21001"/>
    <s v="8.5.2"/>
    <s v=" Identification &amp; traceability"/>
    <s v="Operations"/>
    <m/>
    <d v="2022-11-11T00:00:00"/>
    <d v="2022-09-17T00:00:00"/>
    <s v="Document has been maintained on the list of fire extinguisher for each campus"/>
    <x v="0"/>
    <n v="5"/>
    <n v="-55"/>
  </r>
  <r>
    <n v="1146"/>
    <s v="A vendor evaluation analysis could be put in place for better understanding of the needs and requirements of vendors as well as their performance for information and future reference"/>
    <s v="Internal"/>
    <d v="2022-09-12T00:00:00"/>
    <x v="2"/>
    <s v="Cambodia"/>
    <x v="17"/>
    <s v="Observation"/>
    <n v="9001"/>
    <n v="10.3"/>
    <s v=" Continual improvement"/>
    <s v="Operations"/>
    <m/>
    <d v="2022-11-11T00:00:00"/>
    <d v="2022-09-14T00:00:00"/>
    <s v="Vendor evaluation is being prepared for all existing and new vendors (once they have a new vendor)"/>
    <x v="0"/>
    <n v="2"/>
    <n v="-58"/>
  </r>
  <r>
    <n v="1147"/>
    <s v="The Electric Room can be enhanced for safety by placing rubber mats"/>
    <s v="Internal"/>
    <d v="2022-09-12T00:00:00"/>
    <x v="2"/>
    <s v="Cambodia"/>
    <x v="17"/>
    <s v="Observation"/>
    <n v="9001"/>
    <n v="6.1"/>
    <s v=" Address risk &amp; opportunity"/>
    <s v="Operations"/>
    <m/>
    <d v="2022-11-11T00:00:00"/>
    <d v="2023-04-25T00:00:00"/>
    <s v="Rubber mats have been placed in all electrical rooms on all campuses."/>
    <x v="0"/>
    <n v="225"/>
    <n v="165"/>
  </r>
  <r>
    <n v="1148"/>
    <s v="A monitoring system of parent profile updating can be introduced to ensure all details are up to date to enable speedy contact during emergencies. Periodic reminders could be sent to seek updated information from current parents"/>
    <s v="Internal"/>
    <d v="2022-09-12T00:00:00"/>
    <x v="2"/>
    <s v="Cambodia"/>
    <x v="17"/>
    <s v="Observation"/>
    <n v="9001"/>
    <n v="10.3"/>
    <s v=" Continual improvement"/>
    <s v="Admissions"/>
    <m/>
    <d v="2022-11-11T00:00:00"/>
    <d v="2022-09-16T00:00:00"/>
    <s v="School Principal has updated the PTC form adding this point on profile updation and will circulate to parents during PTC (held twice in a year)"/>
    <x v="0"/>
    <n v="4"/>
    <n v="-56"/>
  </r>
  <r>
    <n v="1149"/>
    <s v="The Fire drill process document needs to be updated for the current process"/>
    <s v="Internal"/>
    <d v="2022-09-12T00:00:00"/>
    <x v="2"/>
    <s v="Cambodia"/>
    <x v="17"/>
    <s v="OFI"/>
    <n v="9001"/>
    <n v="6.1"/>
    <s v=" Address risk &amp; opportunity"/>
    <s v="Operations"/>
    <m/>
    <d v="2022-11-11T00:00:00"/>
    <d v="2022-09-17T00:00:00"/>
    <s v="School Principal and the Fire &amp; Safety Committee have the updated process and this has been communicated to all staff"/>
    <x v="0"/>
    <n v="5"/>
    <n v="-55"/>
  </r>
  <r>
    <n v="1150"/>
    <s v="The team can look into having an Emergency Response Plan which includes multiple emergencies. As of now, only emergency due to fire is being tracked and monitored"/>
    <s v="Internal"/>
    <d v="2022-09-12T00:00:00"/>
    <x v="2"/>
    <s v="Cambodia"/>
    <x v="17"/>
    <s v="OFI"/>
    <n v="9001"/>
    <n v="6.1"/>
    <s v=" Address risk &amp; opportunity"/>
    <s v="Operations"/>
    <m/>
    <d v="2022-11-11T00:00:00"/>
    <d v="2023-09-04T00:00:00"/>
    <s v="Harrods has a Disaster and Emergency Management Plan (DEMP) that includes protocols for various disasters such as floods, tropical storms, lockdowns, kidnappings, terrorist threats, and electricity and water disruptions."/>
    <x v="0"/>
    <n v="357"/>
    <n v="297"/>
  </r>
  <r>
    <n v="1151"/>
    <s v="A structured post admissions follow-up process (call/ mail/ google form) could be initiated by the admission department to capture feedback from new students/families and enhance the process towards improved parent satisfaction"/>
    <s v="Internal"/>
    <d v="2022-09-12T00:00:00"/>
    <x v="2"/>
    <s v="Cambodia"/>
    <x v="17"/>
    <s v="OFI"/>
    <n v="21001"/>
    <s v="8.2.2"/>
    <s v="Communicating requirements for educational products &amp; services"/>
    <s v="Admissions"/>
    <m/>
    <d v="2022-11-11T00:00:00"/>
    <d v="2023-03-23T00:00:00"/>
    <s v="A structured post-admissions follow-up process has been initiated by the admission department. The process includes calling, mailing, or sending a Google form to new students/families to capture feedback and enhance the process towards improved parent satisfaction."/>
    <x v="0"/>
    <n v="192"/>
    <n v="132"/>
  </r>
  <r>
    <n v="1152"/>
    <s v="Post-training effectiveness survey could be conducted to capture whether the training has been useful and action plan may then be drawn up to address any gaps that may be found"/>
    <s v="Internal"/>
    <d v="2022-09-12T00:00:00"/>
    <x v="2"/>
    <s v="Cambodia"/>
    <x v="17"/>
    <s v="OFI"/>
    <n v="9001"/>
    <n v="7.2"/>
    <s v=" Competence"/>
    <s v="HR"/>
    <m/>
    <d v="2022-11-11T00:00:00"/>
    <d v="2023-05-15T00:00:00"/>
    <s v="HR Department sent out the Training Feedback after a training is conducted by any department to understand and address the training gaps and to see how we can improve. HR Department ensure that Training Feedback is sent to respective Department if a training is conducted. Will assign a dedicated person to send out the training feedback immediately after a training is conducted to prevent recurrence."/>
    <x v="0"/>
    <n v="245"/>
    <n v="185"/>
  </r>
  <r>
    <n v="1153"/>
    <s v="The feedback manager can look into having a follow-up system on complaints for which actions cannot be taken on immediate basis and which may require time, capital and/or further escalation to management"/>
    <s v="Internal"/>
    <d v="2022-09-12T00:00:00"/>
    <x v="2"/>
    <s v="Cambodia"/>
    <x v="17"/>
    <s v="OFI"/>
    <n v="9001"/>
    <s v="9.1.2"/>
    <s v=" Customer satisfaction"/>
    <s v="Management"/>
    <m/>
    <d v="2022-11-11T00:00:00"/>
    <d v="2022-09-17T00:00:00"/>
    <s v="Meetings with the feedback Manager has been set up on a fortnightly basis with the School Director to ensure the feedback analysis"/>
    <x v="0"/>
    <n v="5"/>
    <n v="-55"/>
  </r>
  <r>
    <n v="1154"/>
    <s v="Several infrastructure issues, unsafe acts &amp; unsafe conditions were observed, noted and have been highlighted in a separate Safety Audit Report. If not addressed and remedied urgently, this may impact multiple areas of stakeholder satisfaction and pose a safety hazard ultimately leading to brand erosion"/>
    <s v="Internal"/>
    <d v="2022-09-20T00:00:00"/>
    <x v="0"/>
    <s v="Malaysia"/>
    <x v="4"/>
    <s v="Minor -Non-Conformities"/>
    <n v="45001"/>
    <s v="8.1.2"/>
    <s v=" Eliminating Hazards and reducing OH&amp;S risks"/>
    <s v="Leadership"/>
    <m/>
    <d v="2022-11-19T00:00:00"/>
    <d v="2023-02-06T00:00:00"/>
    <s v="At the review meeting this was discussed and since its a budgetary requirement work will commence upon budget approval. The repairs will commence on Corporate approval of Budget"/>
    <x v="0"/>
    <n v="139"/>
    <n v="79"/>
  </r>
  <r>
    <n v="1155"/>
    <s v="It was observed that current responsibility is unclear for some functions (Uniform, Bookshop, &amp; Admissions). There seems to be a plan for transfer of roles, responsibilities and authority. Operations stated that responsibility for Uniform and Bookshop was with Finance (however, not yet formally transferred). A stocktake audit arranged for this function may help that handover to take place"/>
    <s v="Internal"/>
    <d v="2022-09-20T00:00:00"/>
    <x v="0"/>
    <s v="Malaysia"/>
    <x v="4"/>
    <s v="Minor -Non-Conformities"/>
    <n v="9001"/>
    <n v="5.3"/>
    <s v=" Role, Responsibility, Authority"/>
    <s v="Leadership"/>
    <m/>
    <d v="2022-11-19T00:00:00"/>
    <d v="2023-02-06T00:00:00"/>
    <s v="The job roles and reporting manager  have been defined and the employee has been intimated of the same with a JD given"/>
    <x v="0"/>
    <n v="139"/>
    <n v="79"/>
  </r>
  <r>
    <n v="1156"/>
    <s v="In Admissions dept., the final sign-off for cases where the parent is asking for a higher grade, the academic team (subject matter experts) could be the final authority. This may ensure future disputes and dissatisfaction during higher grades/ critical years (Year 9 onwards) are avoided"/>
    <s v="Internal"/>
    <d v="2022-09-20T00:00:00"/>
    <x v="0"/>
    <s v="Malaysia"/>
    <x v="4"/>
    <s v="Minor -Non-Conformities"/>
    <n v="9001"/>
    <n v="5.3"/>
    <s v=" Role, Responsibility, Authority"/>
    <s v="Leadership"/>
    <m/>
    <d v="2022-11-19T00:00:00"/>
    <d v="2022-10-12T00:00:00"/>
    <s v="Admissions head has drawn up a step by step guideline for all admissions and this has been shared with all admission staff and Principal. Email attached as evidence"/>
    <x v="0"/>
    <n v="22"/>
    <n v="-38"/>
  </r>
  <r>
    <n v="1157"/>
    <s v="The myGIIS portal did not have the Student Handbook uploaded. The following message was found at the link “No Data Found”. This may impact satisfaction due to disputes on behaviour and other issues"/>
    <s v="Internal"/>
    <d v="2022-09-20T00:00:00"/>
    <x v="0"/>
    <s v="Malaysia"/>
    <x v="4"/>
    <s v="Minor -Non-Conformities"/>
    <n v="21001"/>
    <s v="7.5.3"/>
    <s v=" Control of documented information"/>
    <s v="Leadership"/>
    <m/>
    <d v="2022-11-19T00:00:00"/>
    <d v="2023-04-05T00:00:00"/>
    <s v="Previous Handbook was reviewed by Academic Team and finalized.This was shared with CD for approval. The Handbook to be uploaded with IT team's help onto mygiis by Campus Head.Once uploaded mail to be sent all parents that they can view the same. Handbook to be made available to all staff and students"/>
    <x v="0"/>
    <n v="197"/>
    <n v="137"/>
  </r>
  <r>
    <n v="1158"/>
    <s v="Documented plan for several functions &amp; overall plan for future of school, not in evidence. The methods for monitoring, measurement, analysis and evaluation of academic plans need to be systematically planned and executed according to plan to ensure sustained growth"/>
    <s v="Internal"/>
    <d v="2022-09-20T00:00:00"/>
    <x v="0"/>
    <s v="Malaysia"/>
    <x v="4"/>
    <s v="Minor -Non-Conformities"/>
    <n v="21001"/>
    <s v="9.1.4"/>
    <s v="Methods for monitoring, measurement, analysis and evaluation"/>
    <s v="Leadership"/>
    <m/>
    <d v="2022-11-19T00:00:00"/>
    <d v="2022-11-07T00:00:00"/>
    <s v="CIP to be  formulated for all functions for last year and current year."/>
    <x v="0"/>
    <n v="48"/>
    <n v="-12"/>
  </r>
  <r>
    <n v="1159"/>
    <s v="Information gathered on immunisation, allergies &amp; students’ other medical records to be updated in myGIIS, where the Nurse can access them when dealing with students' health issues when they visit Sick Bay"/>
    <s v="Internal"/>
    <d v="2022-09-20T00:00:00"/>
    <x v="0"/>
    <s v="Malaysia"/>
    <x v="4"/>
    <s v="Minor -Non-Conformities"/>
    <n v="45001"/>
    <n v="8.1"/>
    <s v=" Operational planning and control"/>
    <s v="Leadership"/>
    <m/>
    <d v="2022-11-19T00:00:00"/>
    <d v="2022-11-08T00:00:00"/>
    <s v="Admission has created a drive and shared all medical record collected .The nurse has been given view access."/>
    <x v="0"/>
    <n v="49"/>
    <n v="-11"/>
  </r>
  <r>
    <n v="1160"/>
    <s v="Formalised SWOT or other tools is required to be able to capture issues affecting school, plan to mitigate and overcome the identified issues. This may help set the Context, identify Needs and Expectations of Interested parties and lead to improvement in student-strength. The Internal and External Issues document shown did not map to the SWOT. The document also did not capture the severity and action plans for identified issues"/>
    <s v="Internal"/>
    <d v="2022-09-20T00:00:00"/>
    <x v="0"/>
    <s v="Malaysia"/>
    <x v="4"/>
    <s v="Observation"/>
    <n v="21001"/>
    <n v="6.1"/>
    <s v=" Actions to address risks &amp; opportunities"/>
    <s v="Leadership"/>
    <m/>
    <d v="2022-11-19T00:00:00"/>
    <d v="2022-11-03T00:00:00"/>
    <s v="Both documents have been reviewed and points  merged to reflect action plans"/>
    <x v="0"/>
    <n v="44"/>
    <n v="-16"/>
  </r>
  <r>
    <n v="1161"/>
    <s v="The preventive, corrective and support measures include counselling for which no supportive documentation/records were available"/>
    <s v="Internal"/>
    <d v="2022-09-20T00:00:00"/>
    <x v="0"/>
    <s v="Malaysia"/>
    <x v="4"/>
    <s v="Observation"/>
    <n v="9001"/>
    <n v="7.5"/>
    <s v=" Documented information"/>
    <s v="Leadership"/>
    <m/>
    <d v="2022-11-19T00:00:00"/>
    <d v="2023-01-12T00:00:00"/>
    <s v="It has been decided to appoint a counsellor for the new session and this has been recorded in the review meeting._x000a_Sharing MOM with highlighted point as evidence."/>
    <x v="0"/>
    <n v="114"/>
    <n v="54"/>
  </r>
  <r>
    <n v="1162"/>
    <s v="Safety committee in place. However, communication and information to members within the team was missing"/>
    <s v="Internal"/>
    <d v="2022-09-20T00:00:00"/>
    <x v="0"/>
    <s v="Malaysia"/>
    <x v="4"/>
    <s v="Observation"/>
    <n v="45001"/>
    <n v="7.4"/>
    <s v=" Communication"/>
    <s v="Leadership"/>
    <m/>
    <d v="2022-11-19T00:00:00"/>
    <d v="2022-10-31T00:00:00"/>
    <s v="All roles has been communicated and session taken to furthur explain roles and responsibilites .MOM shared as evidence"/>
    <x v="0"/>
    <n v="41"/>
    <n v="-19"/>
  </r>
  <r>
    <n v="1163"/>
    <s v="Principal’s observation – Documented information not available. A formal PDCA cycle to be followed and captured into the performance monitoring system"/>
    <s v="Internal"/>
    <d v="2022-09-20T00:00:00"/>
    <x v="0"/>
    <s v="Malaysia"/>
    <x v="4"/>
    <s v="Observation"/>
    <n v="21001"/>
    <s v="9.1.4"/>
    <s v="Methods for monitoring, measurement, analysis and evaluation"/>
    <s v="Leadership"/>
    <m/>
    <d v="2022-11-19T00:00:00"/>
    <d v="2022-10-31T00:00:00"/>
    <s v="The tracker has been updated and all data captured for Principal's observation."/>
    <x v="0"/>
    <n v="41"/>
    <n v="-19"/>
  </r>
  <r>
    <n v="1164"/>
    <s v="Manual data entry of marks done for SIP &amp; used for discussion in PTM. This may lead to errors in data. 7S is currently not being used for this aspect"/>
    <s v="Internal"/>
    <d v="2022-09-20T00:00:00"/>
    <x v="0"/>
    <s v="Malaysia"/>
    <x v="4"/>
    <s v="Observation"/>
    <n v="9001"/>
    <s v="7.1.5"/>
    <s v=" Monitoring &amp; measuring resources"/>
    <s v="Leadership"/>
    <m/>
    <d v="2022-11-19T00:00:00"/>
    <d v="2022-10-12T00:00:00"/>
    <s v="The marks for SIP not to reflect on Report Cards.These marks are for discussion purpose only. This has been clearly notified to all academic co-ordinators by the Principal"/>
    <x v="0"/>
    <n v="22"/>
    <n v="-38"/>
  </r>
  <r>
    <n v="1165"/>
    <s v="The Helpdesk system not used effectively. The staff needs to be trained to manage stakeholder satisfaction and timely response. Some ambiguity observed regarding the use of the Helpdesk system"/>
    <s v="Internal"/>
    <d v="2022-09-20T00:00:00"/>
    <x v="0"/>
    <s v="Malaysia"/>
    <x v="4"/>
    <s v="Observation"/>
    <n v="21001"/>
    <s v="7.4.3"/>
    <s v="Communication arrangements"/>
    <s v="Leadership"/>
    <m/>
    <d v="2022-11-19T00:00:00"/>
    <d v="2022-11-08T00:00:00"/>
    <s v="Campus has communicated with Helpdesk support related to Staff using the helpdesk as there was a miscommunication regarding its usage by staff. Now that clarity has been received all staff are aware to use the Helpdesk as and when needed for Student related matters. Sharing Mail communication on the same."/>
    <x v="0"/>
    <n v="49"/>
    <n v="-11"/>
  </r>
  <r>
    <n v="1166"/>
    <s v="Documentation for admissions department to be followed as per the process manual"/>
    <s v="Internal"/>
    <d v="2022-09-20T00:00:00"/>
    <x v="0"/>
    <s v="Malaysia"/>
    <x v="4"/>
    <s v="Observation"/>
    <n v="9001"/>
    <n v="7.5"/>
    <s v=" Documented information"/>
    <s v="Admissions"/>
    <m/>
    <d v="2022-11-19T00:00:00"/>
    <d v="2022-11-08T00:00:00"/>
    <s v="The admission team is now following the admissions process as required._x000a_Sharing the sample student files with you as evidence."/>
    <x v="0"/>
    <n v="49"/>
    <n v="-11"/>
  </r>
  <r>
    <n v="1167"/>
    <s v="The school assets (all assets) need to be physically verified and the records need to be updated at least once a year. IT Asset register has not been updated from 2020 and it doesn't have details of assets issued to staff/teachers"/>
    <s v="Internal"/>
    <d v="2022-09-20T00:00:00"/>
    <x v="0"/>
    <s v="Malaysia"/>
    <x v="4"/>
    <s v="Observation"/>
    <n v="9001"/>
    <s v="8.5.2"/>
    <s v=" Identification &amp; traceability"/>
    <s v="Operations"/>
    <m/>
    <d v="2022-11-19T00:00:00"/>
    <d v="2022-12-12T00:00:00"/>
    <s v="IT assets have been checked and recorded."/>
    <x v="0"/>
    <n v="83"/>
    <n v="23"/>
  </r>
  <r>
    <n v="1168"/>
    <s v="Student details bus-wise to be held with Operations Department as well as vendor. Emergency numbers (Police / Fire) need to be updated and displayed in all buses"/>
    <s v="Internal"/>
    <d v="2022-09-20T00:00:00"/>
    <x v="0"/>
    <s v="Malaysia"/>
    <x v="4"/>
    <s v="Observation"/>
    <n v="45001"/>
    <n v="8.1999999999999993"/>
    <s v=" Emergency preparedness and response"/>
    <s v="Operations"/>
    <m/>
    <d v="2022-11-19T00:00:00"/>
    <d v="2022-10-12T00:00:00"/>
    <s v="Bus wise lists to be maintained.List shared as evidence. Vendor informed to display emergency niumbers in each bus."/>
    <x v="0"/>
    <n v="22"/>
    <n v="-38"/>
  </r>
  <r>
    <n v="1169"/>
    <s v="APA certificate (Fire Extinguisher) has expired (dated September 2020)"/>
    <s v="Internal"/>
    <d v="2022-09-20T00:00:00"/>
    <x v="0"/>
    <s v="Malaysia"/>
    <x v="4"/>
    <s v="Observation"/>
    <n v="45001"/>
    <s v="8.1.2"/>
    <s v=" Eliminating Hazards and reducing OH&amp;S risks"/>
    <s v="Operations"/>
    <m/>
    <d v="2022-11-19T00:00:00"/>
    <d v="2022-10-12T00:00:00"/>
    <s v="Pictures of updated stickers on Fire Extinguishers placed by the vendor and has been shared"/>
    <x v="0"/>
    <n v="22"/>
    <n v="-38"/>
  </r>
  <r>
    <n v="1170"/>
    <s v="AKINA TPM Trading certificate of BOMBA Registration has expired (June 2022)"/>
    <s v="Internal"/>
    <d v="2022-09-20T00:00:00"/>
    <x v="0"/>
    <s v="Malaysia"/>
    <x v="4"/>
    <s v="Observation"/>
    <n v="45001"/>
    <s v="8.1.2"/>
    <s v=" Eliminating Hazards and reducing OH&amp;S risks"/>
    <s v="Operations"/>
    <m/>
    <d v="2022-11-19T00:00:00"/>
    <d v="2022-11-08T00:00:00"/>
    <s v="Sharing the new AKINA licence for closure. The Licence has been renewed and updated"/>
    <x v="0"/>
    <n v="49"/>
    <n v="-11"/>
  </r>
  <r>
    <n v="1171"/>
    <s v="Water Tank Cleaning and water quality checking not in place for the campus. Over time, dirt, dust, debris, mould and harmful bacteria may build up leading to health issues"/>
    <s v="Internal"/>
    <d v="2022-09-20T00:00:00"/>
    <x v="0"/>
    <s v="Malaysia"/>
    <x v="4"/>
    <s v="Observation"/>
    <n v="45001"/>
    <s v="8.1.2"/>
    <s v=" Eliminating Hazards and reducing OH&amp;S risks"/>
    <s v="Operations"/>
    <m/>
    <d v="2022-11-19T00:00:00"/>
    <d v="2023-01-30T00:00:00"/>
    <s v="Water Tanks has been cleaned and report is attached for closure."/>
    <x v="0"/>
    <n v="132"/>
    <n v="72"/>
  </r>
  <r>
    <n v="1172"/>
    <s v="Water cooler filter maintenance and cleaning records not in evidence. This combined with absence of water tank testing may pose a serious health hazard"/>
    <s v="Internal"/>
    <d v="2022-09-20T00:00:00"/>
    <x v="0"/>
    <s v="Malaysia"/>
    <x v="4"/>
    <s v="Observation"/>
    <n v="45001"/>
    <s v="8.1.2"/>
    <s v=" Eliminating Hazards and reducing OH&amp;S risks"/>
    <s v="Operations"/>
    <m/>
    <d v="2022-11-19T00:00:00"/>
    <d v="2022-10-12T00:00:00"/>
    <s v="Water cooler serviced and record attached as evidence"/>
    <x v="0"/>
    <n v="22"/>
    <n v="-38"/>
  </r>
  <r>
    <n v="1173"/>
    <s v="The Elevator licence displayed in the elevator has expired. Elevator needs to be checked by authorised vendor and current certificate displayed"/>
    <s v="Internal"/>
    <d v="2022-09-20T00:00:00"/>
    <x v="0"/>
    <s v="Malaysia"/>
    <x v="4"/>
    <s v="Observation"/>
    <n v="45001"/>
    <s v="8.1.2"/>
    <s v=" Eliminating Hazards and reducing OH&amp;S risks"/>
    <s v="Operations"/>
    <m/>
    <d v="2022-11-19T00:00:00"/>
    <d v="2023-01-31T00:00:00"/>
    <s v="The elevator has been inspected and licence has been issued."/>
    <x v="0"/>
    <n v="133"/>
    <n v="73"/>
  </r>
  <r>
    <n v="1174"/>
    <s v="No rubber mats in the electrical room. Additionally flammable material such as mattress, wooden door found dumped in the electrical room"/>
    <s v="Internal"/>
    <d v="2022-09-20T00:00:00"/>
    <x v="0"/>
    <s v="Malaysia"/>
    <x v="4"/>
    <s v="Observation"/>
    <n v="45001"/>
    <s v="8.1.2"/>
    <s v=" Eliminating Hazards and reducing OH&amp;S risks"/>
    <s v="Operations"/>
    <m/>
    <d v="2022-11-19T00:00:00"/>
    <d v="2023-01-09T00:00:00"/>
    <s v="Electric rooms cleared evidence shared ."/>
    <x v="0"/>
    <n v="111"/>
    <n v="51"/>
  </r>
  <r>
    <n v="1175"/>
    <s v="No fire extinguisher in the uniform shop. With flammable material, this could mean increased risk to all concerned, in case of fire"/>
    <s v="Internal"/>
    <d v="2022-09-20T00:00:00"/>
    <x v="0"/>
    <s v="Malaysia"/>
    <x v="4"/>
    <s v="Observation"/>
    <n v="45001"/>
    <n v="8.1999999999999993"/>
    <s v=" Emergency preparedness and response"/>
    <s v="Operations"/>
    <m/>
    <d v="2022-11-19T00:00:00"/>
    <d v="2022-12-01T00:00:00"/>
    <s v="The order placed was received and FE installed. PFA the photo evidence for closure."/>
    <x v="0"/>
    <n v="72"/>
    <n v="12"/>
  </r>
  <r>
    <n v="1176"/>
    <s v="Old floor plans are being used in the Emergency Evacuation Plan displayed. This may lead to confusion in an emergency evacuation situation"/>
    <s v="Internal"/>
    <d v="2022-09-20T00:00:00"/>
    <x v="0"/>
    <s v="Malaysia"/>
    <x v="4"/>
    <s v="Observation"/>
    <n v="45001"/>
    <n v="8.1999999999999993"/>
    <s v=" Emergency preparedness and response"/>
    <s v="Operations"/>
    <m/>
    <d v="2022-11-19T00:00:00"/>
    <d v="2022-10-12T00:00:00"/>
    <s v="New plans made and displayed .Shared as evidence"/>
    <x v="0"/>
    <n v="22"/>
    <n v="-38"/>
  </r>
  <r>
    <n v="1177"/>
    <s v="Large bricks observed being used as door stoppers in several toilets. This could pose a risk for students in case of mischief since students cannot be supervised 100% of the time"/>
    <s v="Internal"/>
    <d v="2022-09-20T00:00:00"/>
    <x v="0"/>
    <s v="Malaysia"/>
    <x v="4"/>
    <s v="Observation"/>
    <n v="45001"/>
    <s v="8.1.2"/>
    <s v=" Eliminating Hazards and reducing OH&amp;S risks"/>
    <s v="Operations"/>
    <m/>
    <d v="2022-11-19T00:00:00"/>
    <d v="2023-01-09T00:00:00"/>
    <s v="The Bricks have been removed Sharing pics as evidence."/>
    <x v="0"/>
    <n v="111"/>
    <n v="51"/>
  </r>
  <r>
    <n v="1178"/>
    <s v="The toilets are not clean and in poor condition overall. This may lead to adverse impact on student health and hygiene as well as overall satisfaction"/>
    <s v="Internal"/>
    <d v="2022-09-20T00:00:00"/>
    <x v="0"/>
    <s v="Malaysia"/>
    <x v="4"/>
    <s v="Observation"/>
    <n v="9001"/>
    <n v="8.1"/>
    <s v=" Operational planning and control"/>
    <s v="Operations"/>
    <m/>
    <d v="2022-11-19T00:00:00"/>
    <d v="2023-01-31T00:00:00"/>
    <s v="A cleaning schedule has been initiated for all toilets."/>
    <x v="0"/>
    <n v="133"/>
    <n v="73"/>
  </r>
  <r>
    <n v="1179"/>
    <s v="Student strength in GMP segment has shrunk which may also be pandemic related. Current student strength is 64 (K1 &amp; K2 together). A focused local effort may help to contribute towards the sustainability and long-term survival of the school"/>
    <s v="Internal"/>
    <d v="2022-09-20T00:00:00"/>
    <x v="0"/>
    <s v="Malaysia"/>
    <x v="4"/>
    <s v="OFI"/>
    <n v="21001"/>
    <n v="6.1"/>
    <s v=" Actions to address risks &amp; opportunities"/>
    <s v="Leadership"/>
    <m/>
    <d v="2022-11-19T00:00:00"/>
    <d v="2022-11-10T00:00:00"/>
    <s v="Principal has had a meeting with GMP COD and Admissions team to strategize on increasing the numbers"/>
    <x v="0"/>
    <n v="51"/>
    <n v="-9"/>
  </r>
  <r>
    <n v="1180"/>
    <s v="Since student strength is stagnant, Principal could attend all exit interview, track &amp; record them to capture reasons. There were conflicting statements given on this matter. Also no evidence (dates / times) for all exit interviews was available"/>
    <s v="Internal"/>
    <d v="2022-09-20T00:00:00"/>
    <x v="0"/>
    <s v="Malaysia"/>
    <x v="4"/>
    <s v="OFI"/>
    <n v="21001"/>
    <s v="9.1.2"/>
    <s v="Satisfaction of learners, other beneficiaries and staff"/>
    <s v="Leadership"/>
    <m/>
    <d v="2022-11-19T00:00:00"/>
    <d v="2022-10-31T00:00:00"/>
    <s v="Principal is tracking all exit interviews and records the same as per the evidence attached"/>
    <x v="0"/>
    <n v="41"/>
    <n v="-19"/>
  </r>
  <r>
    <n v="1181"/>
    <s v="A child safety and protection policy can be drawn based on the GSF group level policy. This may mitigate risks to stakeholders and reassure parents"/>
    <s v="Internal"/>
    <d v="2022-09-20T00:00:00"/>
    <x v="0"/>
    <s v="Malaysia"/>
    <x v="4"/>
    <s v="OFI"/>
    <n v="21001"/>
    <n v="6.1"/>
    <s v=" Actions to address risks &amp; opportunities"/>
    <s v="Leadership"/>
    <m/>
    <d v="2022-11-19T00:00:00"/>
    <d v="2022-10-12T00:00:00"/>
    <s v=" Existing policy to be reviewed and communicated to all: Review completed and circulated. Enclosed as evidence."/>
    <x v="0"/>
    <n v="22"/>
    <n v="-38"/>
  </r>
  <r>
    <n v="1182"/>
    <s v="All processes to have a closed loop. E.g., when showing process flow of teacher observations, it is necessary to close the loop by informing teacher of findings, monitoring again &amp; documenting closure once matter is resolved. Alternately, steps can be shown in PDCA loop"/>
    <s v="Internal"/>
    <d v="2022-09-20T00:00:00"/>
    <x v="0"/>
    <s v="Malaysia"/>
    <x v="4"/>
    <s v="OFI"/>
    <n v="9001"/>
    <s v="7.5.3"/>
    <s v=" Control of documented information"/>
    <s v="Academics"/>
    <m/>
    <d v="2022-11-19T00:00:00"/>
    <d v="2022-11-21T00:00:00"/>
    <s v="Academics has closed the loop in the process flow."/>
    <x v="0"/>
    <n v="62"/>
    <n v="2"/>
  </r>
  <r>
    <n v="1183"/>
    <s v="It is advisable to get home country documents (collected during admissions) translated to English to allow checking of validity and other details"/>
    <s v="Internal"/>
    <d v="2022-09-20T00:00:00"/>
    <x v="0"/>
    <s v="Malaysia"/>
    <x v="4"/>
    <s v="OFI"/>
    <n v="21001"/>
    <n v="7.5"/>
    <s v=" Documented information"/>
    <s v="Admissions"/>
    <m/>
    <d v="2022-11-19T00:00:00"/>
    <d v="2022-11-22T00:00:00"/>
    <s v="Admission has sent out mail to team to henceforth get docs translated in English from Home country. PFA mail for evidence."/>
    <x v="0"/>
    <n v="63"/>
    <n v="3"/>
  </r>
  <r>
    <n v="1184"/>
    <s v="Reminder can be sent to parents for updating of students profile to make sure all information is current"/>
    <s v="Internal"/>
    <d v="2022-09-20T00:00:00"/>
    <x v="0"/>
    <s v="Malaysia"/>
    <x v="4"/>
    <s v="OFI"/>
    <n v="21001"/>
    <n v="7.5"/>
    <s v=" Documented information"/>
    <s v="Admissions"/>
    <m/>
    <d v="2022-11-19T00:00:00"/>
    <d v="2022-11-22T00:00:00"/>
    <s v="Admission team has sent out mail to parents to update their profile on myGIIS. Evidence attached."/>
    <x v="0"/>
    <n v="63"/>
    <n v="3"/>
  </r>
  <r>
    <n v="1185"/>
    <s v="List of exiting students may be shared weekly by the admissions department, with to the librarian and other relevant staff. This will enable collection of library books and other school property. It was observed that books had gone missing in the past which couldn't be recovered due to this gap"/>
    <s v="Internal"/>
    <d v="2022-09-20T00:00:00"/>
    <x v="0"/>
    <s v="Malaysia"/>
    <x v="4"/>
    <s v="OFI"/>
    <n v="9001"/>
    <n v="7.4"/>
    <s v=" Communication"/>
    <s v="Admissions"/>
    <m/>
    <d v="2022-11-19T00:00:00"/>
    <d v="2022-10-12T00:00:00"/>
    <s v="List to shared with librarian and sent mail shared as evidence"/>
    <x v="0"/>
    <n v="22"/>
    <n v="-38"/>
  </r>
  <r>
    <n v="1186"/>
    <s v="Consolidated tracker could be maintained for all new recruits when HR calls to check references"/>
    <s v="Internal"/>
    <d v="2022-09-20T00:00:00"/>
    <x v="0"/>
    <s v="Malaysia"/>
    <x v="4"/>
    <s v="OFI"/>
    <n v="21001"/>
    <s v="7.1.2"/>
    <s v="Human Resources"/>
    <s v="HR"/>
    <m/>
    <d v="2022-11-19T00:00:00"/>
    <d v="2022-10-12T00:00:00"/>
    <s v="The HR has created a tracker and this will be maintained in future"/>
    <x v="0"/>
    <n v="22"/>
    <n v="-38"/>
  </r>
  <r>
    <n v="1187"/>
    <s v="Eyesight check of drivers could be done by transport vendor to ensure safety of children in the school bus. Additionally uniform for drivers could be considered to ensure only approved drivers operate the buses"/>
    <s v="Internal"/>
    <d v="2022-09-20T00:00:00"/>
    <x v="0"/>
    <s v="Malaysia"/>
    <x v="4"/>
    <s v="OFI"/>
    <n v="45001"/>
    <s v="8.1.2"/>
    <s v=" Eliminating Hazards and reducing OH&amp;S risks"/>
    <s v="Operations"/>
    <m/>
    <d v="2022-11-19T00:00:00"/>
    <d v="2022-12-12T00:00:00"/>
    <s v="Driver eyesight checked and confirmed by school nurse as well as vendor has ordered uniforms  which will be enforced in January when term starts."/>
    <x v="0"/>
    <n v="83"/>
    <n v="23"/>
  </r>
  <r>
    <n v="1188"/>
    <s v="Bus vendors and housekeeping staff can be trained for ISO Awareness, Fire Drills and First Aid"/>
    <s v="Internal"/>
    <d v="2022-09-20T00:00:00"/>
    <x v="0"/>
    <s v="Malaysia"/>
    <x v="4"/>
    <s v="OFI"/>
    <n v="45001"/>
    <n v="7.3"/>
    <s v=" Awareness"/>
    <s v="Operations"/>
    <m/>
    <d v="2022-11-19T00:00:00"/>
    <d v="2022-12-20T00:00:00"/>
    <s v="Bus Drivers and Housekeeping staff have been given training"/>
    <x v="0"/>
    <n v="91"/>
    <n v="31"/>
  </r>
  <r>
    <n v="1189"/>
    <s v="The Incident Report could be enhanced to capture action plans. This would help in preventing recurrence"/>
    <s v="Internal"/>
    <d v="2022-09-20T00:00:00"/>
    <x v="0"/>
    <s v="Malaysia"/>
    <x v="4"/>
    <s v="OFI"/>
    <n v="45001"/>
    <n v="6.2"/>
    <s v=" OH&amp;S objectives &amp; planning to achieve them"/>
    <s v="Operations"/>
    <m/>
    <d v="2022-11-19T00:00:00"/>
    <d v="2022-11-21T00:00:00"/>
    <s v="Ops team has got the Corporate template. This has been shared with all.Mail evidence attached."/>
    <x v="0"/>
    <n v="62"/>
    <n v="2"/>
  </r>
  <r>
    <n v="1190"/>
    <s v="The Fire hose reels were checked by the vendor and some replacements suggested in June 2022. However, these were still not carried out"/>
    <s v="Internal"/>
    <d v="2022-09-20T00:00:00"/>
    <x v="0"/>
    <s v="Malaysia"/>
    <x v="4"/>
    <s v="OFI"/>
    <n v="45001"/>
    <s v="8.1.2"/>
    <s v=" Eliminating Hazards and reducing OH&amp;S risks"/>
    <s v="Operations"/>
    <m/>
    <d v="2022-11-19T00:00:00"/>
    <d v="2023-01-09T00:00:00"/>
    <s v="The Fire Hose has been repaired and sharing the before and after pics._x000a_ "/>
    <x v="0"/>
    <n v="111"/>
    <n v="51"/>
  </r>
  <r>
    <n v="1191"/>
    <s v="The Leadership can look into documenting the Risks and Opportunities for all departments "/>
    <s v="Internal"/>
    <d v="2022-09-20T00:00:00"/>
    <x v="1"/>
    <s v="Singapore"/>
    <x v="15"/>
    <s v="Observation"/>
    <n v="21001"/>
    <n v="6.1"/>
    <s v=" Actions to address risks &amp; opportunities"/>
    <s v="Leadership"/>
    <m/>
    <d v="2022-11-19T00:00:00"/>
    <d v="2022-12-07T00:00:00"/>
    <s v="OWIS will be using department development plans to address the issue. Departmental plans have not been used in the past. Annual development of departmental plans informed by the whole school SDP. "/>
    <x v="0"/>
    <n v="78"/>
    <n v="18"/>
  </r>
  <r>
    <n v="1192"/>
    <s v="During the physical site visit, it was noticed that the disinfectant spray was kept unattended in the canteen area. Though there was a symbol indicating that it was not drinking water, the container looked exactly like a water dispenser refill bottle. This may pose a hazard for young children and EAL students who may not be able to read the Warning label"/>
    <s v="Internal"/>
    <d v="2022-09-20T00:00:00"/>
    <x v="1"/>
    <s v="Singapore"/>
    <x v="15"/>
    <s v="Observation"/>
    <n v="45001"/>
    <s v="8.1.2"/>
    <s v=" Eliminating Hazards and reducing OH&amp;S risks"/>
    <s v="Operations"/>
    <m/>
    <d v="2022-11-19T00:00:00"/>
    <d v="2022-11-09T00:00:00"/>
    <s v="To remove container containing disinfectant liquid. The container looked like a water refill dispenser. To remove the container and placed in the nurses room under supervision. Container to be kept an under supervision of school nurse."/>
    <x v="0"/>
    <n v="50"/>
    <n v="-10"/>
  </r>
  <r>
    <n v="1193"/>
    <s v="HR may look into including Health and safety as well as PDPA aspects in their training"/>
    <s v="Internal"/>
    <d v="2022-09-20T00:00:00"/>
    <x v="1"/>
    <s v="Singapore"/>
    <x v="15"/>
    <s v="Observation"/>
    <n v="45001"/>
    <n v="7.3"/>
    <s v=" Awareness"/>
    <s v="HR"/>
    <m/>
    <d v="2022-11-19T00:00:00"/>
    <d v="2022-11-09T00:00:00"/>
    <s v="Added in the orientation slides the following information:_x000a_1._x0009_ Personal Data Protection Policy/Data Protection Policy_x000a_2._x0009_Health and Safety procedures – to include procedure on how to handle minor and major injury. Immediate addition of the recommended information in the orientation slides.  Frequent review and update of the procedures (if any)"/>
    <x v="0"/>
    <n v="50"/>
    <n v="-10"/>
  </r>
  <r>
    <n v="1194"/>
    <s v="HR may look into documenting internal and external trainings of both academic and non-academic staff"/>
    <s v="Internal"/>
    <d v="2022-09-20T00:00:00"/>
    <x v="1"/>
    <s v="Singapore"/>
    <x v="15"/>
    <s v="Observation"/>
    <n v="9001"/>
    <n v="7.2"/>
    <s v=" Competence"/>
    <s v="HR"/>
    <m/>
    <d v="2022-11-19T00:00:00"/>
    <d v="2022-11-09T00:00:00"/>
    <s v="Review and revised the current training tracker.. Training tracker is enhanced reflecting internal and external trainings attended by members of staff. Frequent review and update of the procedures (if any)"/>
    <x v="0"/>
    <n v="50"/>
    <n v="-10"/>
  </r>
  <r>
    <n v="1195"/>
    <s v="The overall training plan for non-academic staff was not evident during the audit"/>
    <s v="Internal"/>
    <d v="2022-09-20T00:00:00"/>
    <x v="1"/>
    <s v="Singapore"/>
    <x v="15"/>
    <s v="Observation"/>
    <n v="9001"/>
    <n v="7.2"/>
    <s v=" Competence"/>
    <s v="HR"/>
    <m/>
    <d v="2022-11-19T00:00:00"/>
    <d v="2022-11-09T00:00:00"/>
    <s v="Pending 2022-2023 Training Plan – training plan will be finalised in the month of November 2022. Pending 2022-2023 Training Plan – training plan will be finalised in the month of November 2022  "/>
    <x v="0"/>
    <n v="50"/>
    <n v="-10"/>
  </r>
  <r>
    <n v="1196"/>
    <s v="No evidence on IT Asset inventory shown during audit "/>
    <s v="Internal"/>
    <d v="2022-09-20T00:00:00"/>
    <x v="1"/>
    <s v="Singapore"/>
    <x v="15"/>
    <s v="Observation"/>
    <n v="9001"/>
    <s v="7.5.3"/>
    <s v=" Control of documented information"/>
    <s v="Operations"/>
    <m/>
    <d v="2022-11-19T00:00:00"/>
    <d v="2022-11-09T00:00:00"/>
    <s v="Asset inventory was shared in folder. Changeover of IT staff. Have included in shared drive. Asset list to be shared with line manager"/>
    <x v="0"/>
    <n v="50"/>
    <n v="-10"/>
  </r>
  <r>
    <n v="1197"/>
    <s v="The academic team can look into framing rules/policies for textbooks and reference books and communicating the same to students and parents"/>
    <s v="Internal"/>
    <d v="2022-09-20T00:00:00"/>
    <x v="1"/>
    <s v="Singapore"/>
    <x v="15"/>
    <s v="OFI"/>
    <n v="21001"/>
    <n v="8.1"/>
    <s v=" Operational planning and control"/>
    <s v="Academics"/>
    <m/>
    <d v="2022-11-19T00:00:00"/>
    <d v="2022-11-28T00:00:00"/>
    <s v="We will develop this policy during our process review sessions in 2023. "/>
    <x v="0"/>
    <n v="69"/>
    <n v="9"/>
  </r>
  <r>
    <n v="1198"/>
    <s v="The Leadership can look into revising the processes based on the current update for e.g., academic policies"/>
    <s v="Internal"/>
    <d v="2022-09-20T00:00:00"/>
    <x v="1"/>
    <s v="Singapore"/>
    <x v="15"/>
    <s v="OFI"/>
    <n v="21001"/>
    <n v="8.1"/>
    <s v=" Operational planning and control"/>
    <s v="Leadership"/>
    <m/>
    <d v="2022-11-19T00:00:00"/>
    <d v="2022-11-07T00:00:00"/>
    <s v="Annual updating of the processes of the school. Changes in leadership and strategic vision of OWIS. The review and update  of processes will begin in January 2022 and will be completed by March 2022. Inset days will be used to complete this process. Annual program for updating processes. "/>
    <x v="0"/>
    <n v="48"/>
    <n v="-12"/>
  </r>
  <r>
    <n v="1199"/>
    <s v="Emergency Response plan can include lightning and this to be included in the current plan"/>
    <s v="Internal"/>
    <d v="2022-09-20T00:00:00"/>
    <x v="1"/>
    <s v="Singapore"/>
    <x v="15"/>
    <s v="OFI"/>
    <n v="45001"/>
    <n v="8.1999999999999993"/>
    <s v=" Emergency preparedness and response"/>
    <s v="Operations"/>
    <m/>
    <d v="2022-11-19T00:00:00"/>
    <d v="2022-11-09T00:00:00"/>
    <s v="To include lightning warning system as part of the safety. Was never part of the Emergency Response Plan. Have updated the to include. All related safety equipment to be included in ERP"/>
    <x v="0"/>
    <n v="50"/>
    <n v="-10"/>
  </r>
  <r>
    <n v="1200"/>
    <s v="Certificate of fitness for electrical installation has expired and needs to be replaced"/>
    <s v="Internal"/>
    <d v="2022-09-20T00:00:00"/>
    <x v="1"/>
    <s v="Singapore"/>
    <x v="15"/>
    <s v="OFI"/>
    <n v="45001"/>
    <s v="8.1.2"/>
    <s v=" Eliminating Hazards and reducing OH&amp;S risks"/>
    <s v="Operations"/>
    <m/>
    <d v="2022-11-19T00:00:00"/>
    <d v="2022-11-09T00:00:00"/>
    <s v="License has been procured from the department and attached as evidence. To include Tracker for certification that requires re-applying. Follow up from government agencies was not received. To include into tracker and shared with dept. "/>
    <x v="0"/>
    <n v="50"/>
    <n v="-10"/>
  </r>
  <r>
    <n v="1201"/>
    <s v="Fire drill had not been conducted post easing of Covid restrictions. No plan evident. The next Fire Drill to be planned at the earliest"/>
    <s v="Internal"/>
    <d v="2022-09-20T00:00:00"/>
    <x v="1"/>
    <s v="Singapore"/>
    <x v="15"/>
    <s v="OFI"/>
    <n v="45001"/>
    <n v="8.1999999999999993"/>
    <s v=" Emergency preparedness and response"/>
    <s v="Operations"/>
    <m/>
    <d v="2022-11-19T00:00:00"/>
    <d v="2022-11-09T00:00:00"/>
    <s v="Fire drilled already conducted and attached evidence for the same._x000a_To conduct fire drill at month end of August. End of academic year and post covid. To be conducted by month end of August after the briefing for teachers and staff. Fire Drills are conducted twice in an academic year."/>
    <x v="0"/>
    <n v="50"/>
    <n v="-10"/>
  </r>
  <r>
    <n v="1202"/>
    <s v="Operations department can look into having an awareness on First Aid to all academic and non-academic staff"/>
    <s v="Internal"/>
    <d v="2022-09-20T00:00:00"/>
    <x v="1"/>
    <s v="Singapore"/>
    <x v="15"/>
    <s v="OFI"/>
    <n v="45001"/>
    <s v="8.1.2"/>
    <s v=" Eliminating Hazards and reducing OH&amp;S risks"/>
    <s v="Operations"/>
    <m/>
    <d v="2022-11-19T00:00:00"/>
    <d v="2022-11-28T00:00:00"/>
    <s v="To conduct first-aid awareness for all staff. School Nurses to conduct first -aid awareness to all staff in OWIS. Awareness program to be included in induction program"/>
    <x v="0"/>
    <n v="69"/>
    <n v="9"/>
  </r>
  <r>
    <n v="1203"/>
    <s v="The clause 8.3 may be more elaborated in the documentation. The SIPOC for course development may be rewritten in lines of the ISO clause"/>
    <s v="External"/>
    <d v="2022-10-12T00:00:00"/>
    <x v="2"/>
    <s v="Cambodia"/>
    <x v="17"/>
    <s v="OFI"/>
    <n v="9001"/>
    <n v="8.3000000000000007"/>
    <s v=" Design &amp; development of products &amp; services"/>
    <s v="Quality"/>
    <m/>
    <d v="2022-12-11T00:00:00"/>
    <d v="2023-03-16T00:00:00"/>
    <s v="The SIPOC for course development rewritten in lines of the ISO clause."/>
    <x v="0"/>
    <n v="155"/>
    <n v="95"/>
  </r>
  <r>
    <n v="1204"/>
    <s v="Infrastructure risk w.r.t. safety may be considered"/>
    <s v="External"/>
    <d v="2022-10-12T00:00:00"/>
    <x v="2"/>
    <s v="Cambodia"/>
    <x v="17"/>
    <s v="OFI"/>
    <n v="45001"/>
    <s v="6.1.2"/>
    <s v=" Hazard identification &amp; assessment of risks and opportunities"/>
    <s v="Management"/>
    <m/>
    <d v="2022-12-11T00:00:00"/>
    <d v="2023-10-13T00:00:00"/>
    <s v="1. Conduct an urgent safety assessment of the existing infrastructure to identify any immediate risks or hazards that require immediate attention._x000a_2. Implement temporary safety measures to mitigate the most critical risks identified during the assessment."/>
    <x v="0"/>
    <n v="366"/>
    <n v="306"/>
  </r>
  <r>
    <n v="1205"/>
    <s v="Complaints / feedback process may address issues which have been closed without resolution"/>
    <s v="External"/>
    <d v="2022-10-12T00:00:00"/>
    <x v="2"/>
    <s v="Cambodia"/>
    <x v="17"/>
    <s v="OFI"/>
    <n v="21001"/>
    <s v="9.1.2"/>
    <s v="Satisfaction of learners, other beneficiaries and staff"/>
    <s v="Management"/>
    <m/>
    <d v="2022-12-11T00:00:00"/>
    <d v="2023-04-24T00:00:00"/>
    <s v="Feedback report and actions taken tracked and issues resolved. 1. Review and reopen any closed issues that may have been inadequately addressed._x000a_2. Temporarily halt the closure of any new issues until the corrective and preventive actions are in place."/>
    <x v="0"/>
    <n v="194"/>
    <n v="134"/>
  </r>
  <r>
    <n v="1206"/>
    <s v="Purchase invoice / RFQ may detail the exact specification of material required"/>
    <s v="External"/>
    <d v="2022-10-12T00:00:00"/>
    <x v="2"/>
    <s v="Cambodia"/>
    <x v="17"/>
    <s v="OFI"/>
    <n v="9001"/>
    <n v="7.5"/>
    <s v=" Documented information"/>
    <s v="Operations"/>
    <m/>
    <d v="2022-12-11T00:00:00"/>
    <d v="2023-07-07T00:00:00"/>
    <s v="The exact specification of the material required is already specified in the purchase invoice or RFQ. Implement a  review process by assigning a responsible individual or team to review and verify the material specifications in all pending purchase invoices and RFQs before they are approved or sent out. This will prevent any incorrect or incomplete documents."/>
    <x v="0"/>
    <n v="268"/>
    <n v="208"/>
  </r>
  <r>
    <n v="1207"/>
    <s v="Approved Vendor list may be developed item wise to ensure a minimum of 3 vendors for each material"/>
    <s v="External"/>
    <d v="2022-10-12T00:00:00"/>
    <x v="2"/>
    <s v="Cambodia"/>
    <x v="17"/>
    <s v="OFI"/>
    <n v="9001"/>
    <n v="7.5"/>
    <s v=" Documented information"/>
    <s v="Operations"/>
    <m/>
    <d v="2022-12-11T00:00:00"/>
    <d v="2023-07-07T00:00:00"/>
    <s v="Approved Vendor list developed item wise to ensure a minimum of 3 vendors for each material. Immediately review the existing vendor list and identify materials without the required minimum of 3 vendors. Reach out to additional vendors if necessary to meet this requirement. This step ensures that there is no immediate risk of material shortages."/>
    <x v="0"/>
    <n v="268"/>
    <n v="208"/>
  </r>
  <r>
    <n v="1208"/>
    <s v="A central store may be developed instead of campus wise. This shall reduce the total inventory"/>
    <s v="External"/>
    <d v="2022-10-12T00:00:00"/>
    <x v="2"/>
    <s v="Cambodia"/>
    <x v="17"/>
    <s v="OFI"/>
    <n v="9001"/>
    <n v="7.1"/>
    <s v=" Resources"/>
    <s v="Management"/>
    <m/>
    <d v="2022-12-11T00:00:00"/>
    <d v="2023-07-11T00:00:00"/>
    <s v="A central store of inventory has been developed. 1. Begin with an initial inventory assessment to pinpoint any surplus or duplicated items and determine which ones should be reduced as a top priority._x000a_2. Determine the specific campus where the central store should be established._x000a_"/>
    <x v="0"/>
    <n v="272"/>
    <n v="212"/>
  </r>
  <r>
    <n v="1209"/>
    <s v="Re-order level for each item may be developed considering the consumption pattern and delivery period"/>
    <s v="External"/>
    <d v="2022-10-12T00:00:00"/>
    <x v="2"/>
    <s v="Cambodia"/>
    <x v="17"/>
    <s v="OFI"/>
    <n v="9001"/>
    <n v="8.1"/>
    <s v=" Operational planning and control"/>
    <s v="Operations"/>
    <m/>
    <d v="2022-12-11T00:00:00"/>
    <d v="2023-08-29T00:00:00"/>
    <s v="The operations and procurement department has started using the reorder level formula for each item to ensure that stocks are not depleted before the next delivery arrives. The formula is:  Reorder level (ROL) = Consumption pattern x Delivery period + Buffer stock"/>
    <x v="0"/>
    <n v="321"/>
    <n v="261"/>
  </r>
  <r>
    <n v="1210"/>
    <s v="Petty cash purchases may be analysed for trend"/>
    <s v="External"/>
    <d v="2022-10-12T00:00:00"/>
    <x v="2"/>
    <s v="Cambodia"/>
    <x v="17"/>
    <s v="OFI"/>
    <n v="9001"/>
    <s v="9.1.3"/>
    <s v=" Analysis &amp; evaluation"/>
    <s v="Leadership"/>
    <m/>
    <d v="2022-12-11T00:00:00"/>
    <d v="2023-07-07T00:00:00"/>
    <s v="The petty cash has been analysed for trends"/>
    <x v="0"/>
    <n v="268"/>
    <n v="208"/>
  </r>
  <r>
    <n v="1211"/>
    <s v="Preventive maintenance schedule &amp; checklist may be developed"/>
    <s v="External"/>
    <d v="2022-10-12T00:00:00"/>
    <x v="2"/>
    <s v="Cambodia"/>
    <x v="17"/>
    <s v="OFI"/>
    <n v="9001"/>
    <s v="7.5.2"/>
    <s v=" Creating and updating"/>
    <s v="Operations"/>
    <m/>
    <d v="2022-12-11T00:00:00"/>
    <d v="2023-07-25T00:00:00"/>
    <s v="Preventive maintenance schedule &amp; checklist may be developed. 1. Immediately develop a basic preventive maintenance schedule and checklist for critical equipment, systems, and infrastructure._x000a_2. Prioritize preventive maintenance for critical equipment to minimize the risk of unexpected failures or downtime."/>
    <x v="0"/>
    <n v="286"/>
    <n v="226"/>
  </r>
  <r>
    <n v="1212"/>
    <s v="Business risk analysis may include competition and recruitment of child offenders"/>
    <s v="External"/>
    <d v="2022-10-12T00:00:00"/>
    <x v="2"/>
    <s v="Cambodia"/>
    <x v="17"/>
    <s v="OFI"/>
    <n v="21001"/>
    <n v="6.1"/>
    <s v=" Actions to address risks &amp; opportunities"/>
    <s v="Leadership"/>
    <m/>
    <d v="2022-12-11T00:00:00"/>
    <d v="2023-05-15T00:00:00"/>
    <s v="Business risk analysis has been updated to include competition and recruitment of child offenders. These are now part of the recruitment policy of Harrods. This will be ensured in the future"/>
    <x v="0"/>
    <n v="215"/>
    <n v="155"/>
  </r>
  <r>
    <n v="1213"/>
    <s v="Recruitment plan for the year may also specify target date"/>
    <s v="External"/>
    <d v="2022-10-12T00:00:00"/>
    <x v="2"/>
    <s v="Cambodia"/>
    <x v="17"/>
    <s v="OFI"/>
    <n v="9001"/>
    <n v="10.3"/>
    <s v=" Continual improvement"/>
    <s v="HR"/>
    <m/>
    <d v="2022-12-11T00:00:00"/>
    <d v="2023-05-15T00:00:00"/>
    <s v="HR department set up the recruitment timeline for the yearly recruitment plan. HR department provide a recruitment timeline for yearly recruitment plan to measure recruitment efficiency. HR to ensure that a timeline is given for every yearly recruitment planning "/>
    <x v="0"/>
    <n v="215"/>
    <n v="155"/>
  </r>
  <r>
    <n v="1214"/>
    <s v="The clause 8.3 may be more elaborated in the documentation for development. The Course design &amp; content development may be rewritten in lines of the ISO clause."/>
    <s v="External"/>
    <d v="2022-10-13T00:00:00"/>
    <x v="1"/>
    <s v="Singapore"/>
    <x v="15"/>
    <s v="OFI"/>
    <n v="9001"/>
    <n v="8.3000000000000007"/>
    <s v=" Design &amp; development of products &amp; services"/>
    <s v="Quality"/>
    <m/>
    <d v="2022-12-12T00:00:00"/>
    <d v="2022-11-07T00:00:00"/>
    <s v="Annual updating of the processes of the school.  Has not been updated to be in line with ISO . The review and update  of processes will begin in January 2022 and will be completed by March 2022. Inset days will be used to complete this process. Annual program for updating processes. "/>
    <x v="0"/>
    <n v="25"/>
    <n v="-35"/>
  </r>
  <r>
    <n v="1215"/>
    <s v="Chinese mathematics, use of abacus etc. may be considered as additional training in bilingual program. Vedic mathematics may also be considered as alternate."/>
    <s v="External"/>
    <d v="2022-10-13T00:00:00"/>
    <x v="1"/>
    <s v="Singapore"/>
    <x v="15"/>
    <s v="OFI"/>
    <n v="21001"/>
    <n v="10.199999999999999"/>
    <s v="Continual Improvement"/>
    <s v="Leadership"/>
    <m/>
    <d v="2022-12-12T00:00:00"/>
    <d v="2022-11-07T00:00:00"/>
    <s v="No corrective action will be taken as we are bound by the curricular requirements of the IB Primary Years Program. The school has discussed the same and since its will not be possible to implement this OFI, this finding has been closed based on the decision taken by the Management"/>
    <x v="0"/>
    <n v="25"/>
    <n v="-35"/>
  </r>
  <r>
    <n v="1216"/>
    <s v="Complaints / feedback process may also address issues raised by internal stakeholders (where HR &amp; academic coordinators are responsible for response &amp; resolution)."/>
    <s v="External"/>
    <d v="2022-10-13T00:00:00"/>
    <x v="1"/>
    <s v="Singapore"/>
    <x v="15"/>
    <s v="OFI"/>
    <n v="21001"/>
    <s v="9.1.2"/>
    <s v="Satisfaction of learners, other beneficiaries and staff"/>
    <s v="Leadership"/>
    <m/>
    <d v="2022-12-12T00:00:00"/>
    <d v="2022-11-07T00:00:00"/>
    <s v="We currently have two yearly surveys for staff to provide feedback. We also have a clearly articulated process for internal feedback. This process is shared with staff at induction.  Continue to maintain the process that is in place. "/>
    <x v="0"/>
    <n v="25"/>
    <n v="-35"/>
  </r>
  <r>
    <n v="1217"/>
    <s v="Nanyang campus may not accept children with physical disabilities, due to its infrastructure. However, Suntec campus may consider developing systems for such children."/>
    <s v="External"/>
    <d v="2022-10-13T00:00:00"/>
    <x v="1"/>
    <s v="Singapore"/>
    <x v="15"/>
    <s v="OFI"/>
    <n v="21001"/>
    <s v="7.2.2"/>
    <s v="Additional requirements for special needs education (Competence)"/>
    <s v="Leadership"/>
    <m/>
    <d v="2022-12-12T00:00:00"/>
    <d v="2022-11-07T00:00:00"/>
    <s v="No action will be taken regarding this OFI as we are unable to modify the space used at Suntec. As per our contract with Suntec, no changes can be made to any of the environments that we used. Based on the decision taken by management, the fining has been closed"/>
    <x v="0"/>
    <n v="25"/>
    <n v="-35"/>
  </r>
  <r>
    <n v="1218"/>
    <s v="Approved Vendor list may be developed item wise to ensure a minimum of 3 vendors for each material."/>
    <s v="External"/>
    <d v="2022-10-13T00:00:00"/>
    <x v="1"/>
    <s v="Singapore"/>
    <x v="15"/>
    <s v="OFI"/>
    <n v="45001"/>
    <s v="7.5.2"/>
    <s v=" Creating and updating"/>
    <s v="Operations"/>
    <m/>
    <d v="2022-12-12T00:00:00"/>
    <d v="2022-11-08T00:00:00"/>
    <s v="Edited vendor list against criteria of scope of work. Vendor list not arranged to service provided. Vendor list to be maintained again service provided with at lest 3 vendor per scope. To be updated by operations and procurement."/>
    <x v="0"/>
    <n v="26"/>
    <n v="-34"/>
  </r>
  <r>
    <n v="1219"/>
    <s v="Maintenance checklist may include building stability checks, lightening arrestor, earthing pits etc. (though not a legal requirement)"/>
    <s v="External"/>
    <d v="2022-10-13T00:00:00"/>
    <x v="1"/>
    <s v="Singapore"/>
    <x v="15"/>
    <s v="OFI"/>
    <n v="45001"/>
    <s v="7.5.2"/>
    <s v=" Creating and updating"/>
    <s v="Operations"/>
    <m/>
    <d v="2022-12-12T00:00:00"/>
    <d v="2022-11-08T00:00:00"/>
    <s v="Building stability  check done by Land owner every 5 years. But was not included in evidence. Building checks done, will engage contractors for check on lightning arrestor and earth pits. To be included as part of facilities yearly checks"/>
    <x v="0"/>
    <n v="26"/>
    <n v="-34"/>
  </r>
  <r>
    <n v="1220"/>
    <s v="Electric sockets in the class room may be plugged or covered."/>
    <s v="External"/>
    <d v="2022-10-13T00:00:00"/>
    <x v="1"/>
    <s v="Singapore"/>
    <x v="15"/>
    <s v="OFI"/>
    <n v="45001"/>
    <s v="8.1.2"/>
    <s v=" Eliminating Hazards and reducing OH&amp;S risks"/>
    <s v="Operations"/>
    <m/>
    <d v="2022-12-12T00:00:00"/>
    <d v="2022-11-08T00:00:00"/>
    <s v="Purchased plug covers and cover low and exposed wall socket. To plug and cover open wall socket. To be part of facilities checklist  and class teachers to ensure covers are in place"/>
    <x v="0"/>
    <n v="26"/>
    <n v="-34"/>
  </r>
  <r>
    <n v="1221"/>
    <s v="Canteen hygiene checklist may be developed in line with FSSC standard (instead of generic checklist)"/>
    <s v="External"/>
    <d v="2022-10-13T00:00:00"/>
    <x v="1"/>
    <s v="Singapore"/>
    <x v="15"/>
    <s v="OFI"/>
    <n v="45001"/>
    <s v="8.1.2"/>
    <s v=" Eliminating Hazards and reducing OH&amp;S risks"/>
    <s v="Operations"/>
    <m/>
    <d v="2022-12-12T00:00:00"/>
    <d v="2022-11-28T00:00:00"/>
    <s v="To work with GIIS to standardize checklist with FSSC standard. To standardize checklist with FSSC standard. To work with GIIS closely"/>
    <x v="0"/>
    <n v="46"/>
    <n v="-14"/>
  </r>
  <r>
    <n v="1222"/>
    <s v="Fire load analysis may be carried out for placement of fire extinguishers (number &amp; type)."/>
    <s v="External"/>
    <d v="2022-10-13T00:00:00"/>
    <x v="1"/>
    <s v="Singapore"/>
    <x v="15"/>
    <s v="OFI"/>
    <n v="45001"/>
    <s v="8.1.2"/>
    <s v=" Eliminating Hazards and reducing OH&amp;S risks"/>
    <s v="Operations"/>
    <m/>
    <d v="2022-12-12T00:00:00"/>
    <d v="2022-11-28T00:00:00"/>
    <s v="The requirement is based on the building and load of the existing structure and not based on occupancy, hence the existing approval from_x000a_SCDF is sufficient "/>
    <x v="0"/>
    <n v="46"/>
    <n v="-14"/>
  </r>
  <r>
    <n v="1223"/>
    <s v="Evidence of knowledge and awareness training of ISO requirements and PDCA aspects was not demonstrated during the audit of IBPYP coordinator. In the absence of the same it may be unclear if all aspects of PYP curriculum are delivered and deployed in the desired manner across all the classes"/>
    <s v="Internal"/>
    <d v="2023-02-16T00:00:00"/>
    <x v="0"/>
    <s v="Japan"/>
    <x v="0"/>
    <s v="Observation"/>
    <n v="21001"/>
    <n v="7.2"/>
    <s v=" Competence"/>
    <s v="Academics"/>
    <m/>
    <d v="2023-04-17T00:00:00"/>
    <d v="2023-02-23T00:00:00"/>
    <s v="&quot;Training session regarding the PDCA aspects, my GIIS policies, addressing risks and opportunities and ISO standards given to PYP coordinator._x000a_Evidence of files attached in related files. Advance training of requirements as per ISO requirements as well as my GIIS policies need to be given during the induction program of the role."/>
    <x v="0"/>
    <n v="7"/>
    <n v="-53"/>
  </r>
  <r>
    <n v="1224"/>
    <s v="Documentary evidence of processes in place as per myGIIS IMS policies 1-7 not seen in an organised manner. In the absence of the same it cannot be ascertained if the processes are well deployed across the curriculum"/>
    <s v="Internal"/>
    <d v="2023-02-16T00:00:00"/>
    <x v="0"/>
    <s v="Japan"/>
    <x v="0"/>
    <s v="Observation"/>
    <n v="21001"/>
    <n v="7.5"/>
    <s v=" Documented information"/>
    <s v="Academics"/>
    <m/>
    <d v="2023-04-17T00:00:00"/>
    <d v="2023-03-06T00:00:00"/>
    <s v="All documentary evidence is managed by PYP coordinator and are accessible to all PYP teachers. PYP coordinator is the manager along with principal to manage the documentary evidence. Coordinator to have complete understanding and control of all documentary evidences. "/>
    <x v="0"/>
    <n v="18"/>
    <n v="-42"/>
  </r>
  <r>
    <n v="1225"/>
    <s v="Evidence of Substitute teacher records not found-. In the absence of the same, it is not sure to ascertain if all classes have been substituted in the case of teacher becomes absent on any particular day"/>
    <s v="Internal"/>
    <d v="2023-02-16T00:00:00"/>
    <x v="0"/>
    <s v="Japan"/>
    <x v="0"/>
    <s v="Observation"/>
    <n v="21001"/>
    <n v="7.5"/>
    <s v=" Documented information"/>
    <s v="Academics"/>
    <m/>
    <d v="2023-04-17T00:00:00"/>
    <d v="2023-02-23T00:00:00"/>
    <s v=" Process of documenting substitute records of GMP classes in place.Follow the process of documenting substitute records for absent teachers so that a tracking system will be readily available. "/>
    <x v="0"/>
    <n v="7"/>
    <n v="-53"/>
  </r>
  <r>
    <n v="1226"/>
    <s v="Evidence of First aid training as well as response to accidents and incidents given to all teachers not seen for 2022. In the absence of the same teachers will not be able to respond and react to first aid situations outside school premises or inside the classroom"/>
    <s v="Internal"/>
    <d v="2023-02-16T00:00:00"/>
    <x v="0"/>
    <s v="Japan"/>
    <x v="0"/>
    <s v="Observation"/>
    <n v="45001"/>
    <n v="7.3"/>
    <s v=" Awareness"/>
    <s v="Operations"/>
    <m/>
    <d v="2023-04-17T00:00:00"/>
    <d v="2023-03-16T00:00:00"/>
    <s v="First Aid Training given to teachers by school nurses. Proper plan to conduct scheduled annual first aid training to all teachers. Nurses and Operations department to plan all training in advance so that all can avoid missing the same."/>
    <x v="0"/>
    <n v="28"/>
    <n v="-32"/>
  </r>
  <r>
    <n v="1227"/>
    <s v="The process of collecting and sharing health records of newly admitted students including allergy records was not evident during the audit. In the absence of the same it cannot be ensured if all the information are shared to relevant campus nurses as well as class teachers. This may be a safety risk to students especially when they share food during lunch"/>
    <s v="Internal"/>
    <d v="2023-02-16T00:00:00"/>
    <x v="0"/>
    <s v="Japan"/>
    <x v="0"/>
    <s v="OFI"/>
    <n v="45001"/>
    <n v="7.5"/>
    <s v=" Documented information"/>
    <s v="Admissions"/>
    <m/>
    <d v="2023-04-17T00:00:00"/>
    <d v="2023-04-05T00:00:00"/>
    <s v="Policy regarding collecting the medical information was put in place and new parents have been requested to do upload the medical form through google form. All new parents have started the process. The records are received by school nurses .The policies has been communicated to all relevant parties of all campuses. All nurses have been trained to update the medical records through sending google form to parents regularly."/>
    <x v="0"/>
    <n v="48"/>
    <n v="-12"/>
  </r>
  <r>
    <n v="1228"/>
    <s v="No documents seen or no evidence seen for process or practice related to emergency response process in case of situations happening during ECA/ CCA / park time outside the school. In the absence of the same the teachers, support staff, external contract teachers will not have clue of the process and can create a chaos and can compromise safety and accountability in the eventuality of an emergency"/>
    <s v="Internal"/>
    <d v="2023-02-16T00:00:00"/>
    <x v="0"/>
    <s v="Japan"/>
    <x v="0"/>
    <s v="Observation"/>
    <n v="45001"/>
    <s v="8.1.2"/>
    <s v=" Eliminating Hazards and reducing OH&amp;S risks"/>
    <s v="Operations"/>
    <m/>
    <d v="2023-04-17T00:00:00"/>
    <d v="2023-03-20T00:00:00"/>
    <s v="Training needs are identified, and training conducted for all ECA/ CCA teachers. To include annual training / re-fresher training for ECA/ CCA teachers along with regular teachers for emergency response. ECA CCA external teachers to be identified as student facilitators and to include them for all necessary trainings."/>
    <x v="0"/>
    <n v="32"/>
    <n v="-28"/>
  </r>
  <r>
    <n v="1229"/>
    <s v="Evidence of emergency training for substitute teachers not seen. In the absence of the same, the_x000a_substitute teachers will not have an idea of how to respond to emergency situations"/>
    <s v="Internal"/>
    <d v="2023-02-16T00:00:00"/>
    <x v="0"/>
    <s v="Japan"/>
    <x v="0"/>
    <s v="Observation"/>
    <n v="45001"/>
    <s v="8.1.2"/>
    <s v=" Eliminating Hazards and reducing OH&amp;S risks"/>
    <s v="Operations"/>
    <m/>
    <d v="2023-04-17T00:00:00"/>
    <d v="2023-03-20T00:00:00"/>
    <s v="Training needs identified and training of emergency response conducted for all substitute teachers. To make annual plan for training of emergency response conducted for all substitute teachers. Make a list of substitute teachers and share to operations department so that they include to train substitute teachers as well for emergency response."/>
    <x v="0"/>
    <n v="32"/>
    <n v="-28"/>
  </r>
  <r>
    <n v="1230"/>
    <s v="No evidence of cleaning reports of washroom cleaning with time stamps seen. In the absence of the same it cannot be ensured that timely cleaning is conducted"/>
    <s v="Internal"/>
    <d v="2023-02-16T00:00:00"/>
    <x v="0"/>
    <s v="Japan"/>
    <x v="0"/>
    <s v="OFI"/>
    <n v="45001"/>
    <n v="9.1"/>
    <s v=" Monitoring, measurement, analysis &amp; performance evaluation"/>
    <s v="Operations"/>
    <m/>
    <d v="2023-04-17T00:00:00"/>
    <d v="2023-04-07T00:00:00"/>
    <s v="The process of recording the washroom cleaning was put in place. All cleaners of all campuses were given orientation for starting the process."/>
    <x v="0"/>
    <n v="50"/>
    <n v="-10"/>
  </r>
  <r>
    <n v="1231"/>
    <s v="Evidence of records of asset stock maintenance not seen for 2022. In the absence of the same it is not sure to ascertain if all assets are managed, safeguarded and maintained by the school"/>
    <s v="Internal"/>
    <d v="2023-02-16T00:00:00"/>
    <x v="0"/>
    <s v="Japan"/>
    <x v="0"/>
    <s v="OFI"/>
    <n v="9001"/>
    <s v="7.1.3"/>
    <s v=" Infrastructure"/>
    <s v="Operations"/>
    <m/>
    <d v="2023-04-17T00:00:00"/>
    <d v="2023-03-13T00:00:00"/>
    <s v="Management decisions to complete the asset stock taking by the end of the year during school holidays as it is time consuming. Management decisions to schedule asset stock taking during school holiday time. Plan and schedule asset stock taking well ahead."/>
    <x v="0"/>
    <n v="25"/>
    <n v="-35"/>
  </r>
  <r>
    <n v="1232"/>
    <s v="Documented evidence of Occupational Health and Safety Induction conducted not seen for_x000a_new employee induction. In the absence of the evidence, it cannot be concluded that the mandatory safety induction for employees have been completed"/>
    <s v="Internal"/>
    <d v="2023-02-16T00:00:00"/>
    <x v="0"/>
    <s v="Japan"/>
    <x v="0"/>
    <s v="Observation"/>
    <n v="9001"/>
    <n v="7.3"/>
    <s v=" Awareness"/>
    <s v="HR"/>
    <m/>
    <d v="2023-04-17T00:00:00"/>
    <d v="2023-04-14T00:00:00"/>
    <s v="OH and S induction for new joiner once completed was documented in the  HR induction checklist format . The standardized format was put in action for all HR induction from April 2023.The same format will be followed for all campus new joiner, HR induction."/>
    <x v="0"/>
    <n v="57"/>
    <n v="-3"/>
  </r>
  <r>
    <n v="1233"/>
    <s v="Documented evidence of the employee induction records done by curriculum coordinator_x000a_may be maintained by HR. This will help HR in charge to see the completeness of induction and track if all necessary induction is complete or not or not especially when there are 3 different campuses, and the management is done centrally"/>
    <s v="Internal"/>
    <d v="2023-02-16T00:00:00"/>
    <x v="0"/>
    <s v="Japan"/>
    <x v="0"/>
    <s v="Observation"/>
    <n v="9001"/>
    <n v="7.5"/>
    <s v=" Documented information"/>
    <s v="HR"/>
    <m/>
    <d v="2023-04-17T00:00:00"/>
    <d v="2023-04-07T00:00:00"/>
    <s v="The process of documenting the induction conducted by coordinators was completed by HR.  HR has started documenting l induction details in the employee file of all campuses."/>
    <x v="0"/>
    <n v="50"/>
    <n v="-10"/>
  </r>
  <r>
    <n v="1234"/>
    <s v="Job Description &amp; Key Result Area for Business Development function was not available"/>
    <s v="Internal"/>
    <d v="2023-02-16T00:00:00"/>
    <x v="0"/>
    <s v="India"/>
    <x v="14"/>
    <s v="Observation"/>
    <n v="21001"/>
    <n v="5.3"/>
    <s v=" Role, Responsibility, Authority"/>
    <s v="HR"/>
    <m/>
    <d v="2023-04-17T00:00:00"/>
    <d v="2023-04-10T00:00:00"/>
    <s v="A job description and key result area for the Business Development function have now been drafted by HR and made available to Tanushree, Fayaz Khan's reporting manager. As a result, HR has checked that JD's &amp; KRA's are available for all positions listed on the organization chart. Every time a new position is added to the organisation chart, the JD's &amp; KRA's will be prepared simultaneously and given to the new hire when he or she joins."/>
    <x v="0"/>
    <n v="53"/>
    <n v="-7"/>
  </r>
  <r>
    <n v="1235"/>
    <s v="Sighted the joining records of Admission Counsellor and the French Teacher. They have access to myGIIS. However, could not verify details of their Induction Modules / PPT’s completion on Teamie &amp; also of OHSAS standards Induction PPT"/>
    <s v="Internal"/>
    <d v="2023-02-16T00:00:00"/>
    <x v="0"/>
    <s v="India"/>
    <x v="14"/>
    <s v="Observation"/>
    <n v="21001"/>
    <n v="7.3"/>
    <s v=" Awareness"/>
    <s v="HR"/>
    <m/>
    <d v="2023-04-17T00:00:00"/>
    <d v="2023-05-02T00:00:00"/>
    <s v="All new joiners, in addition to completion of the standard HR induction have also completed their induction modules on Teamie &amp; general health and safety awareness module in the LMS. This requirement has now been added to the HR SOP and hence will be followed as per the SOP. GIIS Noida HR will make sure that all new joinees will complete all the necessary induction trainings within a weeks’ time from the date of joining "/>
    <x v="0"/>
    <n v="75"/>
    <n v="15"/>
  </r>
  <r>
    <n v="1236"/>
    <s v="Action plans for low-rated parameters for improvements needs to be made for PSAT 2 Report for the Campus that was shared on 11th Jan’23"/>
    <s v="Internal"/>
    <d v="2023-02-16T00:00:00"/>
    <x v="0"/>
    <s v="India"/>
    <x v="14"/>
    <s v="Observation"/>
    <n v="21001"/>
    <s v="9.1.2"/>
    <s v="Satisfaction of learners, other beneficiaries and staff"/>
    <s v="Leadership"/>
    <m/>
    <d v="2023-04-17T00:00:00"/>
    <d v="2023-04-10T00:00:00"/>
    <s v="PSAT Report for Oct’22 to March’23 has been analysed and actionable points have been identified for improvement. PSAT 2 Report going forward will be checked and updated in Tracking Spreadsheet as and when it’s received. All Survey Reports received once in 6 months will be reviewed, analysed, actionable points identified &amp; monitored monthly to track progess"/>
    <x v="0"/>
    <n v="53"/>
    <n v="-7"/>
  </r>
  <r>
    <n v="1237"/>
    <s v="Random breath tests are conducted on bus drivers to assess alcohol consumption, but no records or documentation is being maintained."/>
    <s v="Internal"/>
    <d v="2023-02-16T00:00:00"/>
    <x v="0"/>
    <s v="India"/>
    <x v="14"/>
    <s v="Observation"/>
    <n v="45001"/>
    <s v="7.5.1"/>
    <s v=" General (Documented Info)"/>
    <s v="Operations"/>
    <m/>
    <d v="2023-04-17T00:00:00"/>
    <d v="2023-02-24T00:00:00"/>
    <s v="There is a checklist that the security guards have instructed to check the bus drivers upon arrival on campus in the morning to ensure they are not drunk and are able to drive. Admin Manager receives daily updates on compliance and the Principal's office reviews them every 15 days. Random medical checks by the school nurse, as well as annual medical checks"/>
    <x v="0"/>
    <n v="8"/>
    <n v="-52"/>
  </r>
  <r>
    <n v="1238"/>
    <s v="During Campus Inspection Round on 03-Feb, found secondary grade children playing in the swing in the playground meant for pre-primary kids. No teachers were seen with the students. This could pose a risk in case the students have an injury or accident (major/minor). There was no signage indicating that the playground is meant for use for pre-primary children only"/>
    <s v="Internal"/>
    <d v="2023-02-16T00:00:00"/>
    <x v="0"/>
    <s v="India"/>
    <x v="14"/>
    <s v="Observation"/>
    <n v="45001"/>
    <s v="8.1.2"/>
    <s v=" Eliminating Hazards and reducing OH&amp;S risks"/>
    <s v="Academics"/>
    <m/>
    <d v="2023-04-17T00:00:00"/>
    <d v="2023-02-24T00:00:00"/>
    <s v="Signage is displayed appropriately on the wall. In order to protect the pre-primary playground, the principal has requested academic coordinators to inform the sports teachers that the children should not be allowed to play in the area. It will also be monitored by CCTV cameras by the supervisor in the CCTV room, who will notify the school principal immediately if lapses are detected."/>
    <x v="0"/>
    <n v="8"/>
    <n v="-52"/>
  </r>
  <r>
    <n v="1239"/>
    <s v="Out of total 168 cameras installed on campus, 15 are not working"/>
    <s v="Internal"/>
    <d v="2023-02-16T00:00:00"/>
    <x v="0"/>
    <s v="India"/>
    <x v="14"/>
    <s v="Observation"/>
    <n v="45001"/>
    <s v="9.1.1"/>
    <s v=" General (Performance Evaluation)"/>
    <s v="Operations"/>
    <m/>
    <d v="2023-04-17T00:00:00"/>
    <d v="2023-02-24T00:00:00"/>
    <s v="In the campus, all cameras are now operational. An annual inspection and report will be provided by the CCTV vendor to ensure that all cameras are working and any that aren't can be repaired immediately.. A total of 6 extra CCTV cameras are now on standby at the campus, so that in case of a failure, a new one is ready to take its place, ensuring that continuous CCTV coverage is maintained"/>
    <x v="0"/>
    <n v="8"/>
    <n v="-52"/>
  </r>
  <r>
    <n v="1240"/>
    <s v="First Aid Box was not labelled"/>
    <s v="Internal"/>
    <d v="2023-02-16T00:00:00"/>
    <x v="0"/>
    <s v="India"/>
    <x v="14"/>
    <s v="OFI"/>
    <n v="45001"/>
    <n v="8.1999999999999993"/>
    <s v=" Emergency preparedness and response"/>
    <s v="Operations"/>
    <m/>
    <d v="2023-04-17T00:00:00"/>
    <d v="2023-02-24T00:00:00"/>
    <s v="A label has been attached to the First Aid box. A label is on every First Aid Box on campus so that they are readily identifiable. We will ensure that any new first aid box is clearly identifiable whenever it is purchased"/>
    <x v="0"/>
    <n v="8"/>
    <n v="-52"/>
  </r>
  <r>
    <n v="1241"/>
    <s v="List of Trained First Aiders for the Campus to be made &amp; displayed in the Infirmary and in other prominent places on the campus so that in case of an emergency they can be reached out for assistance."/>
    <s v="Internal"/>
    <d v="2023-02-16T00:00:00"/>
    <x v="0"/>
    <s v="India"/>
    <x v="14"/>
    <s v="OFI"/>
    <n v="45001"/>
    <n v="8.1999999999999993"/>
    <s v=" Emergency preparedness and response"/>
    <s v="Operations"/>
    <m/>
    <d v="2023-04-17T00:00:00"/>
    <d v="2023-02-24T00:00:00"/>
    <s v="Throughout the campus, including the infirmary, there is now a list of trained first aiders. Approximately once every six months, the list will be reviewed and updated to ensure only campus staff members are included in the list. Standards awareness training will cover this requirement so that it is not missed during implementation. In addition, safety audits will audit this list each year"/>
    <x v="0"/>
    <n v="8"/>
    <n v="-52"/>
  </r>
  <r>
    <n v="1242"/>
    <s v="Internal Campus staff members’ contact details / Internal Rescue Team Details e.g. Principal, VP, Admin Manager, etc. not mentioned in the Emergency Contact Details List"/>
    <s v="Internal"/>
    <d v="2023-02-16T00:00:00"/>
    <x v="0"/>
    <s v="India"/>
    <x v="14"/>
    <s v="OFI"/>
    <n v="45001"/>
    <n v="8.1999999999999993"/>
    <s v=" Emergency preparedness and response"/>
    <s v="Operations"/>
    <m/>
    <d v="2023-04-17T00:00:00"/>
    <d v="2023-02-24T00:00:00"/>
    <s v="Members of the Internal Rescue Team (IRT) are now displayed at all prominent spots on campus. A six-month review and update of the list will be conducted so that only campus staff members are listed on the list. The annual safety audits will also cover this point. This requirement will also be covered during standard awareness training to avoid it being overlooked as part of the implementation process. "/>
    <x v="0"/>
    <n v="8"/>
    <n v="-52"/>
  </r>
  <r>
    <n v="1243"/>
    <s v="Bus Attendants were found to be not trained on Emergency Evacuation Preparedness, for example, how to open the bus emergency exit door."/>
    <s v="Internal"/>
    <d v="2023-02-16T00:00:00"/>
    <x v="0"/>
    <s v="India"/>
    <x v="14"/>
    <s v="Minor -Non-Conformities"/>
    <n v="45001"/>
    <n v="8.1999999999999993"/>
    <s v=" Emergency preparedness and response"/>
    <s v="Operations"/>
    <m/>
    <d v="2023-04-17T00:00:00"/>
    <d v="2023-02-24T00:00:00"/>
    <s v="Transportation Incharge Raju Bharati has trained bus attendants on emergency door opening, fire extinguisher operation, etc.. The trainings are now included in the annual training plan and will be followed as planned from now on. Bus attendants should be trained on emergency preparedness and fire safety by their transport supervisor before starting work"/>
    <x v="0"/>
    <n v="8"/>
    <n v="-52"/>
  </r>
  <r>
    <n v="1244"/>
    <s v="A list of trained firefighters could be made &amp; displayed prominently in the campus."/>
    <s v="Internal"/>
    <d v="2023-02-16T00:00:00"/>
    <x v="0"/>
    <s v="India"/>
    <x v="14"/>
    <s v="OFI"/>
    <n v="45001"/>
    <n v="8.1999999999999993"/>
    <s v=" Emergency preparedness and response"/>
    <s v="Operations"/>
    <m/>
    <d v="2023-04-17T00:00:00"/>
    <d v="2023-02-24T00:00:00"/>
    <s v="A list of all fire fighters trained at the campus is now displayed at all major locations. In the event of new training taking place and new personnel being trained for fire fighting, the list will be immediately updated. When safety audits are conducted annually, this list will be checked to see if it is current"/>
    <x v="0"/>
    <n v="8"/>
    <n v="-52"/>
  </r>
  <r>
    <n v="1245"/>
    <s v="First Aid Box for Bus Route No. IP3 &amp; Fire Extinguisher for GR2 were kept in inaccessible locations. This could pose a risk in looking for them in times of emergency"/>
    <s v="Internal"/>
    <d v="2023-02-16T00:00:00"/>
    <x v="0"/>
    <s v="India"/>
    <x v="14"/>
    <s v="Observation"/>
    <n v="45001"/>
    <n v="8.1999999999999993"/>
    <s v=" Emergency preparedness and response"/>
    <s v="Operations"/>
    <m/>
    <d v="2023-04-17T00:00:00"/>
    <d v="2023-02-24T00:00:00"/>
    <s v="First Aid Boxes &amp; Fire Extinguishers are all placed at visible &amp; accessible locations in all of the buses. Keeping first aid box &amp; fire extinguishers in easy to access place is now part of daily checklist. This will ensure their compliance. Whenever training is given to the bus staff, they will be briefed for placement of both the items in proper location"/>
    <x v="0"/>
    <n v="8"/>
    <n v="-52"/>
  </r>
  <r>
    <n v="1246"/>
    <s v="The agreement between GIIS and Cafe Coffee Day was not available with the operations Team."/>
    <s v="Internal"/>
    <d v="2023-02-16T00:00:00"/>
    <x v="0"/>
    <s v="India"/>
    <x v="14"/>
    <s v="Minor -Non-Conformities"/>
    <n v="45001"/>
    <s v="9.1.2"/>
    <s v=" Evaluation of Complaince"/>
    <s v="Operations"/>
    <m/>
    <d v="2023-04-17T00:00:00"/>
    <d v="2023-04-26T00:00:00"/>
    <s v="The agreement of CCD with GIIS Noida Campus is now made &amp; a copy is available with the campus. Campus Admin has informed Noida HO central contracting team to ensure that all vendor agreements are in place before they come to campus for operations. Henceforth whenever a new vendor is to setup their services inside the campus, all the documentation compliance related work to be done well in advance before commencement of operations"/>
    <x v="0"/>
    <n v="69"/>
    <n v="9"/>
  </r>
  <r>
    <n v="1247"/>
    <s v="Post Course Effectiveness / Evaluation Results could be done for First Aid Training &amp; for CPR Trainings that will help in gauging the implementation by the participants of the knowledge gained by attending the training programme"/>
    <s v="Internal"/>
    <d v="2023-02-16T00:00:00"/>
    <x v="0"/>
    <s v="India"/>
    <x v="14"/>
    <s v="OFI"/>
    <n v="9001"/>
    <n v="7.2"/>
    <s v=" Competence"/>
    <s v="HR"/>
    <m/>
    <d v="2023-04-17T00:00:00"/>
    <d v="2023-02-25T00:00:00"/>
    <s v="Quiz has been conducted for all the participants via Google Forms &amp; participants’ responses have been recorded. All trainings will have a quiz (evaluation) after completion of the program so as to gauge it’s effectiveness/understanding on the participants. Requirement of doing evaluation or training effectiveness will be emphasized during ISO standards awareness training programme"/>
    <x v="0"/>
    <n v="9"/>
    <n v="-51"/>
  </r>
  <r>
    <n v="1248"/>
    <s v="Staff Utilization Data Record is not updated"/>
    <s v="Internal"/>
    <d v="2023-02-16T00:00:00"/>
    <x v="0"/>
    <s v="India"/>
    <x v="14"/>
    <s v="Observation"/>
    <n v="9001"/>
    <s v="7.5.2"/>
    <s v=" Creating and updating"/>
    <s v="HR"/>
    <m/>
    <d v="2023-04-17T00:00:00"/>
    <d v="2023-04-10T00:00:00"/>
    <s v="All old resigned &amp; staff who left the organisation, their records have been removed from the spreadsheet report. Staff utilization data report will be reviewed monthly and updated with newly joined staff and those who resigned or have left. This requirement is now added to HR SOP and will be followed for compliance as per the SOP"/>
    <x v="0"/>
    <n v="53"/>
    <n v="-7"/>
  </r>
  <r>
    <n v="1249"/>
    <s v="The risks and opportunities document can be updated with the inclusion of new curriculum (IBDP) at the campus"/>
    <s v="Internal"/>
    <d v="2023-03-20T00:00:00"/>
    <x v="0"/>
    <s v="Singapore"/>
    <x v="10"/>
    <s v="OFI"/>
    <n v="21001"/>
    <n v="6.1"/>
    <s v=" Actions to address risks &amp; opportunities"/>
    <s v="Leadership"/>
    <m/>
    <d v="2023-05-19T00:00:00"/>
    <d v="2023-04-06T00:00:00"/>
    <s v="The Risks and Opportunities register has been updated to include the opportunity of IBDP curriculum. Any changes to the risks and opportunities of East Coast campus will be documented in the risks and opportunities document. Henceforth, such curriculum inclusion and other similar opportunities shall be added to the risks and opportunities document under Leadership"/>
    <x v="0"/>
    <n v="17"/>
    <n v="-43"/>
  </r>
  <r>
    <n v="1250"/>
    <s v="The risks and opportunities related to the launch of Yarrow Park as a community connect initiative can be added to the risks and opportunities document"/>
    <s v="Internal"/>
    <d v="2023-03-20T00:00:00"/>
    <x v="0"/>
    <s v="Singapore"/>
    <x v="10"/>
    <s v="OFI"/>
    <n v="21001"/>
    <n v="6.1"/>
    <s v=" Actions to address risks &amp; opportunities"/>
    <s v="Leadership"/>
    <m/>
    <d v="2023-05-19T00:00:00"/>
    <d v="2023-04-06T00:00:00"/>
    <s v="The Risks and Opportunities register has been updated to include the risk of launching the Yarrow Park as a community connect initiative. Any changes to the risks and opportunities of East Coast campus will be documented in the risks and opportunities document. Henceforth, such risks and other similar risks shall be added to the risks and opportunities document under Leadership "/>
    <x v="0"/>
    <n v="17"/>
    <n v="-43"/>
  </r>
  <r>
    <n v="1251"/>
    <s v="Relief Teachers should be made aware of the GIIS Health and Safety Policy"/>
    <s v="Internal"/>
    <d v="2023-03-20T00:00:00"/>
    <x v="0"/>
    <s v="Singapore"/>
    <x v="10"/>
    <s v="Observation"/>
    <n v="45001"/>
    <n v="7.3"/>
    <s v=" Awareness"/>
    <s v="HR"/>
    <m/>
    <d v="2023-05-19T00:00:00"/>
    <d v="2023-04-06T00:00:00"/>
    <s v="Post the audit findings, this has been corrected and included as part of the contract. All relief teachers will be requested to read through and sign on the Occupational health and safety policy of GIIS. This will be mandated across for all relief teachers. This shall be included as part of the induction process of relief teachers"/>
    <x v="0"/>
    <n v="17"/>
    <n v="-43"/>
  </r>
  <r>
    <n v="1252"/>
    <s v="The Approved Vendor List with the Operations Executive is that of 2020-21 which needs updation"/>
    <s v="Internal"/>
    <d v="2023-03-20T00:00:00"/>
    <x v="0"/>
    <s v="Singapore"/>
    <x v="10"/>
    <s v="Observation"/>
    <n v="45001"/>
    <s v="7.5.2"/>
    <s v=" Creating and updating"/>
    <s v="Operations"/>
    <m/>
    <d v="2023-05-19T00:00:00"/>
    <d v="2023-04-06T00:00:00"/>
    <s v="The Approved Vendor List of 2022 has been updated . The current vendor list shall be maintained by the Operations Executive at East Coast campus. The Operations Executive shall update and maintain the new version of documents once received from HQ"/>
    <x v="0"/>
    <n v="17"/>
    <n v="-43"/>
  </r>
  <r>
    <n v="1253"/>
    <s v="The CCTV and the Fire Extinguisher details with description, specifications and locations has not been updated"/>
    <s v="Internal"/>
    <d v="2023-03-20T00:00:00"/>
    <x v="0"/>
    <s v="Singapore"/>
    <x v="10"/>
    <s v="Observation"/>
    <n v="45001"/>
    <s v="7.5.2"/>
    <s v=" Creating and updating"/>
    <s v="Operations"/>
    <m/>
    <d v="2023-05-19T00:00:00"/>
    <d v="2023-04-06T00:00:00"/>
    <s v="The CCTV and the Fire Extinguisher details with description, specifications and locations has now been updated. This file shall be reviewed on a quarterly basis and updated regularly when there is a change. All the documents and trackers maintained by the Operations Executive shall be reviewed on a half yearly basis by the team and necessary changes shall be made"/>
    <x v="0"/>
    <n v="17"/>
    <n v="-43"/>
  </r>
  <r>
    <n v="1254"/>
    <s v="The Operations can look into maintaining a tracker for all the annual maintenance and servicing contracts/activities for monitoring and follow-up"/>
    <s v="Internal"/>
    <d v="2023-03-20T00:00:00"/>
    <x v="0"/>
    <s v="Singapore"/>
    <x v="10"/>
    <s v="OFI"/>
    <n v="45001"/>
    <s v="7.5.2"/>
    <s v=" Creating and updating"/>
    <s v="Operations"/>
    <m/>
    <d v="2023-05-19T00:00:00"/>
    <d v="2023-04-26T00:00:00"/>
    <s v="The Operations is maintaining a tracker for all the annual maintenance and servicing contracts/activities. This tracker includes all contracts and service activities related to East Coast Campus. This tracker will be updated for any changes in the activities or contracts"/>
    <x v="0"/>
    <n v="37"/>
    <n v="-23"/>
  </r>
  <r>
    <n v="1255"/>
    <s v="The Water Tank cleaning report was not available at the campus though the actual cleaning has been carried out as per the available information"/>
    <s v="Internal"/>
    <d v="2023-03-20T00:00:00"/>
    <x v="0"/>
    <s v="Singapore"/>
    <x v="10"/>
    <s v="OFI"/>
    <n v="45001"/>
    <s v="7.5.3"/>
    <s v=" Control of documented information"/>
    <s v="Operations"/>
    <m/>
    <d v="2023-05-19T00:00:00"/>
    <d v="2023-04-06T00:00:00"/>
    <s v="The Water Tank cleaning report has been documented. The Water Tank Cleaning activity is a yearly activity at the campus. Post the cleaning, there is a certification from PUB. Both the servicing and the certification has been received for the year 2022. This shall be documented and filed for future reference. Henceforth any servicing report or certification report shall be filed and maintained at the campus"/>
    <x v="0"/>
    <n v="17"/>
    <n v="-43"/>
  </r>
  <r>
    <n v="1256"/>
    <s v="The certificate of Food Handling from Singapore Food Agency (SFA) which is displayed at the canteen has expired on July 2022"/>
    <s v="Internal"/>
    <d v="2023-03-20T00:00:00"/>
    <x v="0"/>
    <s v="Singapore"/>
    <x v="10"/>
    <s v="Observation"/>
    <n v="45001"/>
    <s v="7.5.3"/>
    <s v=" Control of documented information"/>
    <s v="Operations"/>
    <m/>
    <d v="2023-05-19T00:00:00"/>
    <d v="2023-04-06T00:00:00"/>
    <s v="The Updated Certificate has been displayed at the canteen. The Current certification from Singapore Food Agency has been displayed at the canteen. There is QR code also available for checking the same. The certificate is now valid till 10th July 2023. Henceforth the operations department shall have the QR Code and certification documented._x000a_https://www.sfa.gov.sg/tools-and-resources/track-records?licRefNo=SE06309L000&amp;module=EHFE. When there is an updation on any certification, the same shall be changed on immediate basis to show the current validity"/>
    <x v="0"/>
    <n v="17"/>
    <n v="-43"/>
  </r>
  <r>
    <n v="1257"/>
    <s v="All service reports from vendors for the campus need to be maintained by the Operations Executive at EC campus for ease in reference and retrieval. E.g., the grease trap service reports"/>
    <s v="Internal"/>
    <d v="2023-03-20T00:00:00"/>
    <x v="0"/>
    <s v="Singapore"/>
    <x v="10"/>
    <s v="Observation"/>
    <n v="45001"/>
    <s v="7.5.3"/>
    <s v=" Control of documented information"/>
    <s v="Operations"/>
    <m/>
    <d v="2023-05-19T00:00:00"/>
    <d v="2023-04-09T00:00:00"/>
    <s v="All the service reports of East Coast campus is now documented and filed. Available with the operations executive. The Operations Executive will start filing and documenting all the service reports of the campus on regular basis. The campus will start documenting and maintaining different files for all the vendors who are doing AMCs for easy reference and retrieval "/>
    <x v="0"/>
    <n v="20"/>
    <n v="-40"/>
  </r>
  <r>
    <n v="1258"/>
    <s v="The School Bus Safety Assessment can be looked into for repeated follow-up in case of non-compliance to certain parameters mentioned in the checklist"/>
    <s v="Internal"/>
    <d v="2023-03-20T00:00:00"/>
    <x v="0"/>
    <s v="Singapore"/>
    <x v="10"/>
    <s v="Observation"/>
    <n v="45001"/>
    <s v="8.1.2"/>
    <s v=" Eliminating Hazards and reducing OH&amp;S risks"/>
    <s v="Operations"/>
    <m/>
    <d v="2023-05-19T00:00:00"/>
    <d v="2023-04-26T00:00:00"/>
    <s v="The follow-ups required for any issues will be noted in the School Bus Safety Assessment . The record of follow-up marked in the safety assessment checklist.Regular safety assessments will be followed in future for 100% compliance"/>
    <x v="0"/>
    <n v="37"/>
    <n v="-23"/>
  </r>
  <r>
    <n v="1259"/>
    <s v="It was observed that Bus E16 had Fire Extinguisher which had expired on 4th March 2023 "/>
    <s v="Internal"/>
    <d v="2023-03-20T00:00:00"/>
    <x v="0"/>
    <s v="Singapore"/>
    <x v="10"/>
    <s v="Minor -Non-Conformities"/>
    <n v="45001"/>
    <s v="8.1.2"/>
    <s v=" Eliminating Hazards and reducing OH&amp;S risks"/>
    <s v="Operations"/>
    <m/>
    <d v="2023-05-19T00:00:00"/>
    <d v="2023-04-26T00:00:00"/>
    <s v="The Fire Extinguisher in Bus E16 has been replaced . The vendor has been notified on this lapse and advised to be proactive to check and replace the fire extinguishers in all buses. The bus drivers have been trained by the vendor to proactively replace the fire extinguishers before the expiry date"/>
    <x v="0"/>
    <n v="37"/>
    <n v="-23"/>
  </r>
  <r>
    <n v="1260"/>
    <s v="It was observed that Bus E14 had Fire Extinguisher which had expired in Feb 2020 and the medicines in the First Aid Kit had expired in June 2019"/>
    <s v="Internal"/>
    <d v="2023-03-20T00:00:00"/>
    <x v="0"/>
    <s v="Singapore"/>
    <x v="10"/>
    <s v="Minor -Non-Conformities"/>
    <n v="45001"/>
    <s v="8.1.2"/>
    <s v=" Eliminating Hazards and reducing OH&amp;S risks"/>
    <s v="Operations"/>
    <m/>
    <d v="2023-05-19T00:00:00"/>
    <d v="2023-04-26T00:00:00"/>
    <s v="Both the fire extinguisher and first aid kit have been replaced. The vendors have been informed to check the buses proactively and change the fire extinguisher and first aid kits. The vendor has informed all the drivers to proactively change the fire extinguishers and first aid kits on expiry"/>
    <x v="0"/>
    <n v="37"/>
    <n v="-23"/>
  </r>
  <r>
    <n v="1261"/>
    <s v="The Proxy Register can be shared with all academic staff through the official communication channel (Google drive/myGIIS)"/>
    <s v="Internal"/>
    <d v="2023-03-20T00:00:00"/>
    <x v="0"/>
    <s v="Singapore"/>
    <x v="10"/>
    <s v="OFI"/>
    <n v="9001"/>
    <n v="7.3"/>
    <s v=" Awareness"/>
    <s v="Academics"/>
    <m/>
    <d v="2023-05-19T00:00:00"/>
    <d v="2023-04-09T00:00:00"/>
    <s v="The Proxy department shared the drive link with all the academic staff at East Coast Campus. There was a mail sent to all academic staff by the Proxy Team with the drive details. The drive will be used for all Proxy related updates for the whole academic year"/>
    <x v="0"/>
    <n v="20"/>
    <n v="-40"/>
  </r>
  <r>
    <n v="1262"/>
    <s v="The Daily Work Performa is not being maintained by all classes on regular basis as mentioned in the process manual (GIIS-ACA-04-Class Lesson Conduct Audit)"/>
    <s v="Internal"/>
    <d v="2023-03-20T00:00:00"/>
    <x v="0"/>
    <s v="Singapore"/>
    <x v="10"/>
    <s v="Observation"/>
    <n v="9001"/>
    <s v="7.5.1"/>
    <s v=" General (Documented Info)"/>
    <s v="Academics"/>
    <m/>
    <d v="2023-05-19T00:00:00"/>
    <d v="2023-04-09T00:00:00"/>
    <s v="All the class teachers were immediately informed by the co-ordinators in the weekly meeting to maintain the daily work performa on regular basis . There was a mail sent to all the teachers with the co-ordinators in loop that this will be a mandatory document to be maintained by all classes. The co-ordinators and the Principal will emphasise on the importance of documentation on regular basis during staff meetings"/>
    <x v="0"/>
    <n v="20"/>
    <n v="-40"/>
  </r>
  <r>
    <n v="1263"/>
    <s v="A Teacher Observation planner can be prepared for the Principal and all the co-ordinators for easy tracking and monitoring "/>
    <s v="Internal"/>
    <d v="2023-03-20T00:00:00"/>
    <x v="0"/>
    <s v="Singapore"/>
    <x v="10"/>
    <s v="OFI"/>
    <n v="9001"/>
    <s v="9.1.1"/>
    <s v=" General (Performance Evaluation)"/>
    <s v="Academics"/>
    <m/>
    <d v="2023-05-19T00:00:00"/>
    <d v="2023-04-26T00:00:00"/>
    <s v="A Teacher Observation planner has been prepared for the Principal and all the co-ordinators . All the observations planned for the current academic year will be updated on a monthly basis to this planner. The tracker will be maintained to monitor all classroom observations of all the co-ordinators and Principal"/>
    <x v="0"/>
    <n v="37"/>
    <n v="-23"/>
  </r>
  <r>
    <n v="1264"/>
    <s v="The HOD Moderation Report has some samples of checking of HOD notebook correction by the HOD himself. The maker checker has to be two different people and to be clearly defined"/>
    <s v="Internal"/>
    <d v="2023-03-20T00:00:00"/>
    <x v="0"/>
    <s v="Singapore"/>
    <x v="10"/>
    <s v="Observation"/>
    <n v="9001"/>
    <s v="9.1.3"/>
    <s v=" Analysis &amp; evaluation"/>
    <s v="Academics"/>
    <m/>
    <d v="2023-05-19T00:00:00"/>
    <d v="2023-04-26T00:00:00"/>
    <s v="The HOD Moderation Report has been rectified and the process has been redefined. The HOD Moderation Report for the HOD checking and correcting notebooks will be done by the coordinator. Henceforth, it will be made sure that the maker and checker are two different people and there is no overlap of responsibilities"/>
    <x v="0"/>
    <n v="37"/>
    <n v="-23"/>
  </r>
  <r>
    <n v="1265"/>
    <s v="The frequency of cross checking of written work mentioned in the process is not standardised across segments/levels (Reference: GIIS-ACA-04 4.2.2 Cross Checking of Written Work)"/>
    <s v="Internal"/>
    <d v="2023-03-23T00:00:00"/>
    <x v="0"/>
    <s v="Singapore"/>
    <x v="9"/>
    <s v="Observation"/>
    <n v="21001"/>
    <s v="9.1.5"/>
    <s v="Analysis and evaluation"/>
    <s v="Academics"/>
    <m/>
    <d v="2023-05-22T00:00:00"/>
    <d v="2023-08-28T00:00:00"/>
    <s v="Training was given to all new joinees on the frequency of notebook moderation and assessment moderation and the importance of following the academic processes. The Academic induction module will be shared to all the new joinees and it will be a mandatory induction which needs to be completed. There will be regular trainings (both formal and informal) which will cover all these aspects of academic processes "/>
    <x v="0"/>
    <n v="158"/>
    <n v="98"/>
  </r>
  <r>
    <n v="1266"/>
    <s v="The admission counsellors can be trained on the PDPA requirements in Singapore"/>
    <s v="Internal"/>
    <d v="2023-03-23T00:00:00"/>
    <x v="0"/>
    <s v="Singapore"/>
    <x v="9"/>
    <s v="Observation"/>
    <n v="45001"/>
    <n v="7.3"/>
    <s v=" Awareness"/>
    <s v="Admissions"/>
    <m/>
    <d v="2023-05-22T00:00:00"/>
    <d v="2023-08-28T00:00:00"/>
    <s v="The admission counsellors have been trained on the PDPA requirements in Singapore. This training module has been added to the Training drive of admission counsellors. This training module will be a mandatory module for all new joinees and a refresher training is planned every year for current admission counsellors."/>
    <x v="0"/>
    <n v="158"/>
    <n v="98"/>
  </r>
  <r>
    <n v="1267"/>
    <s v="The key aspects of EduTrust, ISO and PDPA can be included in the HR Induction Deck for both academic and nonacademic staff"/>
    <s v="Internal"/>
    <d v="2023-03-23T00:00:00"/>
    <x v="0"/>
    <s v="Singapore"/>
    <x v="9"/>
    <s v="Observation"/>
    <n v="45001"/>
    <n v="7.3"/>
    <s v=" Awareness"/>
    <s v="HR"/>
    <m/>
    <d v="2023-05-22T00:00:00"/>
    <d v="2023-08-19T00:00:00"/>
    <s v="The HR Deck for both academic and non-academic staff includes the key aspects of EduTrust, ISO and PDPA. These aspects have been added to the Induction module with the HR. The Induction process will include pointers on all the above and staff will be inducted in all these aspects."/>
    <x v="0"/>
    <n v="149"/>
    <n v="89"/>
  </r>
  <r>
    <n v="1268"/>
    <s v="Relief Teachers should be made aware of the GIIS Health and Safety Policy"/>
    <s v="Internal"/>
    <d v="2023-03-23T00:00:00"/>
    <x v="0"/>
    <s v="Singapore"/>
    <x v="9"/>
    <s v="Observation"/>
    <n v="45001"/>
    <n v="7.3"/>
    <s v=" Awareness"/>
    <s v="HR"/>
    <m/>
    <d v="2023-05-22T00:00:00"/>
    <d v="2023-04-26T00:00:00"/>
    <s v="Post the audit findings, this has been corrected and included as part of the contract. All relief teachers will be requested to read through and sign on the Occupational health and safety policy of GIIS. This will be mandated across for all relief teacher. This shall be included as part of the induction process of relief teachers"/>
    <x v="0"/>
    <n v="34"/>
    <n v="-26"/>
  </r>
  <r>
    <n v="1269"/>
    <s v="Though there are adhoc checks happening at the canteen for packed food items; these are not recorded/documented"/>
    <s v="Internal"/>
    <d v="2023-03-23T00:00:00"/>
    <x v="0"/>
    <s v="Singapore"/>
    <x v="9"/>
    <s v="OFI"/>
    <n v="45001"/>
    <s v="7.5.3"/>
    <s v=" Control of documented information"/>
    <s v="Operations"/>
    <m/>
    <d v="2023-05-22T00:00:00"/>
    <d v="2023-05-04T00:00:00"/>
    <s v="The expiry dates of raw materials and packed food like sandwiches are checked and documented in our monthly reports. These checks are being conducted on regular basis and recorded for evidence. The checks for packed foods will be part of the checking process"/>
    <x v="0"/>
    <n v="42"/>
    <n v="-18"/>
  </r>
  <r>
    <n v="1270"/>
    <s v="There is no evident process of sharing the medical information/allergies and other medical issues of students to the school nurse from the admissions team"/>
    <s v="Internal"/>
    <d v="2023-03-23T00:00:00"/>
    <x v="0"/>
    <s v="Singapore"/>
    <x v="9"/>
    <s v="Observation"/>
    <n v="45001"/>
    <s v="8.1.2"/>
    <s v=" Eliminating Hazards and reducing OH&amp;S risks"/>
    <s v="Admissions"/>
    <m/>
    <d v="2023-05-22T00:00:00"/>
    <d v="2023-05-29T00:00:00"/>
    <s v="Counsellors will arrange for both Coordinators and Nurse to be present for discussions with parents regarding the medical conditions of the student. A follow up email will also be sent to both the academic team and school nurse to document the medical condition for their future reference. Admissions Checklist has a field for medical reports to be updated. This will serve as a reminder to Counsellors for medical condition information to be updated to school nurses upon granting admission to student"/>
    <x v="0"/>
    <n v="67"/>
    <n v="7"/>
  </r>
  <r>
    <n v="1271"/>
    <s v="Food Tasting could be done as part of the routine checks for canteen"/>
    <s v="Internal"/>
    <d v="2023-03-23T00:00:00"/>
    <x v="0"/>
    <s v="Singapore"/>
    <x v="9"/>
    <s v="OFI"/>
    <n v="45001"/>
    <s v="8.1.2"/>
    <s v=" Eliminating Hazards and reducing OH&amp;S risks"/>
    <s v="Operations"/>
    <m/>
    <d v="2023-05-22T00:00:00"/>
    <d v="2023-04-26T00:00:00"/>
    <s v="This is not mandatory in Singapore as checks are carried out time to time by NEA. The range of food items is considerable and taste is very personal opinion. However, feedback is taken from staff/students especially in the Canteen Committee Meeting. The feedback is taken on a regular basis and the vendor is being informed on the feedback. There are food hygiene checks conducted on regular basis for assessing the quality "/>
    <x v="0"/>
    <n v="34"/>
    <n v="-26"/>
  </r>
  <r>
    <n v="1272"/>
    <s v="The Emergency Response plan should include all emergencies and disasters e.g. lockdown, lightning, terrorist attack etc.,"/>
    <s v="Internal"/>
    <d v="2023-03-23T00:00:00"/>
    <x v="0"/>
    <s v="Singapore"/>
    <x v="9"/>
    <s v="Observation"/>
    <n v="45001"/>
    <s v="8.1.2"/>
    <s v=" Eliminating Hazards and reducing OH&amp;S risks"/>
    <s v="Operations"/>
    <m/>
    <d v="2023-05-22T00:00:00"/>
    <d v="2023-09-15T00:00:00"/>
    <s v="The school safety manual includes external threats, internal threats and accidents &amp; disasters. The school safety manual shall include all emergencies and disasters. The school safety committee will be responsible for handling all emergencies. The school safety manual is available in myGIIS for ease of reference and awareness to all staff"/>
    <x v="0"/>
    <n v="176"/>
    <n v="116"/>
  </r>
  <r>
    <n v="1273"/>
    <s v="Although there is a systematic check of buses through the School Bus Safety Assessment, records can be kept for follow-up in case of non-compliance to certain parameters mentioned in the checklist"/>
    <s v="Internal"/>
    <d v="2023-03-23T00:00:00"/>
    <x v="0"/>
    <s v="Singapore"/>
    <x v="9"/>
    <s v="Observation"/>
    <n v="45001"/>
    <s v="8.1.2"/>
    <s v=" Eliminating Hazards and reducing OH&amp;S risks"/>
    <s v="Operations"/>
    <m/>
    <d v="2023-05-22T00:00:00"/>
    <d v="2023-04-26T00:00:00"/>
    <s v="The follow-ups required for any issues will be noted in the School Bus Safety Assessment . The record of follow-up marked in the safety assessment checklist.Regular safety assessments will be followed in future for 100% compliance"/>
    <x v="0"/>
    <n v="34"/>
    <n v="-26"/>
  </r>
  <r>
    <n v="1274"/>
    <s v="The academic induction can include additional awareness on some aspects of safety at the campus and introduction to the “Fire and Safety manual”"/>
    <s v="Internal"/>
    <d v="2023-03-23T00:00:00"/>
    <x v="0"/>
    <s v="Singapore"/>
    <x v="9"/>
    <s v="OFI"/>
    <n v="45001"/>
    <n v="8.1999999999999993"/>
    <s v=" Emergency preparedness and response"/>
    <s v="Leadership"/>
    <m/>
    <d v="2023-05-22T00:00:00"/>
    <d v="2023-05-05T00:00:00"/>
    <s v="The academic induction module includes aspects of safety at the campus and introduction to the “Fire and Safety manual”. Fire and safety induction is now added as part of the initial induction process of all teachers. The details of the fire evacuation and safety manual is being shared during the teacher induction"/>
    <x v="0"/>
    <n v="43"/>
    <n v="-17"/>
  </r>
  <r>
    <n v="1275"/>
    <s v="The list of trained fire fighters, fire wardens and trained first aiders to be displayed/circulated with all the staff and the students to be made aware of the same in case of emergencies to ensure safety at the campus"/>
    <s v="Internal"/>
    <d v="2023-03-23T00:00:00"/>
    <x v="0"/>
    <s v="Singapore"/>
    <x v="9"/>
    <s v="Minor -Non-Conformities"/>
    <n v="45001"/>
    <n v="8.1999999999999993"/>
    <s v=" Emergency preparedness and response"/>
    <s v="Operations"/>
    <m/>
    <d v="2023-05-22T00:00:00"/>
    <d v="2023-04-26T00:00:00"/>
    <s v="The list of trained fire fighters, fire wardens and trained first aiders has been circulated with all the staff . MARCOM department has been directly to push these details through DSS. Scheduled mails are planned to be sent before the planned fire drills and also on a regular basis to all the staff. "/>
    <x v="0"/>
    <n v="34"/>
    <n v="-26"/>
  </r>
  <r>
    <n v="1276"/>
    <s v="The safety and emergency related awareness are not created among all the staff in the campus"/>
    <s v="Internal"/>
    <d v="2023-03-23T00:00:00"/>
    <x v="0"/>
    <s v="Singapore"/>
    <x v="9"/>
    <s v="Observation"/>
    <n v="45001"/>
    <n v="8.1999999999999993"/>
    <s v=" Emergency preparedness and response"/>
    <s v="Operations"/>
    <m/>
    <d v="2023-05-22T00:00:00"/>
    <d v="2023-04-26T00:00:00"/>
    <s v="Mail has been circulated and document on ERP uploaded on myGIIS. A briefing was conducted on 30th Mar to all stake holders.All staff (Academic &amp; Non Academic) briefed on 30th Mar.Scheduled mails to be sent before the planned Fire Drills. MARCOM department has been advised to create a DSS on safety during emergency"/>
    <x v="0"/>
    <n v="34"/>
    <n v="-26"/>
  </r>
  <r>
    <n v="1277"/>
    <s v="The Proxy Register can be shared with all academic staff through the official_x000a_communication channel (Google drive/myGIIS)"/>
    <s v="Internal"/>
    <d v="2023-03-23T00:00:00"/>
    <x v="0"/>
    <s v="Singapore"/>
    <x v="9"/>
    <s v="OFI"/>
    <n v="9001"/>
    <n v="7.3"/>
    <s v=" Awareness"/>
    <s v="Academics"/>
    <m/>
    <d v="2023-05-22T00:00:00"/>
    <d v="2023-04-26T00:00:00"/>
    <s v="The Proxy department shared the drive link with all the academic staff at East Coast Campus. There was a mail sent to all academic staff by the Proxy Team with the drive details. The drive will be used for all Proxy related updates for the whole academic "/>
    <x v="0"/>
    <n v="34"/>
    <n v="-26"/>
  </r>
  <r>
    <n v="1278"/>
    <s v="The Daily Work Performa and the Notebook checking record sheet is not being maintained by all segments/levels on regular basis as mentioned in the process manual (Reference: GIIS-ACA-04 Class Lesson Conduct Audit)"/>
    <s v="Internal"/>
    <d v="2023-03-23T00:00:00"/>
    <x v="0"/>
    <s v="Singapore"/>
    <x v="9"/>
    <s v="Observation"/>
    <n v="9001"/>
    <s v="7.5.1"/>
    <s v=" General (Documented Info)"/>
    <s v="Academics"/>
    <m/>
    <d v="2023-05-22T00:00:00"/>
    <d v="2023-08-09T00:00:00"/>
    <s v="The Daily Work Performa and the Notebook checking record sheet has been maintained by all segments/levels. There are regular checks carried out by the respective segment coordinators for ensuring that the daily work performa and notebook checking records are in place. The importance of maintaining these records have been emphasised during staff meetings and other departmental meetings"/>
    <x v="0"/>
    <n v="139"/>
    <n v="79"/>
  </r>
  <r>
    <n v="1279"/>
    <s v="Few of the academic processes have changes and has been updated. These need to be reflected in the IMS Process Manual"/>
    <s v="Internal"/>
    <d v="2023-03-23T00:00:00"/>
    <x v="0"/>
    <s v="Singapore"/>
    <x v="9"/>
    <s v="Observation"/>
    <n v="9001"/>
    <s v="7.5.3"/>
    <s v=" Control of documented information"/>
    <s v="Academics"/>
    <m/>
    <d v="2023-05-22T00:00:00"/>
    <d v="2023-08-28T00:00:00"/>
    <s v="The Document change request form will be shared to the Academic Department for suggesting request on the changes in academic processes. Once the change request forms are collected, the same shall be sent to the Corporate MR for approval. Once approved, this shall be incorporated to the IMS Manual. This exercise will be taken up by GCEE before the start of next academic year. All the process owners across GEOs will be made aware about the Document Change request procedure and encouraged to share the changes to the Geo Coordinators if they feel the need for a change in the process manual. Since the IMS Manual is a combined manual for all GIIS campuses, the processes captured are common for all the campus. Any changes suggested by the process owners will be vetted by the Corporate MR and then approved. Post which GCEE will make necessary changes to the manual. "/>
    <x v="0"/>
    <n v="158"/>
    <n v="98"/>
  </r>
  <r>
    <n v="1280"/>
    <s v="There are few changes in the process of Teacher Recruitment and Performance Monitoring. These need to be updated in the IMS Process Manual"/>
    <s v="Internal"/>
    <d v="2023-03-23T00:00:00"/>
    <x v="0"/>
    <s v="Singapore"/>
    <x v="9"/>
    <s v="Observation"/>
    <n v="9001"/>
    <s v="7.5.3"/>
    <s v=" Control of documented information"/>
    <s v="HR"/>
    <m/>
    <d v="2023-05-22T00:00:00"/>
    <d v="2023-08-28T00:00:00"/>
    <s v=". The changes have been added to the HR Training modules and have been added to Department drive where all the staff within the department can refer and update themselves. This has been communicated during trainings and during adhoc departmental meetings to all HR staff. All the Heads of Department and Functional Heads are regularly updated on such changes proposed by the Ministry. This will be discussed during Campus Board Meetings. Mygiis has a policy section for HR related policies, where the Performance Management System guide elaborates the process."/>
    <x v="0"/>
    <n v="158"/>
    <n v="98"/>
  </r>
  <r>
    <n v="1281"/>
    <s v="The finance approval limit for petty cash reimbursements not very clear. A coherent policy on the different limits and the necessary approvals required for the same need to be defined"/>
    <s v="Internal"/>
    <d v="2023-03-23T00:00:00"/>
    <x v="0"/>
    <s v="Singapore"/>
    <x v="9"/>
    <s v="Observation"/>
    <n v="9001"/>
    <n v="8.1"/>
    <s v=" Operational planning and control"/>
    <s v="Operations"/>
    <m/>
    <d v="2023-05-22T00:00:00"/>
    <d v="2023-08-28T00:00:00"/>
    <s v="The Finance department has a comprehensive policy for cash management. The approval matrix and the various time limits have been specified clearly in the policy. The approval limits differ for each operation staff based on their designation and level. This policy has been communicated to all the operations staff for understanding the petty cash process. The operations staff shall be trained during induction on the limits and the procedure for petty cash claim. The operations have added the Finance policy on Cash management to the department drive for ease of reference. The petty cash will be handled only by experienced senior operation team members since it involves cash and detailed process to be followed"/>
    <x v="0"/>
    <n v="158"/>
    <n v="98"/>
  </r>
  <r>
    <n v="1282"/>
    <s v="The Stock Register is not being updated and there is no process of reconciliation of physical inventory and the stock register inventory at present"/>
    <s v="Internal"/>
    <d v="2023-03-23T00:00:00"/>
    <x v="0"/>
    <s v="Singapore"/>
    <x v="9"/>
    <s v="Minor -Non-Conformities"/>
    <n v="9001"/>
    <s v="9.1.1"/>
    <s v=" General (Performance Evaluation)"/>
    <s v="Operations"/>
    <m/>
    <d v="2023-05-22T00:00:00"/>
    <d v="2023-05-05T00:00:00"/>
    <s v="The stock register is updated in the bookshop for books and uniforms. However, for all other items, this is capitalised on our Financial System, ACCPAC. As a process for tagging asset capture, this is being implemented in the new LMS. There are regular checks and reconciliation of all the stock at the bookshop. The other inventory are also managed through ACCPAC for accounting purposes. The asset capture and tagging is embedded into the new LMS and will be monitored through the LMS"/>
    <x v="0"/>
    <n v="43"/>
    <n v="-17"/>
  </r>
  <r>
    <n v="1283"/>
    <s v="The action plans on the outcomes of staff survey and the progress on the same are not evident/recorded"/>
    <s v="Internal"/>
    <d v="2023-03-23T00:00:00"/>
    <x v="0"/>
    <s v="Singapore"/>
    <x v="9"/>
    <s v="Observation"/>
    <n v="9001"/>
    <s v="9.1.1"/>
    <s v=" General (Performance Evaluation)"/>
    <s v="HR"/>
    <m/>
    <d v="2023-05-22T00:00:00"/>
    <d v="2023-05-29T00:00:00"/>
    <s v="The action plans on the outcomes of staff survey has been recorded and discussed with HR head. Based on the action plans, discussions, trainings and activities have been planned and executed as per plan. There will be more engagement activities planned with the employees on a regular basis"/>
    <x v="0"/>
    <n v="67"/>
    <n v="7"/>
  </r>
  <r>
    <n v="1284"/>
    <s v="The needs and expectations document could include staff as a stakeholder."/>
    <s v="Internal"/>
    <d v="2023-03-29T00:00:00"/>
    <x v="0"/>
    <s v="India"/>
    <x v="8"/>
    <s v="Observation"/>
    <n v="21001"/>
    <n v="4.2"/>
    <s v="Understanding the needs and expectations of interested parties"/>
    <s v="Leadership"/>
    <m/>
    <d v="2023-05-28T00:00:00"/>
    <s v="NA"/>
    <m/>
    <x v="1"/>
    <n v="211"/>
    <n v="0"/>
  </r>
  <r>
    <n v="1285"/>
    <s v="Although the auditees appeared to have knowledge of the risks associated with their respective functions, it may be beneficial for the team to conduct their own risk assessment and document controls."/>
    <s v="Internal"/>
    <d v="2023-03-29T00:00:00"/>
    <x v="0"/>
    <s v="India"/>
    <x v="8"/>
    <s v="Observation"/>
    <n v="45001"/>
    <s v="6.1.2"/>
    <s v=" Hazard identification &amp; assessment of risks and opportunities"/>
    <s v="Quality"/>
    <m/>
    <d v="2023-05-28T00:00:00"/>
    <s v="NA"/>
    <m/>
    <x v="1"/>
    <n v="211"/>
    <n v="0"/>
  </r>
  <r>
    <n v="1286"/>
    <s v="Organizational Health and Safety training records were not evident"/>
    <s v="Internal"/>
    <d v="2023-03-29T00:00:00"/>
    <x v="0"/>
    <s v="India"/>
    <x v="8"/>
    <s v="Observation"/>
    <n v="45001"/>
    <n v="7.3"/>
    <s v=" Awareness"/>
    <s v="HR"/>
    <m/>
    <d v="2023-05-28T00:00:00"/>
    <s v="NA"/>
    <m/>
    <x v="1"/>
    <n v="211"/>
    <n v="0"/>
  </r>
  <r>
    <n v="1287"/>
    <s v="Though first aid training is conducted for all staff, records are not evident."/>
    <s v="Internal"/>
    <d v="2023-03-29T00:00:00"/>
    <x v="0"/>
    <s v="India"/>
    <x v="8"/>
    <s v="Observation"/>
    <n v="45001"/>
    <n v="7.5"/>
    <s v=" Documented information"/>
    <s v="HR"/>
    <m/>
    <d v="2023-05-28T00:00:00"/>
    <s v="NA"/>
    <m/>
    <x v="1"/>
    <n v="211"/>
    <n v="0"/>
  </r>
  <r>
    <n v="1288"/>
    <s v="Although auditees have confirmed that fire mock drill was conducted last year however records are not evident."/>
    <s v="Internal"/>
    <d v="2023-03-29T00:00:00"/>
    <x v="0"/>
    <s v="India"/>
    <x v="8"/>
    <s v="Observation"/>
    <n v="45001"/>
    <n v="7.5"/>
    <s v=" Documented information"/>
    <s v="Operations"/>
    <m/>
    <d v="2023-05-28T00:00:00"/>
    <d v="2023-08-26T00:00:00"/>
    <s v="A Mock Fire Drill has been conducted on 26th April, 2023 &amp; it’s Records have been maintained. Training has been provided to Admin Team in the month of June'23 on the importance of documentation and proper procedures. Admin Manager has been assigned responsibility for overseeing and enforcing documentation protocols. Periodic checks &amp; audits will ensure compliance with documentation requirements"/>
    <x v="0"/>
    <n v="150"/>
    <n v="90"/>
  </r>
  <r>
    <n v="1289"/>
    <s v="Vendor evaluation records are not available for last year"/>
    <s v="Internal"/>
    <d v="2023-03-29T00:00:00"/>
    <x v="0"/>
    <s v="India"/>
    <x v="8"/>
    <s v="Observation"/>
    <n v="45001"/>
    <n v="7.5"/>
    <s v=" Documented information"/>
    <s v="Operations"/>
    <m/>
    <d v="2023-05-28T00:00:00"/>
    <d v="2023-08-26T00:00:00"/>
    <s v="Vendor Evaluation Records are now available. Verified for Mahavir Sys Power Pvt Ltd, evaluated by Rafiq Mansuri. Training has been provided to Admin Team on the importance of documentation and proper procedures. GIIS Ahmedabad New Admin Team Under Urvesh has implemented a systematic process for recording and storing vendor evaluation records to ensure their availability for future audits. "/>
    <x v="0"/>
    <n v="150"/>
    <n v="90"/>
  </r>
  <r>
    <n v="1290"/>
    <s v="There was no documented evidence of medicines expiry date available at infirmary, also it was observed that Prickly heat powder available in infirmary was expired in Jan’23 and not disposed."/>
    <s v="Internal"/>
    <d v="2023-03-29T00:00:00"/>
    <x v="0"/>
    <s v="India"/>
    <x v="8"/>
    <s v="Observation"/>
    <n v="45001"/>
    <s v="8.1.2"/>
    <s v=" Eliminating Hazards and reducing OH&amp;S risks"/>
    <s v="Operations"/>
    <m/>
    <d v="2023-05-28T00:00:00"/>
    <d v="2023-08-26T00:00:00"/>
    <s v="Immediately removed and disposed of the expired prickly heat powder from the infirmary. Nurse initiated a comprehensive review of all medicine supplies to rectify the absence of documented expiry date evidence.. Periodic checks to ensure timely disposal of expired items. Also infirmary staff will be trained &amp; emphasized the importance of monitoring expiry dates and timely disposal to prevent recurrence of expired medicine items."/>
    <x v="0"/>
    <n v="150"/>
    <n v="90"/>
  </r>
  <r>
    <n v="1291"/>
    <s v="Fire extinguisher is not available in Store room (on the ground floor under staircase) where cleaning and other flammable material is stored."/>
    <s v="Internal"/>
    <d v="2023-03-29T00:00:00"/>
    <x v="0"/>
    <s v="India"/>
    <x v="8"/>
    <s v="Observation"/>
    <n v="45001"/>
    <s v="8.1.2"/>
    <s v=" Eliminating Hazards and reducing OH&amp;S risks"/>
    <s v="Operations"/>
    <m/>
    <d v="2023-05-28T00:00:00"/>
    <d v="2023-08-26T00:00:00"/>
    <s v="A fire extinguisher in the ground floor store room under the staircase has been made available. The campus admin team has conducted an immediate assessment of fire safety equipment placement throughout the campus and relocated as well as installed fire extinguishers in necessary areas as required. Annual Safety Audits / Fire safety inspection to ensure proper placement of fire extinguishers as per requirements"/>
    <x v="0"/>
    <n v="150"/>
    <n v="90"/>
  </r>
  <r>
    <n v="1292"/>
    <s v="The presence of broken furniture in certain areas such as corridors and at the ground may pose a risk to students."/>
    <s v="Internal"/>
    <d v="2023-03-29T00:00:00"/>
    <x v="0"/>
    <s v="India"/>
    <x v="8"/>
    <s v="Observation"/>
    <n v="45001"/>
    <s v="8.1.2"/>
    <s v=" Eliminating Hazards and reducing OH&amp;S risks"/>
    <s v="Operations"/>
    <m/>
    <d v="2023-05-28T00:00:00"/>
    <s v="NA"/>
    <m/>
    <x v="1"/>
    <n v="211"/>
    <n v="0"/>
  </r>
  <r>
    <n v="1293"/>
    <s v="Annual medical check-up including an eye examination for drivers was not evident"/>
    <s v="Internal"/>
    <d v="2023-03-29T00:00:00"/>
    <x v="0"/>
    <s v="India"/>
    <x v="8"/>
    <s v="Observation"/>
    <n v="45001"/>
    <s v="8.1.2"/>
    <s v=" Eliminating Hazards and reducing OH&amp;S risks"/>
    <s v="Operations"/>
    <m/>
    <d v="2023-05-28T00:00:00"/>
    <s v="NA"/>
    <m/>
    <x v="1"/>
    <n v="211"/>
    <n v="0"/>
  </r>
  <r>
    <n v="1294"/>
    <s v="It would be beneficial to mark an assembly point to provide clear guidance for individuals in case of an emergency."/>
    <s v="Internal"/>
    <d v="2023-03-29T00:00:00"/>
    <x v="0"/>
    <s v="India"/>
    <x v="8"/>
    <s v="Observation"/>
    <n v="45001"/>
    <n v="8.1999999999999993"/>
    <s v=" Emergency preparedness and response"/>
    <s v="Operations"/>
    <m/>
    <d v="2023-05-28T00:00:00"/>
    <d v="2023-08-26T00:00:00"/>
    <s v="Assembly point has been marked, signage made available and informed to all in Campus as where to assemble during emergencies. The signage designating assembly point is clearly visible and has thus enhanced emergency response clarity. Regularly review and maintain assembly point markings ensuring ongoing effectiveness for future emergencies."/>
    <x v="0"/>
    <n v="150"/>
    <n v="90"/>
  </r>
  <r>
    <n v="1295"/>
    <s v="Admissions Team was unaware about IMS manuals available on MyGIIS."/>
    <s v="Internal"/>
    <d v="2023-03-29T00:00:00"/>
    <x v="0"/>
    <s v="India"/>
    <x v="8"/>
    <s v="Observation"/>
    <n v="9001"/>
    <n v="7.3"/>
    <s v=" Awareness"/>
    <s v="Admissions"/>
    <m/>
    <d v="2023-05-28T00:00:00"/>
    <s v="NA"/>
    <m/>
    <x v="1"/>
    <n v="211"/>
    <n v="0"/>
  </r>
  <r>
    <n v="1296"/>
    <s v="SWOT analysis can include strengths like new labs, theatre club at campus, parental involvement in kaizen and sustainability activities carried out by team."/>
    <s v="Internal"/>
    <d v="2023-03-29T00:00:00"/>
    <x v="0"/>
    <s v="India"/>
    <x v="8"/>
    <s v="OFI"/>
    <n v="9001"/>
    <s v="7.5.2"/>
    <s v=" Creating and updating"/>
    <s v="Leadership"/>
    <m/>
    <d v="2023-05-28T00:00:00"/>
    <s v="NA"/>
    <m/>
    <x v="1"/>
    <n v="211"/>
    <n v="0"/>
  </r>
  <r>
    <n v="1297"/>
    <s v="Though there are regular cleaning and sanitization activities are conducted at infirmary, campus nurse can look into record the activities."/>
    <s v="Internal"/>
    <d v="2023-03-29T00:00:00"/>
    <x v="0"/>
    <s v="India"/>
    <x v="8"/>
    <s v="OFI"/>
    <n v="9001"/>
    <n v="7.5"/>
    <s v=" Documented information"/>
    <s v="Operations"/>
    <m/>
    <d v="2023-05-28T00:00:00"/>
    <s v="NA"/>
    <m/>
    <x v="1"/>
    <n v="211"/>
    <n v="0"/>
  </r>
  <r>
    <n v="1298"/>
    <s v="Smoke detector test is conducted manually however documented evidence was unavailable."/>
    <s v="Internal"/>
    <d v="2023-04-05T00:00:00"/>
    <x v="0"/>
    <s v="India"/>
    <x v="6"/>
    <s v="OFI"/>
    <n v="45001"/>
    <n v="7.5"/>
    <s v=" Documented information"/>
    <s v="Operations"/>
    <m/>
    <d v="2023-06-04T00:00:00"/>
    <d v="2023-10-26T00:00:00"/>
    <s v="The vendor was called and the issue was rectified. The vendor was called  to the school.He has checked and connected the smoke detector and it is working now. During any future renovation the smoke detectors should be installed immediately after the renovation work is completed"/>
    <x v="0"/>
    <n v="204"/>
    <n v="144"/>
  </r>
  <r>
    <n v="1299"/>
    <s v="Few chemicals which are currently available at the Biology and Chemistry lab does not have any validity or expiry date mentioned (E.g. Ammonia solution, Barium Chloride)"/>
    <s v="Internal"/>
    <d v="2023-04-05T00:00:00"/>
    <x v="0"/>
    <s v="India"/>
    <x v="6"/>
    <s v="OFI"/>
    <n v="45001"/>
    <s v="8.1.2"/>
    <s v=" Eliminating Hazards and reducing OH&amp;S risks"/>
    <s v="Operations"/>
    <m/>
    <d v="2023-06-04T00:00:00"/>
    <d v="2023-08-26T00:00:00"/>
    <s v="Lab Assistant has removed the expired chemicals i.e. Ammonia, Barium Chloride or those that do not have validity. The Biology and Chemistry labs have conducted an immediate review of all the available chemicals with them ensuring that proper validity or expiry dates are labelled on each of them and documented accurately. Periodic self-audits to confirm that all chemicals are properly labelled with validity / expiry dates before being placed in the labs."/>
    <x v="0"/>
    <n v="143"/>
    <n v="83"/>
  </r>
  <r>
    <n v="1300"/>
    <s v="It was observed that one chemical solution (Ammonia Solution) which was stored in the chemistry lab had already expired in 2020"/>
    <s v="Internal"/>
    <d v="2023-04-05T00:00:00"/>
    <x v="0"/>
    <s v="India"/>
    <x v="6"/>
    <s v="OFI"/>
    <n v="45001"/>
    <s v="8.1.2"/>
    <s v=" Eliminating Hazards and reducing OH&amp;S risks"/>
    <s v="Operations"/>
    <m/>
    <d v="2023-06-04T00:00:00"/>
    <d v="2023-08-26T00:00:00"/>
    <s v="The expired Ammonia Solution has been removed from the chemistry lab and properly disposed.. A review of all chemical materials in the lab was conducted to identify and remove any other expired or nearing expiration chemical materials. A regular inventory check system will be implemented to prevent future instances of expired chemicals being stored."/>
    <x v="0"/>
    <n v="143"/>
    <n v="83"/>
  </r>
  <r>
    <n v="1301"/>
    <s v="The IT equipment allotment form had some fields which were incomplete (e.g. joining date and employee ID)"/>
    <s v="Internal"/>
    <d v="2023-04-05T00:00:00"/>
    <x v="0"/>
    <s v="India"/>
    <x v="6"/>
    <s v="OFI"/>
    <n v="9001"/>
    <s v="7.5.2"/>
    <s v=" Creating and updating"/>
    <s v="Leadership"/>
    <m/>
    <d v="2023-06-04T00:00:00"/>
    <d v="2023-08-26T00:00:00"/>
    <s v="The IT department has revised the equipment allotment form immediately to ensure that all required fields, including joining date and employee ID, are properly included and marked as mandatory.. The IT department has identified other incomplete forms and has contacted the respective employees to gather the missing information (joining date and employee ID) and updated the records accordingly.. The IT department will implement a comprehensive review process for all equipment allotment forms, ensuring that necessary fields are complete before acceptance, and will conduct regular self audits to verify adherence to the complete and accurate form submission process."/>
    <x v="0"/>
    <n v="143"/>
    <n v="83"/>
  </r>
  <r>
    <n v="1302"/>
    <s v="During school hours one student had boarded the bus without prior intimation. Incident report of this was not evident"/>
    <s v="Internal"/>
    <d v="2023-04-05T00:00:00"/>
    <x v="0"/>
    <s v="India"/>
    <x v="6"/>
    <s v="OFI"/>
    <n v="9001"/>
    <n v="10.199999999999999"/>
    <s v=" Nonconformity &amp; corrective action"/>
    <s v="Operations"/>
    <m/>
    <d v="2023-06-04T00:00:00"/>
    <d v="2023-10-24T00:00:00"/>
    <s v="Report of this incident of Ms Manha Mateen of Grade 12 Art A has been prepared by Academic Co-ordinator dated 21 July 2022. As a precaution, all the students have been reminded of the correct procedure to be followed and relevant staff have also been trained to handle similar situations."/>
    <x v="0"/>
    <n v="202"/>
    <n v="142"/>
  </r>
  <r>
    <n v="1303"/>
    <s v="Leadership mentioned that during management meetings the action plans are discussed however this was not evident e.g. PSAT OFI"/>
    <s v="Internal"/>
    <d v="2023-05-02T00:00:00"/>
    <x v="0"/>
    <s v="India"/>
    <x v="12"/>
    <s v="OFI"/>
    <n v="9001"/>
    <n v="7.5"/>
    <s v=" Documented information"/>
    <s v="Leadership"/>
    <m/>
    <d v="2023-07-01T00:00:00"/>
    <d v="2023-08-26T00:00:00"/>
    <s v="PSAT OFI’s are discussed in monthly ABM’s e.g. of 26th May . Principal / School Leadership has ensured regular reviews of PSAT reports in management meetings by way of schedules. In order to track and monitor the progress of action items resulting from the PSAT Reports, the principal / school leadership has established a system of tracking and tracking progress. The responsibility for each of the actionable points has been assigned to a specific member of the team. The status of these actions is regularly reviewed during subsequent management meetings. Hence reviews of these reports will not be missed out in management meetings"/>
    <x v="0"/>
    <n v="116"/>
    <n v="56"/>
  </r>
  <r>
    <n v="1304"/>
    <s v="The division panel with blinds/partition for patient care is not evident as mentioned in the Risks &amp; Opportunities tracker (point no. 14)."/>
    <s v="Internal"/>
    <d v="2023-05-10T00:00:00"/>
    <x v="0"/>
    <s v="India"/>
    <x v="2"/>
    <s v="OFI"/>
    <n v="45001"/>
    <s v="6.1.2"/>
    <s v=" Hazard identification &amp; assessment of risks and opportunities"/>
    <s v="Operations"/>
    <m/>
    <d v="2023-07-09T00:00:00"/>
    <d v="2023-10-24T00:00:00"/>
    <s v="The division panel with blinds are installed. Admin team will ensure that these blinds are permanent and well maintaine"/>
    <x v="0"/>
    <n v="167"/>
    <n v="107"/>
  </r>
  <r>
    <n v="1305"/>
    <s v="The campus can inspect the blind spots and look into having sufficient CCTV cameras in these areas (eg., Library, Admin Room, Conference Room etc.,)"/>
    <s v="Internal"/>
    <d v="2023-05-10T00:00:00"/>
    <x v="0"/>
    <s v="India"/>
    <x v="2"/>
    <s v="OFI"/>
    <n v="45001"/>
    <s v="6.1.2"/>
    <s v=" Hazard identification &amp; assessment of risks and opportunities"/>
    <s v="Operations"/>
    <m/>
    <d v="2023-07-09T00:00:00"/>
    <d v="2023-10-24T00:00:00"/>
    <s v="CCTV Installation process is initiated. Admin team will ensure that CCTV installation and checks will be performed as per plan"/>
    <x v="0"/>
    <n v="167"/>
    <n v="107"/>
  </r>
  <r>
    <n v="1306"/>
    <s v="It was noticed during the audit that the Dettol antiseptic bottle kept at the infirmary medical box had expired (Expiry date - Nov 2022)"/>
    <s v="Internal"/>
    <d v="2023-05-10T00:00:00"/>
    <x v="0"/>
    <s v="India"/>
    <x v="2"/>
    <s v="Minor -Non-Conformities"/>
    <n v="45001"/>
    <s v="8.1.2"/>
    <s v=" Eliminating Hazards and reducing OH&amp;S risks"/>
    <s v="Operations"/>
    <m/>
    <d v="2023-07-09T00:00:00"/>
    <d v="2023-07-04T00:00:00"/>
    <s v="Old Dettol bottle is replaced. Dettol bottle was disposed as per policy. Campus nurse was strictly instructed to dispose all expired medicines including Dettol bottle using the hospital which we have tie-up. Fortnight checks will be performed to ensure expired medicines are disposed of in time. "/>
    <x v="0"/>
    <n v="55"/>
    <n v="-5"/>
  </r>
  <r>
    <n v="1307"/>
    <s v="There were seats in torn state with broken handles and few nails protruding noticed during the inspection of school buses ending 9457 and 9453 "/>
    <s v="Internal"/>
    <d v="2023-05-10T00:00:00"/>
    <x v="0"/>
    <s v="India"/>
    <x v="2"/>
    <s v="Observation"/>
    <n v="45001"/>
    <s v="8.1.2"/>
    <s v=" Eliminating Hazards and reducing OH&amp;S risks"/>
    <s v="Operations"/>
    <m/>
    <d v="2023-07-09T00:00:00"/>
    <d v="2023-07-04T00:00:00"/>
    <s v="The repair work is done and handles are repaired. Regular maintenance as per SOP/schedule must be done without any excuse or delays for all buses"/>
    <x v="0"/>
    <n v="55"/>
    <n v="-5"/>
  </r>
  <r>
    <n v="1308"/>
    <s v="The campus can look into having a wheelchair and a stretcher at the campus"/>
    <s v="Internal"/>
    <d v="2023-05-10T00:00:00"/>
    <x v="0"/>
    <s v="India"/>
    <x v="2"/>
    <s v="OFI"/>
    <n v="45001"/>
    <n v="8.1999999999999993"/>
    <s v=" Emergency preparedness and response"/>
    <s v="Operations"/>
    <m/>
    <d v="2023-07-09T00:00:00"/>
    <d v="2023-07-04T00:00:00"/>
    <s v="Wheelchair was ordered however it was not received. GIIS Balewadi has tie up with Jupitar hospital. In case of emergency, ambulance with stretcher is also provided by hospital on call. Wheelchair was procured"/>
    <x v="0"/>
    <n v="55"/>
    <n v="-5"/>
  </r>
  <r>
    <n v="1309"/>
    <s v="The campus can look into having more fire extinguishers at the Library considering the area and the risk severity"/>
    <s v="Internal"/>
    <d v="2023-05-10T00:00:00"/>
    <x v="0"/>
    <s v="India"/>
    <x v="2"/>
    <s v="OFI"/>
    <n v="45001"/>
    <n v="8.1999999999999993"/>
    <s v=" Emergency preparedness and response"/>
    <s v="Operations"/>
    <m/>
    <d v="2023-07-09T00:00:00"/>
    <d v="2023-07-04T00:00:00"/>
    <s v="Extra fire extinguisher is placed in library. A review will be conducted quarterly to see if any blind spots exist and accordingly action will be taken to mitigate the risk"/>
    <x v="0"/>
    <n v="55"/>
    <n v="-5"/>
  </r>
  <r>
    <n v="1310"/>
    <s v="A Training on audit awareness could be conducted for the campus team. Team members were not comfortable sharing additional information other than what was uploaded on the Drive (this doesn't give the auditor confidence that the audit objective has been met).  The documents needed for HR, Transport, and Admin audits were not readily available on the drive, causing delays. While audit evidences can be shown in physical or soft copy, the team insisted on uploading before showing it to the auditors and also keeping the audit confined to the conference room.  As part of ISO 19011:2018, the guidelines specify how auditors should use sampling methodologies. "/>
    <s v="Internal"/>
    <d v="2023-05-10T00:00:00"/>
    <x v="0"/>
    <s v="India"/>
    <x v="2"/>
    <s v="Observation"/>
    <n v="9001"/>
    <n v="7.3"/>
    <s v=" Awareness"/>
    <s v="Management"/>
    <m/>
    <d v="2023-07-09T00:00:00"/>
    <d v="2023-07-04T00:00:00"/>
    <s v="SO Awareness  session for campus is conducted on 22nd june'23. Each quarter the session will be conducted for all staff. Regular interactions and awareness session with entire team will result in understanding &amp; teamwork"/>
    <x v="0"/>
    <n v="55"/>
    <n v="-5"/>
  </r>
  <r>
    <n v="1311"/>
    <s v="The recurrence of First Aid training to teachers and nannies can be looked into for revision"/>
    <s v="Internal"/>
    <d v="2023-05-17T00:00:00"/>
    <x v="0"/>
    <s v="Middle East"/>
    <x v="3"/>
    <s v="OFI"/>
    <n v="45001"/>
    <n v="7.2"/>
    <s v=" Competence"/>
    <s v="Operations"/>
    <m/>
    <d v="2023-07-16T00:00:00"/>
    <d v="2023-07-24T00:00:00"/>
    <s v="The upcoming training session is on July 4 2023. Trainings are planned to be conducted twice in a year. Training will be conducted twice in a year and also whenever requested by leadership team."/>
    <x v="0"/>
    <n v="68"/>
    <n v="8"/>
  </r>
  <r>
    <n v="1312"/>
    <s v="The basic health records of new staff are recorded and maintained at the clinic. The campus can look into maintaining the records for all the staff at the campus."/>
    <s v="Internal"/>
    <d v="2023-05-17T00:00:00"/>
    <x v="0"/>
    <s v="Middle East"/>
    <x v="3"/>
    <s v="OFI"/>
    <n v="45001"/>
    <n v="7.5"/>
    <s v=" Documented information"/>
    <s v="Operations"/>
    <m/>
    <d v="2023-07-16T00:00:00"/>
    <d v="2023-06-23T00:00:00"/>
    <s v="All staff health records are updated. All Staff Health records will be updated at regular intervals."/>
    <x v="0"/>
    <n v="37"/>
    <n v="-23"/>
  </r>
  <r>
    <n v="1313"/>
    <s v="The first aid boxes could be placed at visible locations"/>
    <s v="Internal"/>
    <d v="2023-05-17T00:00:00"/>
    <x v="0"/>
    <s v="Middle East"/>
    <x v="3"/>
    <s v="OFI"/>
    <n v="45001"/>
    <n v="7.1"/>
    <s v=" Resources"/>
    <s v="Operations"/>
    <m/>
    <d v="2023-07-16T00:00:00"/>
    <d v="2023-07-24T00:00:00"/>
    <s v="Location of first aid was changed to increase the increase the visibility. Hence forth the first aid box will be placed in open area. First aid box will be placed at suitable location"/>
    <x v="0"/>
    <n v="68"/>
    <n v="8"/>
  </r>
  <r>
    <n v="1314"/>
    <s v="The list of Grievance Committee members could be documented and signed by the SDO"/>
    <s v="Internal"/>
    <d v="2023-05-17T00:00:00"/>
    <x v="0"/>
    <s v="Middle East"/>
    <x v="3"/>
    <s v="OFI"/>
    <n v="45001"/>
    <s v="7.5.1"/>
    <s v=" General (Documented Info)"/>
    <s v="HR"/>
    <m/>
    <d v="2023-07-16T00:00:00"/>
    <d v="2023-07-24T00:00:00"/>
    <s v="Grievance Management SOP was available with all the details including committee member's name. Missed to showcase during the Audit.  "/>
    <x v="0"/>
    <n v="68"/>
    <n v="8"/>
  </r>
  <r>
    <n v="1315"/>
    <s v="The Stock management at the campus including requisitions could be improved to avoid delays"/>
    <s v="Internal"/>
    <d v="2023-05-17T00:00:00"/>
    <x v="0"/>
    <s v="Middle East"/>
    <x v="3"/>
    <s v="OFI"/>
    <n v="9001"/>
    <n v="8.6"/>
    <s v=" Release of products and services"/>
    <s v="Operations"/>
    <m/>
    <d v="2023-07-16T00:00:00"/>
    <d v="2023-08-26T00:00:00"/>
    <s v="To contact vendors and other local vendors to supply the product with correct specification at the earliest. To have tie up with other local vendors. To fulfill adhoc requirements. In case the product is not available with or regular vendor. Maintain records of adhoc requirements. And procure those items and maintain in stock to meet future requirements. "/>
    <x v="0"/>
    <n v="101"/>
    <n v="41"/>
  </r>
  <r>
    <n v="1316"/>
    <s v="The records of feedback from parents who visited the campus were not evident. Records of the same could be maintained for analysis and continuous improvement"/>
    <s v="Internal"/>
    <d v="2023-05-17T00:00:00"/>
    <x v="0"/>
    <s v="Middle East"/>
    <x v="3"/>
    <s v="OFI"/>
    <n v="9001"/>
    <s v="7.5.3"/>
    <s v=" Control of documented information"/>
    <s v="Admissions"/>
    <m/>
    <d v="2023-07-16T00:00:00"/>
    <d v="2023-07-25T00:00:00"/>
    <s v="Feedback is taken from the prospective parents visiting the campus. But the record was not saved in the audit records, so could not show during the audit. And missed to showcase the record. Feedback is taken from the prospective parents visiting the campus. But the record was not saved in the audit records, so could not show during the audit. And missed to showcase the record. Records will be maintained in the audit folder in advance. "/>
    <x v="0"/>
    <n v="69"/>
    <n v="9"/>
  </r>
  <r>
    <n v="1317"/>
    <s v="The campus can look into adding the date of joining in the withdrawal data which is extracted from myGIIS for analysis"/>
    <s v="Internal"/>
    <d v="2023-05-17T00:00:00"/>
    <x v="0"/>
    <s v="Middle East"/>
    <x v="3"/>
    <s v="OFI"/>
    <n v="9001"/>
    <s v="7.5.2"/>
    <s v=" Creating and updating"/>
    <s v="Admissions"/>
    <m/>
    <d v="2023-07-16T00:00:00"/>
    <d v="2023-07-25T00:00:00"/>
    <s v="Date of Joining data was added in other reports. Henceforth will add it in the withdrawal report for better analysis. Date of joining tab is added in the withdrawal report. In future data will be added in withdrawal report for better analysis. "/>
    <x v="0"/>
    <n v="69"/>
    <n v="9"/>
  </r>
  <r>
    <n v="1318"/>
    <s v="The Principal / Supervisor's signature was missing in the Induction Form"/>
    <s v="Internal"/>
    <d v="2023-05-17T00:00:00"/>
    <x v="0"/>
    <s v="Middle East"/>
    <x v="3"/>
    <s v="OFI"/>
    <n v="9001"/>
    <s v="7.5.2"/>
    <s v=" Creating and updating"/>
    <s v="HR"/>
    <m/>
    <d v="2023-07-16T00:00:00"/>
    <d v="2023-07-25T00:00:00"/>
    <s v="Signature taken from the seniors. In future the signatures will be maintained and recorded. In future the signatures will be taken immediately after the induction on the induction form."/>
    <x v="0"/>
    <n v="69"/>
    <n v="9"/>
  </r>
  <r>
    <n v="1319"/>
    <s v="Few gaps were observed in the stock in and out records maintained by the procurement team. The campus can look into adding the previous months brought forward count in the stock register"/>
    <s v="Internal"/>
    <d v="2023-05-17T00:00:00"/>
    <x v="0"/>
    <s v="Middle East"/>
    <x v="3"/>
    <s v="OFI"/>
    <n v="9001"/>
    <s v="7.5.2"/>
    <s v=" Creating and updating"/>
    <s v="Operations"/>
    <m/>
    <d v="2023-07-16T00:00:00"/>
    <d v="2023-08-26T00:00:00"/>
    <s v="Records are corrected and reviewed. Storekeeper (new joinee) to be trained well to avoid any further error. Frequent review to be conducted by the Operations Manager. "/>
    <x v="0"/>
    <n v="101"/>
    <n v="41"/>
  </r>
  <r>
    <n v="1320"/>
    <s v="ISI 15652 Electrical Rubber Mat Below all Electrical Panels may be Ensured."/>
    <s v="External"/>
    <d v="2023-07-04T00:00:00"/>
    <x v="0"/>
    <s v="India"/>
    <x v="14"/>
    <s v="OFI"/>
    <n v="45001"/>
    <s v="8.1.2"/>
    <s v=" Eliminating Hazards and reducing OH&amp;S risks"/>
    <s v="Operations"/>
    <m/>
    <d v="2023-09-02T00:00:00"/>
    <d v="2023-10-24T00:00:00"/>
    <s v="The rubber mats are placed in electrical room. Rubber mats are placed. Incase of any damage, it will be replaced on time. Admin team will make sure the annual maintenance and ensure that it will be replaced. "/>
    <x v="0"/>
    <n v="112"/>
    <n v="52"/>
  </r>
  <r>
    <n v="1321"/>
    <s v="CCD Catering Agreement &amp; FSSAI License may be ensured."/>
    <s v="External"/>
    <d v="2023-07-04T00:00:00"/>
    <x v="0"/>
    <s v="India"/>
    <x v="14"/>
    <s v="OFI"/>
    <n v="45001"/>
    <s v="8.1.2"/>
    <s v=" Eliminating Hazards and reducing OH&amp;S risks"/>
    <s v="Operations"/>
    <m/>
    <d v="2023-09-02T00:00:00"/>
    <d v="2023-10-24T00:00:00"/>
    <s v="The agreement &amp; license is procured. All agreements and licenses shall be maintained by campus. Yearly checks and validations will be carried out by Admin/Operations team"/>
    <x v="0"/>
    <n v="112"/>
    <n v="52"/>
  </r>
  <r>
    <n v="1322"/>
    <s v="Class Rooms Space for AC External Unit to be closed or maintained: is full of bird droppings &amp; eggs"/>
    <s v="External"/>
    <d v="2023-07-04T00:00:00"/>
    <x v="0"/>
    <s v="India"/>
    <x v="14"/>
    <s v="OFI"/>
    <n v="45001"/>
    <s v="8.1.2"/>
    <s v=" Eliminating Hazards and reducing OH&amp;S risks"/>
    <s v="Operations"/>
    <m/>
    <d v="2023-09-02T00:00:00"/>
    <s v="NA"/>
    <m/>
    <x v="1"/>
    <n v="114"/>
    <n v="0"/>
  </r>
  <r>
    <n v="1323"/>
    <s v="Emergency Exit Signages to be put up e.g., MPH at 4th Floor."/>
    <s v="External"/>
    <d v="2023-07-04T00:00:00"/>
    <x v="0"/>
    <s v="India"/>
    <x v="14"/>
    <s v="OFI"/>
    <n v="45001"/>
    <s v="8.1.2"/>
    <s v=" Eliminating Hazards and reducing OH&amp;S risks"/>
    <s v="Operations"/>
    <m/>
    <d v="2023-09-02T00:00:00"/>
    <d v="2023-10-24T00:00:00"/>
    <s v="Singages have been places at the the MPH. Once the maintenance work gets completed, it will be displayed at prominent locations. Once the maintenance work gets completed, it will be displayed at prominent locations."/>
    <x v="0"/>
    <n v="112"/>
    <n v="52"/>
  </r>
  <r>
    <n v="1324"/>
    <s v="Update Organizational Chart including Lab. Assistant, IT Etc."/>
    <s v="External"/>
    <d v="2023-07-04T00:00:00"/>
    <x v="0"/>
    <s v="India"/>
    <x v="14"/>
    <s v="OFI"/>
    <n v="9001"/>
    <s v="7.5.2"/>
    <s v=" Creating and updating"/>
    <s v="Management"/>
    <m/>
    <d v="2023-09-02T00:00:00"/>
    <d v="2023-10-24T00:00:00"/>
    <s v="Changes are now made to organization chart. The org chart will be revised as and when there is role change or additions. It will be reviewed on a yearly basis. "/>
    <x v="0"/>
    <n v="112"/>
    <n v="52"/>
  </r>
  <r>
    <n v="1325"/>
    <s v="Transport Vehicle driver medical report &amp; colour blindness reports may be retained."/>
    <s v="External"/>
    <d v="2023-07-04T00:00:00"/>
    <x v="0"/>
    <s v="India"/>
    <x v="14"/>
    <s v="OFI"/>
    <n v="45001"/>
    <s v="8.1.2"/>
    <s v=" Eliminating Hazards and reducing OH&amp;S risks"/>
    <s v="Operations"/>
    <m/>
    <d v="2023-09-02T00:00:00"/>
    <d v="2023-10-24T00:00:00"/>
    <s v="Health records are procured from Head office. On yearly basis it will be collated and maintained at campus level. The health records will be maintained by campus on a yearly basis"/>
    <x v="0"/>
    <n v="112"/>
    <n v="52"/>
  </r>
  <r>
    <n v="1326"/>
    <s v="Requests for specific teacher (from students / parents) may be investigated."/>
    <s v="External"/>
    <d v="2023-07-04T00:00:00"/>
    <x v="0"/>
    <s v="Singapore"/>
    <x v="9"/>
    <s v="OFI"/>
    <n v="21001"/>
    <n v="9.1"/>
    <s v=" Monitoring, measurement, analysis &amp; evaluation"/>
    <s v="Academics"/>
    <m/>
    <d v="2023-09-02T00:00:00"/>
    <d v="2023-10-25T00:00:00"/>
    <s v="The request for a specific teacher is being investigated at the first instance. The co-ordinator and Principal are in the loop and there is a meeting with the parent to understand the reason behind the same. If there are many requests for a specific teacher, the coordinator has a meeting with the teacher to understand the reason for the same. The Principal meets the teachers and coordinators to understand such requests. Various meetings and exit interviews takes place with parents to understand the issues and concerns"/>
    <x v="0"/>
    <n v="113"/>
    <n v="53"/>
  </r>
  <r>
    <n v="1327"/>
    <s v="Conflict of interest is determined by experience / familiarity for Q paper setting, invigilation, and paper checking. It may be formally recorded. The conflict is restricted to having their own children in the class, which may be expanded."/>
    <s v="External"/>
    <d v="2023-07-04T00:00:00"/>
    <x v="0"/>
    <s v="Singapore"/>
    <x v="9"/>
    <s v="OFI"/>
    <n v="21001"/>
    <n v="8.1"/>
    <s v=" Operational planning and control"/>
    <s v="Academics"/>
    <m/>
    <d v="2023-09-02T00:00:00"/>
    <d v="2023-10-25T00:00:00"/>
    <s v="The aspect of conflict of interest has been carefully dealt in all the policies of GIIS. There is a concious effort taken by the academic team in this regard and all the details of relatives/peers are collected and recorded. This will be very carefully monitored and taken care of at all levels"/>
    <x v="0"/>
    <n v="113"/>
    <n v="53"/>
  </r>
  <r>
    <n v="1328"/>
    <s v="Emergency preparedness checks is presently restricted to fire drills conducted by SCDF. It may also include other emergencies like medical emergency (which does not require evacuation or disturbing children)"/>
    <s v="External"/>
    <d v="2023-07-04T00:00:00"/>
    <x v="0"/>
    <s v="Singapore"/>
    <x v="9"/>
    <s v="OFI"/>
    <n v="45001"/>
    <n v="8.1999999999999993"/>
    <s v=" Emergency preparedness and response"/>
    <s v="Operations"/>
    <m/>
    <d v="2023-09-02T00:00:00"/>
    <d v="2023-10-25T00:00:00"/>
    <s v="Emergency and first training are given to academic and non academic staffs on a regular basis. Various emergency trainings are conducted by SCDF for awareness. First Aid awareness and other medical emergency awareness is created at various forums"/>
    <x v="0"/>
    <n v="113"/>
    <n v="53"/>
  </r>
  <r>
    <n v="1329"/>
    <s v="A formal risk assessment may be carried out for events which may include crowd management, traffic management, security, safety, waste generation etc."/>
    <s v="External"/>
    <d v="2023-07-04T00:00:00"/>
    <x v="0"/>
    <s v="Singapore"/>
    <x v="9"/>
    <s v="OFI"/>
    <n v="45001"/>
    <s v="6.1.2"/>
    <s v=" Hazard identification &amp; assessment of risks and opportunities"/>
    <s v="Operations"/>
    <m/>
    <d v="2023-09-02T00:00:00"/>
    <d v="2023-10-25T00:00:00"/>
    <s v="Comprehensive risk assessments are carried out during events. The risk of event management and crowd control have been added to the HIRA document. The operations team have been trained on these protocols and detailed SOPs have been formulated"/>
    <x v="0"/>
    <n v="113"/>
    <n v="53"/>
  </r>
  <r>
    <n v="1330"/>
    <s v="The QT9 software includes only auditor notes. Auditor is required to first develop Audit checklist which may be approved by GCEE. Auditor notes should include all checklist items to ensure that audit has been adequately completed"/>
    <s v="External"/>
    <d v="2023-07-04T00:00:00"/>
    <x v="0"/>
    <s v="Singapore"/>
    <x v="9"/>
    <s v="OFI"/>
    <n v="21001"/>
    <n v="9.1999999999999993"/>
    <s v=" Internal audit"/>
    <s v="Quality"/>
    <m/>
    <d v="2023-09-02T00:00:00"/>
    <d v="2023-10-25T00:00:00"/>
    <s v="There is an overall checklist covering broad areas which can be accessed by all the auditors. Each auditor chooses what areas to be covered based on the campus and other inputs from Corporate MR. Confining the auditor to one checklist might curtail the audit and hence this has not been initiated. The Internal Audit Guidance Manual and Audit Checklist has been circulated. This has been emphasized during the Internal Auditor Workshops"/>
    <x v="0"/>
    <n v="113"/>
    <n v="53"/>
  </r>
  <r>
    <n v="1331"/>
    <s v="HIRA and Legal register may be customized for each campus"/>
    <s v="External"/>
    <d v="2023-07-04T00:00:00"/>
    <x v="0"/>
    <s v="Japan"/>
    <x v="18"/>
    <s v="OFI"/>
    <n v="45001"/>
    <s v="6.1.2"/>
    <s v=" Hazard identification &amp; assessment of risks and opportunities"/>
    <s v="Management"/>
    <m/>
    <d v="2023-09-02T00:00:00"/>
    <d v="2023-08-17T00:00:00"/>
    <s v="Documentation process of HIRA records for each campus and consolidation of the same. Maintain a consolidated campus wise HIRA document for all campuses of GIIS TOKYO with periodical updation. Training of operation department personnel to recording and maintaining the documets."/>
    <x v="0"/>
    <n v="44"/>
    <n v="-16"/>
  </r>
  <r>
    <n v="1332"/>
    <s v="Maintenance of facility is mainly under AMC with respective vendors. A visit register detailing plan and actuals as well as spares replaced may be developed"/>
    <s v="External"/>
    <d v="2023-07-04T00:00:00"/>
    <x v="0"/>
    <s v="Japan"/>
    <x v="18"/>
    <s v="OFI"/>
    <n v="45001"/>
    <s v="7.5.2"/>
    <s v=" Creating and updating"/>
    <s v="Operations"/>
    <m/>
    <d v="2023-09-02T00:00:00"/>
    <d v="2023-08-17T00:00:00"/>
    <s v="The process of creating records and documenting the date and time of the annual facility inspections conducted by AMC as per the plan , along with the tasks performed is initiated. The necessary training is given to the operation in charge for facility maintenance to document the plans and the actuals.Training for operations in charge to maintain the documents."/>
    <x v="0"/>
    <n v="44"/>
    <n v="-16"/>
  </r>
  <r>
    <n v="1333"/>
    <s v="IBDP includes projects to be taken by students. This can be considered as a service offering to commercial businesses and actual project experience be given to students"/>
    <s v="External"/>
    <d v="2023-07-04T00:00:00"/>
    <x v="0"/>
    <s v="Japan"/>
    <x v="18"/>
    <s v="OFI"/>
    <n v="21001"/>
    <n v="10.3"/>
    <s v="Opportunities for Improvement"/>
    <s v="Academics"/>
    <m/>
    <d v="2023-09-02T00:00:00"/>
    <d v="2023-08-11T00:00:00"/>
    <s v="We shall explore the possibility of commercial &amp; actual business project in CAS for the upcoming academic year. Discuss with companies in the industry and DP Coordinators for having a long-term commercial project possibility for IB Students projects. Make plan of commercializing the IBDP projects in the beginning of the academic year itself."/>
    <x v="0"/>
    <n v="38"/>
    <n v="-22"/>
  </r>
  <r>
    <n v="1334"/>
    <s v="FAQ may be developed based on helpdesk issues. What went right may also be analysed for “GOOD” feedback."/>
    <s v="External"/>
    <d v="2023-07-04T00:00:00"/>
    <x v="0"/>
    <s v="Japan"/>
    <x v="18"/>
    <s v="OFI"/>
    <n v="9001"/>
    <s v="9.1.3"/>
    <s v=" Analysis &amp; evaluation"/>
    <s v="Management"/>
    <m/>
    <d v="2023-09-02T00:00:00"/>
    <d v="2023-08-17T00:00:00"/>
    <s v="Analyse Help Desk queries and make a FAQ of queries of repetitive nature. Engage CRM- Customer Relationship Managers to follow up regularly to get the feedback and understand if any issues are existing or not.  Upload the FAQs in myGIIS for all parents to see in advance the possible queries."/>
    <x v="0"/>
    <n v="44"/>
    <n v="-16"/>
  </r>
  <r>
    <n v="1335"/>
    <s v="The doors to library from Aomori University may be locked from school side to ensure no possible entry from Aomori school (intruder control)"/>
    <s v="External"/>
    <d v="2023-07-04T00:00:00"/>
    <x v="0"/>
    <s v="Japan"/>
    <x v="19"/>
    <s v="OFI"/>
    <n v="45001"/>
    <s v="8.1.2"/>
    <s v=" Eliminating Hazards and reducing OH&amp;S risks"/>
    <s v="Operations"/>
    <m/>
    <d v="2023-09-02T00:00:00"/>
    <d v="2023-08-11T00:00:00"/>
    <s v="For intruder entry we have trained all our staff how to respond and have kept equipment near the gate to control the situation. Operations team have planned meetings with Aomori university for optimizing the shared school facility and property. Japan being one of the safest countries we have taken measures for intruder control in our school. "/>
    <x v="0"/>
    <n v="38"/>
    <n v="-22"/>
  </r>
  <r>
    <n v="1336"/>
    <s v="Formal training may be provided to admissions team to identify cases of special needs. A counsellor is approached only if admission teams have some doubt about the potential student."/>
    <s v="External"/>
    <d v="2023-07-04T00:00:00"/>
    <x v="0"/>
    <s v="Japan"/>
    <x v="19"/>
    <s v="OFI"/>
    <n v="21001"/>
    <n v="7.3"/>
    <s v=" Awareness"/>
    <s v="Admissions"/>
    <m/>
    <d v="2023-09-02T00:00:00"/>
    <d v="2023-09-02T00:00:00"/>
    <s v="Self-training session completed   for admissions team to sensitize them in this area._x000a_https://www.ourkids.net/school/special-needs-signs. A formal training session is planned by corporate training team as requested by HR Tokyo for school student counsellors and for admission team for identifying the cases of students with special needs in they may arise during the admission process. Plan and schedule re-training and sensitizing sessions to admissions staff on the topic on a regular basis._x000a_"/>
    <x v="0"/>
    <n v="60"/>
    <n v="0"/>
  </r>
  <r>
    <n v="1337"/>
    <s v="The campus is at higher price point for GMP, compared to other international schools. USP may be identified and highlighted in operational procedures."/>
    <s v="External"/>
    <d v="2023-07-04T00:00:00"/>
    <x v="0"/>
    <s v="Japan"/>
    <x v="19"/>
    <s v="OFI"/>
    <n v="9001"/>
    <n v="8.1"/>
    <s v=" Operational planning and control"/>
    <s v="Management"/>
    <m/>
    <d v="2023-09-02T00:00:00"/>
    <d v="2023-08-10T00:00:00"/>
    <s v="The USPs are identified and the same is highlighted by  admission and marketing  - during marketing and promotional activities of school as well as broadcasted through various channels._x000a_USP-  _x000a_*Only school in Tokyo offering 2 curricula _x000a_*  Best value school in Tokyo_x000a_* Top Ranked CBSE school overseas_x000a_* 9 gems holistic approach for student development. The USPs are highlighted in school's website._x000a__x000a_https://tokyo.globalindianschool.org/ Training to marketing and admission personnel to highlight USP of GMP to potential customers."/>
    <x v="0"/>
    <n v="37"/>
    <n v="-23"/>
  </r>
  <r>
    <n v="1338"/>
    <s v="Purchase department may consider % PRF where the delivery is later than expected date on PRF."/>
    <s v="External"/>
    <d v="2023-07-04T00:00:00"/>
    <x v="0"/>
    <s v="Japan"/>
    <x v="19"/>
    <s v="OFI"/>
    <n v="45001"/>
    <n v="9.1"/>
    <s v=" Monitoring, measurement, analysis &amp; performance evaluation"/>
    <s v="Operations"/>
    <m/>
    <d v="2023-09-02T00:00:00"/>
    <d v="2023-09-21T00:00:00"/>
    <s v="1.The decision for process enhancement to add the expected date and actual date of delivery was made by department head and CD._x000a_2.The changes in process was put in action from July 2023. _x000a_3. The old and new PRF added in related files for comparison. All process owners who are dealing with PRF were trained to enhance the process and follow all steps.Annual re-training plan made to all new members of procurement department to know all process steps completely.."/>
    <x v="0"/>
    <n v="79"/>
    <n v="19"/>
  </r>
  <r>
    <n v="1339"/>
    <s v="Expected delivery date and technical specifications are not stated on P.O. and the same is considered based on quotation given by vendor. The P.O. may refer to supplier quote."/>
    <s v="External"/>
    <d v="2023-07-04T00:00:00"/>
    <x v="0"/>
    <s v="Japan"/>
    <x v="19"/>
    <s v="OFI"/>
    <n v="45001"/>
    <n v="8.1"/>
    <s v=" Operational planning and control"/>
    <s v="Operations"/>
    <m/>
    <d v="2023-09-02T00:00:00"/>
    <d v="2023-09-17T00:00:00"/>
    <s v="The action has been put in place. P.O has been updated with relevant details like date of delivery, approvals, and other aspects. Training to the process owner has been done by the department head so that this process will be taken care in the future. All members of procurement department have been trained for following the same. In the absence of one person, the other person who is acting will also follow the full procedure."/>
    <x v="0"/>
    <n v="75"/>
    <n v="15"/>
  </r>
  <r>
    <n v="1340"/>
    <s v="School has considerable assets across various campuses. ISO 55001 Asset Management may be considered for system implementation and certification"/>
    <s v="External"/>
    <d v="2023-07-04T00:00:00"/>
    <x v="0"/>
    <s v="Japan"/>
    <x v="19"/>
    <s v="OFI"/>
    <n v="9001"/>
    <n v="10.3"/>
    <s v=" Continual improvement"/>
    <s v="Management"/>
    <m/>
    <d v="2023-09-02T00:00:00"/>
    <d v="2023-08-16T00:00:00"/>
    <s v="The school leadership has discussed the same and have decided to consider the project for future years. However, the process of assent management for each campus is carried out on a regular basis and will continue to follow the same. Will be discussed with central team of ISO certification and will be undertaken as per the guidance of central ISO Implementation team when decide to get the same implemented in all campuses."/>
    <x v="0"/>
    <n v="43"/>
    <n v="-17"/>
  </r>
  <r>
    <n v="1341"/>
    <s v="Harrods can look into removing the blood group field from the Admission Application Form as_x000a_parents are reluctant to share the same"/>
    <s v="Internal"/>
    <d v="2023-07-25T00:00:00"/>
    <x v="2"/>
    <s v="Cambodia"/>
    <x v="17"/>
    <s v="OFI"/>
    <n v="21001"/>
    <n v="10.3"/>
    <s v="Opportunities for Improvement"/>
    <s v="Admissions"/>
    <m/>
    <d v="2023-09-23T00:00:00"/>
    <d v="2023-09-05T00:00:00"/>
    <s v="Blood group removed from the new admission form.  Immediately develop a basic template for admission rejection letters to ensure that rejected applicants receive clear communication regarding their status and potential areas for improvement. This will prevent further harm by at least providing some guidance to rejected applicants."/>
    <x v="0"/>
    <n v="42"/>
    <n v="-18"/>
  </r>
  <r>
    <n v="1342"/>
    <s v="A template for admission rejection letters could be developed. This will help the campus to track the improvement for reapplication"/>
    <s v="Internal"/>
    <d v="2023-07-25T00:00:00"/>
    <x v="2"/>
    <s v="Cambodia"/>
    <x v="17"/>
    <s v="Observation"/>
    <n v="21001"/>
    <n v="10.3"/>
    <s v="Opportunities for Improvement"/>
    <s v="Admissions"/>
    <m/>
    <d v="2023-09-23T00:00:00"/>
    <d v="2023-09-06T00:00:00"/>
    <s v="A template for admission rejection letters  had been developed. Immediately develop a basic template for admission rejection letters to ensure that rejected applicants receive clear communication regarding their status and potential areas for improvement. This will prevent further harm by at least providing some guidance to rejected applicants."/>
    <x v="0"/>
    <n v="43"/>
    <n v="-17"/>
  </r>
  <r>
    <n v="1343"/>
    <s v="School collects certain documents during admission. However, this checklist can have a stringent quality check to ensure all important documents are collected"/>
    <s v="Internal"/>
    <d v="2023-07-25T00:00:00"/>
    <x v="2"/>
    <s v="Cambodia"/>
    <x v="17"/>
    <s v="Observation"/>
    <n v="21001"/>
    <s v="7.5.3"/>
    <s v=" Control of documented information"/>
    <s v="Admissions"/>
    <m/>
    <d v="2023-09-23T00:00:00"/>
    <d v="2023-09-06T00:00:00"/>
    <s v="A checklist of documents is included in each student’s file, and it is signed to confirm that the contents have been checked and verified. 1. Implement a manual double-check process for admission documents to ensure completeness._x000a_2. Train admissions staff about the importance of document completeness and emphasize the need for heightened attention to this issue during the admission process."/>
    <x v="0"/>
    <n v="43"/>
    <n v="-17"/>
  </r>
  <r>
    <n v="1344"/>
    <s v="The school can look into procuring a designated printer for the Examination room. The HR and Admissions department should look into maintaining confidentiality while printing sensitive documents"/>
    <s v="Internal"/>
    <d v="2023-07-25T00:00:00"/>
    <x v="2"/>
    <s v="Cambodia"/>
    <x v="17"/>
    <s v="Observation"/>
    <n v="21001"/>
    <s v="7.5.3"/>
    <s v=" Control of documented information"/>
    <s v="Management"/>
    <m/>
    <d v="2023-09-23T00:00:00"/>
    <d v="2023-09-07T00:00:00"/>
    <s v="The Centralized Exam Room is already equipped with its own printer. 1. Restrict access to sensitive documents immediately. _x000a_2. Ensure that only authorized personnel have access to the printed documents. _x000a_3. Place sensitive documents in secure storage until further security measures are in place."/>
    <x v="0"/>
    <n v="44"/>
    <n v="-16"/>
  </r>
  <r>
    <n v="1345"/>
    <s v="Policy on data protection and disposal of obsolete confidential documents was not evident"/>
    <s v="Internal"/>
    <d v="2023-07-25T00:00:00"/>
    <x v="2"/>
    <s v="Cambodia"/>
    <x v="17"/>
    <s v="Observation"/>
    <n v="21001"/>
    <s v="7.5.3"/>
    <s v=" Control of documented information"/>
    <s v="Management"/>
    <m/>
    <d v="2023-09-23T00:00:00"/>
    <d v="2023-10-13T00:00:00"/>
    <s v="The Data protection policy is in place. Conducted a quick awareness campaign or memo to remind staff about the existing data protection policy and the importance of following it, especially regarding the disposal of confidential documents."/>
    <x v="0"/>
    <n v="80"/>
    <n v="20"/>
  </r>
  <r>
    <n v="1346"/>
    <s v="The Exam rooms with assessment papers were not locked. This might lead to noncompliance with the curriculum board and may cause the school to lose credibility in their assessment process"/>
    <s v="Internal"/>
    <d v="2023-07-25T00:00:00"/>
    <x v="2"/>
    <s v="Cambodia"/>
    <x v="17"/>
    <s v="Minor -Non-Conformities"/>
    <n v="21001"/>
    <s v="7.5.3"/>
    <s v=" Control of documented information"/>
    <s v="Academics"/>
    <m/>
    <d v="2023-09-23T00:00:00"/>
    <d v="2023-08-29T00:00:00"/>
    <s v="A centralized exam room has been established for all campuses in  Campus 6. All assessment papers are stored in clearly labeled plastic containers. The exam room in C6 is kept locked, with key control and access limited to the Exam Head and the principal. 1. Immediately tell the staff responsible for the exam room to lock and secure the rooms containing assessment papers right away. _x000a_2. Ensure that the rooms are secured at all times until a more comprehensive solution is implemented. "/>
    <x v="0"/>
    <n v="35"/>
    <n v="-25"/>
  </r>
  <r>
    <n v="1347"/>
    <s v="Cleaning Supplies were not stored in a controlled access room. This could lead to a potential hazard for stakeholders"/>
    <s v="Internal"/>
    <d v="2023-07-25T00:00:00"/>
    <x v="2"/>
    <s v="Cambodia"/>
    <x v="20"/>
    <s v="Minor -Non-Conformities"/>
    <n v="45001"/>
    <s v="8.1.2"/>
    <s v=" Eliminating Hazards and reducing OH&amp;S risks"/>
    <s v="Operations"/>
    <m/>
    <d v="2023-09-23T00:00:00"/>
    <d v="2023-08-29T00:00:00"/>
    <s v="Cleaning supplies (cleaning agents, etc.) identified in Campus 1 (2 station for Bldg. A &amp; 2 stations for Bldg B, Campuses 2, 4, 5, and 6. 1. Immediately designate a temporary controlled access area for storing cleaning supplies, ensuring they are secured and away from stakeholders' access._x000a_2. Communicate and educate staff about the temporary storage location and the importance of keeping cleaning supplies controlled."/>
    <x v="0"/>
    <n v="35"/>
    <n v="-25"/>
  </r>
  <r>
    <n v="1348"/>
    <s v="First Aid Boxes does not mention the expiry dates. Regular checks on the first aid boxes by the Operations/nurse was not evident. Nurse could have a master list of all First Aid boxes with designated locations"/>
    <s v="Internal"/>
    <d v="2023-07-25T00:00:00"/>
    <x v="2"/>
    <s v="Cambodia"/>
    <x v="17"/>
    <s v="Observation"/>
    <n v="45001"/>
    <s v="8.1.2"/>
    <s v=" Eliminating Hazards and reducing OH&amp;S risks"/>
    <s v="Operations"/>
    <m/>
    <d v="2023-09-23T00:00:00"/>
    <d v="2023-09-06T00:00:00"/>
    <s v="All First Aid Boxes in the campuses have a form which itemizes the contents of the box, expiration dates of the medicines and medical materials. 1. Initiate a thorough inspection of all First Aid boxes to identify and address any expired items or deficiencies._x000a_2. Label the expiry dates on all items in the First Aid boxes._x000a_3. Create a tracker for all First Aid boxes in all campuses and where they are located."/>
    <x v="0"/>
    <n v="43"/>
    <n v="-17"/>
  </r>
  <r>
    <n v="1349"/>
    <s v="The Occupational Health and Safety Policy could be displayed at the campus. HR can look into adding an OHS module during induction"/>
    <s v="Internal"/>
    <d v="2023-07-25T00:00:00"/>
    <x v="2"/>
    <s v="Cambodia"/>
    <x v="17"/>
    <s v="Observation"/>
    <n v="45001"/>
    <n v="7.3"/>
    <s v=" Awareness"/>
    <s v="Management"/>
    <m/>
    <d v="2023-09-23T00:00:00"/>
    <d v="2023-08-30T00:00:00"/>
    <s v="OH&amp;S posters already displayed in the campuses. HR has also included OH&amp;S module in the induction. 1. Inform all employees about the importance of OH&amp;S compliance through email or a notice._x000a_2. Identify and assign relevant individuals to create and design the OH&amp;S policy poster. Display as soon as poster is produced._x000a_3. Include the OH&amp;S policy in the onboarding process."/>
    <x v="0"/>
    <n v="36"/>
    <n v="-24"/>
  </r>
  <r>
    <n v="1350"/>
    <s v="Harrods can look into controlled disposal of chemicals in use"/>
    <s v="Internal"/>
    <d v="2023-07-25T00:00:00"/>
    <x v="2"/>
    <s v="Cambodia"/>
    <x v="17"/>
    <s v="Observation"/>
    <n v="45001"/>
    <s v="6.1.2"/>
    <s v=" Hazard identification &amp; assessment of risks and opportunities"/>
    <s v="Management"/>
    <m/>
    <d v="2023-09-23T00:00:00"/>
    <d v="2023-09-06T00:00:00"/>
    <s v="Harrods has already implemented measures to ensure the safe disposal of chemical and medical waste. 1. Identify and contain all chemical waste. This may involve placing it in a secondary containment container, such as a plastic tub or tray, or moving it to a designated hazardous waste storage area. Use MSDS as guide._x000a_2. Label all chemical waste containers clearly. This should include the type of chemical waste, its hazards, and the date it was generated._x000a_3. Restrict access to the chemical waste. This may involve posting warning signs or securing the area with a lock._x000a_4. Notify the appropriate personnel. This may include the school's  health and safety office or the local hazardous waste disposal company"/>
    <x v="0"/>
    <n v="43"/>
    <n v="-17"/>
  </r>
  <r>
    <n v="1351"/>
    <s v="Material Safety Data Sheet could be made available in labs and with cleaners"/>
    <s v="Internal"/>
    <d v="2023-07-25T00:00:00"/>
    <x v="2"/>
    <s v="Cambodia"/>
    <x v="17"/>
    <s v="Observation"/>
    <n v="45001"/>
    <s v="6.1.2"/>
    <s v=" Hazard identification &amp; assessment of risks and opportunities"/>
    <s v="Operations"/>
    <m/>
    <d v="2023-09-23T00:00:00"/>
    <d v="2023-08-29T00:00:00"/>
    <s v="Material Safety Data Sheets (MSDS), or Safety Data Sheets (SDS), are already accessible in science laboratories and to cleaning staff. Immediately ensure that MSDS are made available in laboratories and with cleaners. This can be done by obtaining MSDS for all hazardous materials in use and placing them in accessible locations within these areas."/>
    <x v="0"/>
    <n v="35"/>
    <n v="-25"/>
  </r>
  <r>
    <n v="1352"/>
    <s v="Snacks delivered for students at 11 AM and consumed later was kept in non-refrigerated shelves. This could be a potential cause of food contamination"/>
    <s v="Internal"/>
    <d v="2023-07-25T00:00:00"/>
    <x v="2"/>
    <s v="Cambodia"/>
    <x v="20"/>
    <s v="Observation"/>
    <n v="45001"/>
    <s v="6.1.2"/>
    <s v=" Hazard identification &amp; assessment of risks and opportunities"/>
    <s v="Management"/>
    <m/>
    <d v="2023-09-23T00:00:00"/>
    <d v="2023-10-13T00:00:00"/>
    <s v="Fresh snacks are delivered and stored in sealed plastic containers, which are then placed on a glass food shelf. 1. Immediately relocate the snacks that were kept on non-refrigerated shelves to a safe and appropriate storage area._x000a_2. Implement a temporary solution to ensure that food deliveries are stored properly until a permanent corrective action is in place. This may involve temporary refrigeration units or storage protocols."/>
    <x v="0"/>
    <n v="80"/>
    <n v="20"/>
  </r>
  <r>
    <n v="1353"/>
    <s v="The shower area in the washroom attached to the classroom was used for storing food containers. This could be a potential hazard for pest infestation"/>
    <s v="Internal"/>
    <d v="2023-07-25T00:00:00"/>
    <x v="2"/>
    <s v="Cambodia"/>
    <x v="20"/>
    <s v="Observation"/>
    <n v="45001"/>
    <s v="6.1.2"/>
    <s v=" Hazard identification &amp; assessment of risks and opportunities"/>
    <s v="Operations"/>
    <m/>
    <d v="2023-09-23T00:00:00"/>
    <d v="2023-10-13T00:00:00"/>
    <s v="Shower area in the washroom attached to the classroom being used for storing food containers has already been cleaned and closed. Immediately remove the food containers from the shower area to a more appropriate location or throw away to mitigate the risk of pest infestation."/>
    <x v="0"/>
    <n v="80"/>
    <n v="20"/>
  </r>
  <r>
    <n v="1354"/>
    <s v="The campus can look into tracking the pest control process which in place for better monitoring and documentation"/>
    <s v="Internal"/>
    <d v="2023-07-25T00:00:00"/>
    <x v="2"/>
    <s v="Cambodia"/>
    <x v="21"/>
    <s v="OFI"/>
    <n v="45001"/>
    <s v="6.1.2"/>
    <s v=" Hazard identification &amp; assessment of risks and opportunities"/>
    <s v="Operations"/>
    <m/>
    <d v="2023-09-23T00:00:00"/>
    <d v="2023-10-13T00:00:00"/>
    <s v="The process, tracker, and documentation for pest control are already available. 1. Immediately designate a responsible individual or team to start tracking the pest control process, even if it's done manually for the time being._x000a_2. Ensure that any ongoing pest control activities are documented promptly and consistently."/>
    <x v="0"/>
    <n v="80"/>
    <n v="20"/>
  </r>
  <r>
    <n v="1355"/>
    <s v="Overloading of electric power point can lead to potential hazards. Harrods can look into ensuring safety protocol and mitigation of potential risk."/>
    <s v="Internal"/>
    <d v="2023-07-25T00:00:00"/>
    <x v="2"/>
    <s v="Cambodia"/>
    <x v="17"/>
    <s v="Observation"/>
    <n v="45001"/>
    <s v="6.1.2"/>
    <s v=" Hazard identification &amp; assessment of risks and opportunities"/>
    <s v="Operations"/>
    <m/>
    <d v="2023-09-23T00:00:00"/>
    <d v="2023-10-13T00:00:00"/>
    <s v="Teachers and staff have been given information on how to use the power strips safely and effectively. 1. Immediately conduct an assessment of all power points, outlets, and power strips throughout the facility._x000a_2. Identify and disconnect any overloaded power points or power strips to prevent immediate hazards._x000a_3. Ensure that all personnel are informed and educated about safe power usage practices, including not overloading outlets or power strips."/>
    <x v="0"/>
    <n v="80"/>
    <n v="20"/>
  </r>
  <r>
    <n v="1356"/>
    <s v="The visitor log with the security could capture the Identity details and phone numbers of visitors"/>
    <s v="Internal"/>
    <d v="2023-07-25T00:00:00"/>
    <x v="2"/>
    <s v="Cambodia"/>
    <x v="17"/>
    <s v="OFI"/>
    <n v="45001"/>
    <n v="8.1999999999999993"/>
    <s v=" Emergency preparedness and response"/>
    <s v="Operations"/>
    <m/>
    <d v="2023-09-23T00:00:00"/>
    <d v="2023-10-13T00:00:00"/>
    <s v="The security’s visitor log is now able to capture the identity details and phone numbers of visitors. Immediately update the visitor log template to include fields for capturing identity details and phone numbers. This will prevent further omission of this crucial information."/>
    <x v="0"/>
    <n v="80"/>
    <n v="20"/>
  </r>
  <r>
    <n v="1357"/>
    <s v="HR can look into ensuring all staff movement is recorded for in and out as this can lead to confusion during an emergency"/>
    <s v="Internal"/>
    <d v="2023-07-25T00:00:00"/>
    <x v="2"/>
    <s v="Cambodia"/>
    <x v="17"/>
    <s v="Observation"/>
    <n v="45001"/>
    <n v="8.1999999999999993"/>
    <s v=" Emergency preparedness and response"/>
    <s v="HR"/>
    <m/>
    <d v="2023-09-23T00:00:00"/>
    <d v="2023-10-13T00:00:00"/>
    <s v="HR has implemented a new system for recording staff movement. Immediately initiate a clear communication to all staff members, emphasizing the importance of recording their movements, especially during lunch or breaks outside of the school premises."/>
    <x v="0"/>
    <n v="80"/>
    <n v="20"/>
  </r>
  <r>
    <n v="1358"/>
    <s v="The Operations team could look into documenting the list of Fire Extinguishers with locations and types. The placement of Fire Extinguishes could also be looked into as it was found that many areas had multiple Fire Extinguishers close to each other"/>
    <s v="Internal"/>
    <d v="2023-07-25T00:00:00"/>
    <x v="2"/>
    <s v="Cambodia"/>
    <x v="17"/>
    <s v="Observation"/>
    <n v="45001"/>
    <n v="8.1999999999999993"/>
    <s v=" Emergency preparedness and response"/>
    <s v="Operations"/>
    <m/>
    <d v="2023-09-23T00:00:00"/>
    <d v="2023-10-13T00:00:00"/>
    <s v="A list of all fire extinguishers, including their locations and types, has been created and documented. 1. Immediately conduct a thorough assessment of fire extinguisher locations, types within the campuses, and fire load computation for all rooms and strategic areas in the campuses. _x000a_2. Remove any redundant or unnecessary fire extinguishers that are in close proximity to each other to reduce the risk of confusion during emergencies based on regulation and fire load study. _x000a_3. Ensure that all existing fire extinguishers are properly inspected, maintained, and functional."/>
    <x v="0"/>
    <n v="80"/>
    <n v="20"/>
  </r>
  <r>
    <n v="1359"/>
    <s v="Harrods can look into adding evacuation protocols for other disasters also apart from the Fire Evacuation drills conducted on regular basis. Also these evacuation protocols could be posted in the campus"/>
    <s v="Internal"/>
    <d v="2023-07-25T00:00:00"/>
    <x v="2"/>
    <s v="Cambodia"/>
    <x v="17"/>
    <s v="Observation"/>
    <n v="45001"/>
    <n v="8.1999999999999993"/>
    <s v=" Emergency preparedness and response"/>
    <s v="Operations"/>
    <m/>
    <d v="2023-09-23T00:00:00"/>
    <d v="2023-10-13T00:00:00"/>
    <s v="Harrods has a Disaster and Emergency Management Plan (DEMP) that includes protocols for various disasters such as floods, tropical storms, lockdowns, kidnappings, terrorist threats, and electricity and water disruptions. 1. Ensure that temporary measures, like creating basic evacuation plans for these scenarios, are in place to address immediate safety concerns._x000a_2. Immediately initiate the development of evacuation protocols for common disasters other than fire, such as flooding, tropical storms, lockdowns, kidnapping, terrorist threats, and power and water disruptions. "/>
    <x v="0"/>
    <n v="80"/>
    <n v="20"/>
  </r>
  <r>
    <n v="1360"/>
    <s v="Fire alarms and power sockets were evident in strategic locations. However, all fire alarms and power sockets need to be encased with a casing to avoid any misuse by the students and also to avoid trip hazards"/>
    <s v="Internal"/>
    <d v="2023-07-25T00:00:00"/>
    <x v="2"/>
    <s v="Cambodia"/>
    <x v="17"/>
    <s v="Observation"/>
    <n v="45001"/>
    <n v="6.1"/>
    <s v=" Actions to address risk &amp; opportunities"/>
    <s v="Operations"/>
    <m/>
    <d v="2023-09-23T00:00:00"/>
    <d v="2023-10-13T00:00:00"/>
    <s v="Fire alarms and power sockets already encased and protected. 1. Install warning signs strategically in key areas to alert everyone to the risks associated with the misuse of fire alarms and the potential trip hazards posed by power sockets, especially power strips. _x000a_2. Communicate and educate everyone in school about the importance of not tampering with fire alarms and power sockets until the casings are installed.  1.  Procure and install protective casings or covers on all fire alarms and power sockets across the school/campuses._x000a_2. Regularly inspect and maintain casings to ensure they remain intact and functional. 1. Update maintenance procedures to include the inspection and maintenance of protective casings._x000a_2. Conduct training on fire safety and electrical safety protocols to ensure they understand the importance of not tampering with alarms and power sockets._x000a_3. Review facility design and layout to ensure that future installations consider safety measures such as casing placement from the outset._x000a_4. Establish a reporting mechanism for students or staff to report any damages or concerns regarding the protective casings promptly."/>
    <x v="0"/>
    <n v="80"/>
    <n v="20"/>
  </r>
  <r>
    <n v="1361"/>
    <s v="The Operations Team can look into having an Incident report for operational mishaps"/>
    <s v="Internal"/>
    <d v="2023-07-25T00:00:00"/>
    <x v="2"/>
    <s v="Cambodia"/>
    <x v="21"/>
    <s v="Observation"/>
    <n v="45001"/>
    <n v="6.1"/>
    <s v=" Actions to address risk &amp; opportunities"/>
    <s v="Operations"/>
    <m/>
    <d v="2023-09-23T00:00:00"/>
    <d v="2023-10-13T00:00:00"/>
    <s v="The Operations Team has implemented an Incident report system for operational mishaps. 1. Immediately initiate the development of a basic incident reporting template or form that can be used to document operational mishaps._x000a_2. Communicate the importance of incident reporting to the Operations Team and encourage them to start using the new template or form immediately.  1. Develop and implement a standardised incident reporting process, including clear policies, guidelines, training, and a tracking system._x000a_2. Establish a regular review process to ensure ongoing effectiveness and compliance. 1.  Provide ongoing training to educate team members about how to report incidents and emphasize its role in preventing future problems._x000a_2. Establish a simple and effective incident reporting system  to encourage team members to report incidents and near-misses._x000a_3. Form a cross-functional review committee with members from different departments to analyse incident reports, share valuable lessons, and adapt the reporting process as necessary to enhance prevention efforts."/>
    <x v="0"/>
    <n v="80"/>
    <n v="20"/>
  </r>
  <r>
    <n v="1362"/>
    <s v="The school can look into segregation of offer letters and to change sign-off roles for each segregated admission. This will avoid the delay in signing off the offer letters"/>
    <s v="Internal"/>
    <d v="2023-07-25T00:00:00"/>
    <x v="2"/>
    <s v="Cambodia"/>
    <x v="22"/>
    <s v="OFI"/>
    <n v="9001"/>
    <n v="10.3"/>
    <s v=" Continual improvement"/>
    <s v="Admissions"/>
    <m/>
    <d v="2023-09-23T00:00:00"/>
    <d v="2023-10-13T00:00:00"/>
    <s v="Immediately assess and improve the offer letter approval process to prevent further delays. 1. Revamp the offer letter process to separate regular offer letters from conditional ones._x000a_2. Define distinct roles and responsibilities for approving each type of admission (regular and conditional)._x000a_3. Implement a tracking system  to streamline offer letter approvals and provide visibility into their status. 1. Periodically review and adapt the offer letter process to changing admission criteria._x000a_2.  Set up clear communication channels and procedures for handling exceptions or problems that arise during approval._x000a_3. Regularly monitor the efficiency and effectiveness of the offer letter approval process, making ongoing improvements."/>
    <x v="0"/>
    <n v="80"/>
    <n v="20"/>
  </r>
  <r>
    <n v="1363"/>
    <s v="The approval signature and dates were found missing in some staff records (Ofentse Mokhane). Harrods could check these before filing away to avoid any disputes in the future"/>
    <s v="Internal"/>
    <d v="2023-07-25T00:00:00"/>
    <x v="2"/>
    <s v="Cambodia"/>
    <x v="22"/>
    <s v="OFI"/>
    <n v="9001"/>
    <s v="7.1.2"/>
    <s v=" People"/>
    <s v="HR"/>
    <m/>
    <d v="2023-09-23T00:00:00"/>
    <d v="2023-10-13T00:00:00"/>
    <s v="HR to immediately implement a temporary process where all staff records are thoroughly reviewed and verified for missing approval signatures and dates before they are filed. This should involve cross-checking with relevant departments or individuals to ensure completeness. 1. Create detailed procedures for record-keeping, specifying required information in staff records._x000a_2. Train HR staff on new procedures and designate a responsible person or team to oversee verification._x000a_3. Set up a tracking system or checklist to monitor record status and conduct regular audits for improvement. 1. Before filing any staff record, assign one HR staff member to double-check it for completeness, including signatures and dates._x000a_2. Train HR staff on the importance of thorough record-keeping and how to use the checklist effectively._x000a_3. Conduct periodic audits of staff records to catch any missing information. Use the findings to make improvements."/>
    <x v="0"/>
    <n v="80"/>
    <n v="20"/>
  </r>
  <r>
    <n v="1364"/>
    <s v="An awareness session could be conducted for all vendors, suppliers and partners"/>
    <s v="Internal"/>
    <d v="2023-07-25T00:00:00"/>
    <x v="2"/>
    <s v="Cambodia"/>
    <x v="17"/>
    <s v="OFI"/>
    <n v="9001"/>
    <n v="7.3"/>
    <s v=" Awareness"/>
    <s v="Management"/>
    <m/>
    <d v="2023-09-23T00:00:00"/>
    <d v="2023-09-05T00:00:00"/>
    <s v="Awareness session had been conducted. Schedule and conduct an initial awareness session as soon as possible for all vendors, suppliers, and partners to provide them with essential information and align them with immediate requirements and expectations. 1. Schedule and conduct an initial awareness session as soon as possible for all vendors, suppliers, and partners to provide them with essential information and align them with immediate requirements and expectations._x000a_2. Integrate vendor, supplier, and partner alignment with the school's vision, mission, values, policies, and ISO standards into the school's engagement strategy. Ensure that these alignment efforts are documented and tracked as part of ongoing relationship management. 1. Implement a periodic review process to ensure that awareness sessions continue to be conducted regularly and effectively with vendors, suppliers, and partners. This should include monitoring attendance, gathering feedback, and making improvements as needed._x000a_2. Include awareness session requirements in vendor, supplier, and partner contracts or agreements, making attendance and participation mandatory._x000a_3. Foster a culture within the organization that emphasizes the importance of aligning external stakeholders with the school's values and standards. This can be achieved through ongoing communication, training, and reinforcement of these expectations."/>
    <x v="0"/>
    <n v="42"/>
    <n v="-18"/>
  </r>
  <r>
    <n v="1365"/>
    <s v="The Operations can look into having a Vendor satisfaction survey and evaluation on regular basis. Details and reasons for Inactive vendors could be added to the tracker"/>
    <s v="Internal"/>
    <d v="2023-07-25T00:00:00"/>
    <x v="2"/>
    <s v="Cambodia"/>
    <x v="17"/>
    <s v="OFI"/>
    <n v="9001"/>
    <n v="9.1"/>
    <s v=" Monitoring, measurement, analysis &amp; evaluation"/>
    <s v="Operations"/>
    <m/>
    <d v="2023-09-23T00:00:00"/>
    <s v="NA"/>
    <m/>
    <x v="1"/>
    <n v="93"/>
    <n v="0"/>
  </r>
  <r>
    <n v="1366"/>
    <s v="Management Review Meeting to be scheduled to discuss and close any pending points of last External Audit"/>
    <s v="Internal"/>
    <d v="2023-07-25T00:00:00"/>
    <x v="2"/>
    <s v="Cambodia"/>
    <x v="17"/>
    <s v="OFI"/>
    <n v="9001"/>
    <n v="9.3000000000000007"/>
    <s v=" Management review"/>
    <s v="Management"/>
    <m/>
    <d v="2023-09-23T00:00:00"/>
    <d v="2023-10-13T00:00:00"/>
    <s v="1. Immediately schedule a management review meeting to address pending points from the last External Audit. 1. Develop and implement clear procedures for initiating and scheduling management review meetings._x000a_2. Establish standardized processes for post-audit action planning, including assignment of responsibilities and setting deadlines. 1. Regularly review and update the management review meeting process to ensure it remains effective and relevant._x000a_2. Implement a standardized procedure for post-audit action planning, including clear responsibilities and timelines._x000a_2. Assign individuals to take responsibility for each pending point relevant to their roles and responsibilities to ensure follow-up."/>
    <x v="0"/>
    <n v="80"/>
    <n v="20"/>
  </r>
  <r>
    <n v="1367"/>
    <s v="Even though all the functions are conducting a risk analysis, it would be advisable to consolidate all into one document (Risk Register - HIRA)"/>
    <s v="Internal"/>
    <d v="2023-07-25T00:00:00"/>
    <x v="2"/>
    <s v="Cambodia"/>
    <x v="17"/>
    <s v="OFI"/>
    <n v="9001"/>
    <n v="7.5"/>
    <s v=" Documented information"/>
    <s v="Management"/>
    <m/>
    <d v="2023-09-23T00:00:00"/>
    <d v="2023-10-13T00:00:00"/>
    <s v="Communicate the need to consolidate risk analyses to relevant functions and stakeholders. 1. Combine all risk management efforts into a single, central risk register or hazard identification and risk assessment (HIRA). _x000a_2. Keep this register up-to-date by regularly adding new risks and updating existing ones. 1. Establish clear guidelines and a standardized process for consolidating risk analyses._x000a_2. Promote a culture of risk awareness and communication through regular policy and process reviews and staff training."/>
    <x v="0"/>
    <n v="80"/>
    <n v="20"/>
  </r>
  <r>
    <n v="1368"/>
    <s v="The school can look into fixing finger guards for classroom and washrooms at areas where the students have access"/>
    <s v="Internal"/>
    <d v="2023-08-19T00:00:00"/>
    <x v="1"/>
    <s v="Saudi Arabia"/>
    <x v="23"/>
    <s v="OFI"/>
    <n v="45001"/>
    <s v="6.1.2"/>
    <s v=" Hazard identification &amp; assessment of risks and opportunities"/>
    <s v="Operations"/>
    <m/>
    <d v="2023-10-18T00:00:00"/>
    <d v="2023-10-01T00:00:00"/>
    <s v="Installed the Finger guards. Maintain the condition of finger guard or replace it. Finger Guards are installed on all the doors where kids access"/>
    <x v="0"/>
    <n v="43"/>
    <n v="-17"/>
  </r>
  <r>
    <n v="1369"/>
    <s v="Detailed Fire Evacuation Plan to be placed at prominent locations in the campus"/>
    <s v="Internal"/>
    <d v="2023-08-19T00:00:00"/>
    <x v="1"/>
    <s v="Saudi Arabia"/>
    <x v="23"/>
    <s v="Observation"/>
    <n v="45001"/>
    <n v="8.1999999999999993"/>
    <s v=" Emergency preparedness and response"/>
    <s v="Operations"/>
    <m/>
    <d v="2023-10-18T00:00:00"/>
    <d v="2023-09-28T00:00:00"/>
    <s v="Got the clear and deatailed document of Evacuation Plan. Evacuation Plan is installed in the campus. To maintain a proper detailed evacuation plan"/>
    <x v="0"/>
    <n v="40"/>
    <n v="-20"/>
  </r>
  <r>
    <n v="1370"/>
    <s v="The school can consider increasing the First Aid boxes placed in each wing / floor."/>
    <s v="Internal"/>
    <d v="2023-08-19T00:00:00"/>
    <x v="1"/>
    <s v="Saudi Arabia"/>
    <x v="23"/>
    <s v="OFI"/>
    <n v="45001"/>
    <n v="8.1999999999999993"/>
    <s v=" Emergency preparedness and response"/>
    <s v="Operations"/>
    <m/>
    <d v="2023-10-18T00:00:00"/>
    <d v="2023-09-13T00:00:00"/>
    <s v="Ordered First aid boxes and installed it. First Aid boxes will be installed based on area and coverage (At least at two ends of the wing/ floor. First Aid boxes to be installed and placed at a proper/ required distance"/>
    <x v="0"/>
    <n v="25"/>
    <n v="-35"/>
  </r>
  <r>
    <n v="1371"/>
    <s v="The admissions team can look into maintaining Withdrawal Exit Forms which will help in evaluation and analysis"/>
    <s v="Internal"/>
    <d v="2023-08-19T00:00:00"/>
    <x v="1"/>
    <s v="Saudi Arabia"/>
    <x v="23"/>
    <s v="Observation"/>
    <n v="9001"/>
    <s v="9.1.3"/>
    <s v=" Analysis &amp; evaluation"/>
    <s v="Admissions"/>
    <m/>
    <d v="2023-10-18T00:00:00"/>
    <d v="2023-10-03T00:00:00"/>
    <s v="Exit form was created, documented and maintained for withdrawal.  Exit Form will be maintained for further analysis and evaluation.  Exit Form Implemented. Records to be maintained"/>
    <x v="0"/>
    <n v="45"/>
    <n v="-15"/>
  </r>
  <r>
    <n v="1372"/>
    <s v="The admissions can look into collecting feedback from the parents post their visit to school "/>
    <s v="Internal"/>
    <d v="2023-08-19T00:00:00"/>
    <x v="1"/>
    <s v="Saudi Arabia"/>
    <x v="23"/>
    <s v="OFI"/>
    <n v="9001"/>
    <s v="9.1.3"/>
    <s v=" Analysis &amp; evaluation"/>
    <s v="Admissions"/>
    <m/>
    <d v="2023-10-18T00:00:00"/>
    <d v="2023-10-03T00:00:00"/>
    <s v="Implemented Post Campus Visit Survey. Post Campus Visit Survey will be maintained for further analysis.Post Campus Visit Survey data to be analyzed and linked to Admission teams performance."/>
    <x v="0"/>
    <n v="45"/>
    <n v="-15"/>
  </r>
  <r>
    <n v="1373"/>
    <s v="The HR Department can look into maintaining a detailed training tracker for monitoring the various trainings undergone by the staff."/>
    <s v="Internal"/>
    <d v="2023-08-19T00:00:00"/>
    <x v="1"/>
    <s v="Saudi Arabia"/>
    <x v="23"/>
    <s v="Observation"/>
    <n v="9001"/>
    <s v="7.5.2"/>
    <s v=" Creating and updating"/>
    <s v="HR"/>
    <m/>
    <d v="2023-10-18T00:00:00"/>
    <d v="2023-10-03T00:00:00"/>
    <s v="Maintaining standard format with detailed training information. To capture all trainings external / internal / online. Carry out two way communication for receiving better information on training. "/>
    <x v="0"/>
    <n v="45"/>
    <n v="-15"/>
  </r>
  <r>
    <n v="1374"/>
    <s v="The HR team should ensure that the Interview sheet has been signed by the respective interviewer."/>
    <s v="Internal"/>
    <d v="2023-08-19T00:00:00"/>
    <x v="1"/>
    <s v="Saudi Arabia"/>
    <x v="23"/>
    <s v="OFI"/>
    <n v="9001"/>
    <s v="7.5.2"/>
    <s v=" Creating and updating"/>
    <s v="HR"/>
    <m/>
    <d v="2023-10-18T00:00:00"/>
    <d v="2023-09-13T00:00:00"/>
    <s v="Inform the interviewer to sign the interview feedback sheet . Inform the interviewer to sign the interview sheet after completion of interview. HR executive to review the feedback sheet before filing it. And get the missing columns filled by the interviewer. "/>
    <x v="0"/>
    <n v="25"/>
    <n v="-35"/>
  </r>
  <r>
    <n v="1375"/>
    <s v="The Operations team can check the New Vendor Evaluation Form for completeness and signatures from the Head of Department."/>
    <s v="Internal"/>
    <d v="2023-08-19T00:00:00"/>
    <x v="1"/>
    <s v="Saudi Arabia"/>
    <x v="23"/>
    <s v="OFI"/>
    <n v="9001"/>
    <s v="7.5.2"/>
    <s v=" Creating and updating"/>
    <s v="Operations"/>
    <m/>
    <d v="2023-10-18T00:00:00"/>
    <d v="2023-09-11T00:00:00"/>
    <s v="Got it signed by the Head of Department. Will get it signed immediately by the Head of department.Not to file the evaluation report until and unless it is signed by the HOD"/>
    <x v="0"/>
    <n v="23"/>
    <n v="-37"/>
  </r>
  <r>
    <n v="1376"/>
    <s v="Fire drills can be planned for the campus"/>
    <s v="Internal"/>
    <d v="2023-09-11T00:00:00"/>
    <x v="3"/>
    <s v="India"/>
    <x v="24"/>
    <s v="Observation"/>
    <n v="45001"/>
    <s v="8.1.2"/>
    <s v=" Eliminating Hazards and reducing OH&amp;S risks"/>
    <s v="Operations"/>
    <m/>
    <d v="2023-11-10T00:00:00"/>
    <s v="NA"/>
    <m/>
    <x v="1"/>
    <n v="45"/>
    <n v="0"/>
  </r>
  <r>
    <n v="1377"/>
    <s v="Fire evacuation plans to be displayed in more prominent locations"/>
    <s v="Internal"/>
    <d v="2023-09-11T00:00:00"/>
    <x v="3"/>
    <s v="India"/>
    <x v="24"/>
    <s v="Observation"/>
    <n v="45001"/>
    <s v="8.1.2"/>
    <s v=" Eliminating Hazards and reducing OH&amp;S risks"/>
    <s v="Operations"/>
    <m/>
    <d v="2023-11-10T00:00:00"/>
    <s v="NA"/>
    <m/>
    <x v="1"/>
    <n v="45"/>
    <n v="0"/>
  </r>
  <r>
    <n v="1378"/>
    <s v="Access control can be put in place for critical areas including signages"/>
    <s v="Internal"/>
    <d v="2023-09-11T00:00:00"/>
    <x v="3"/>
    <s v="India"/>
    <x v="24"/>
    <s v="Observation"/>
    <n v="45001"/>
    <s v="8.1.2"/>
    <s v=" Eliminating Hazards and reducing OH&amp;S risks"/>
    <s v="Operations"/>
    <m/>
    <d v="2023-11-10T00:00:00"/>
    <s v="NA"/>
    <m/>
    <x v="1"/>
    <n v="45"/>
    <n v="0"/>
  </r>
  <r>
    <n v="1379"/>
    <s v="The Evacuation plans does not have markings for “You are here”. This marking will be useful during an emergency evacuation"/>
    <s v="Internal"/>
    <d v="2023-09-11T00:00:00"/>
    <x v="3"/>
    <s v="India"/>
    <x v="24"/>
    <s v="Observation"/>
    <n v="45001"/>
    <n v="8.1999999999999993"/>
    <s v=" Emergency preparedness and response"/>
    <s v="Operations"/>
    <m/>
    <d v="2023-11-10T00:00:00"/>
    <s v="NA"/>
    <m/>
    <x v="1"/>
    <n v="45"/>
    <n v="0"/>
  </r>
  <r>
    <n v="1380"/>
    <s v="Fire alarm switch can be connected directly instead of connecting them with a switch. It was found that many of these points were either switched off or removed"/>
    <s v="Internal"/>
    <d v="2023-09-11T00:00:00"/>
    <x v="3"/>
    <s v="India"/>
    <x v="24"/>
    <s v="Observation"/>
    <n v="45001"/>
    <n v="8.1999999999999993"/>
    <s v=" Emergency preparedness and response"/>
    <s v="Operations"/>
    <m/>
    <d v="2023-11-10T00:00:00"/>
    <s v="NA"/>
    <m/>
    <x v="1"/>
    <n v="45"/>
    <n v="0"/>
  </r>
  <r>
    <n v="1381"/>
    <s v="MRM to take place though already planned and minutes of MRM to be recorded"/>
    <s v="Internal"/>
    <d v="2023-09-11T00:00:00"/>
    <x v="3"/>
    <s v="India"/>
    <x v="25"/>
    <s v="Observation"/>
    <n v="21001"/>
    <n v="9.3000000000000007"/>
    <s v=" Management review"/>
    <s v="Leadership"/>
    <m/>
    <d v="2023-11-10T00:00:00"/>
    <s v="NA"/>
    <m/>
    <x v="1"/>
    <n v="45"/>
    <n v="0"/>
  </r>
  <r>
    <n v="1382"/>
    <s v="The operations can look into having separate footwear or footwear covers for the staff at the cooking area"/>
    <s v="Internal"/>
    <d v="2023-09-11T00:00:00"/>
    <x v="3"/>
    <s v="India"/>
    <x v="25"/>
    <s v="OFI"/>
    <n v="45001"/>
    <n v="10.3"/>
    <s v=" Continual improvement"/>
    <s v="Operations"/>
    <m/>
    <d v="2023-11-10T00:00:00"/>
    <s v="NA"/>
    <m/>
    <x v="1"/>
    <n v="45"/>
    <n v="0"/>
  </r>
  <r>
    <n v="1383"/>
    <s v="The Organisation Health and safety policy to be displayed in visible locations"/>
    <s v="Internal"/>
    <d v="2023-09-11T00:00:00"/>
    <x v="3"/>
    <s v="India"/>
    <x v="25"/>
    <s v="Observation"/>
    <n v="45001"/>
    <n v="5.2"/>
    <s v=" OH&amp;S Policy"/>
    <s v="Operations"/>
    <m/>
    <d v="2023-11-10T00:00:00"/>
    <s v="NA"/>
    <m/>
    <x v="1"/>
    <n v="45"/>
    <n v="0"/>
  </r>
  <r>
    <n v="1384"/>
    <s v="A risk register can be maintained for capturing all possible risks and to develop action plans for mitigating the risks"/>
    <s v="Internal"/>
    <d v="2023-09-11T00:00:00"/>
    <x v="3"/>
    <s v="India"/>
    <x v="25"/>
    <s v="Observation"/>
    <n v="45001"/>
    <s v="6.1.2"/>
    <s v=" Hazard identification &amp; assessment of risks and opportunities"/>
    <s v="Leadership"/>
    <m/>
    <d v="2023-11-10T00:00:00"/>
    <s v="NA"/>
    <m/>
    <x v="1"/>
    <n v="45"/>
    <n v="0"/>
  </r>
  <r>
    <n v="1385"/>
    <s v="The Disposal process for expired chemicals and medicines can be looked into and a comprehensive SOP can be made for safe disposal"/>
    <s v="Internal"/>
    <d v="2023-09-11T00:00:00"/>
    <x v="3"/>
    <s v="India"/>
    <x v="25"/>
    <s v="Observation"/>
    <n v="45001"/>
    <n v="8.1"/>
    <s v=" Operational planning and control"/>
    <s v="Operations"/>
    <m/>
    <d v="2023-11-10T00:00:00"/>
    <s v="NA"/>
    <m/>
    <x v="1"/>
    <n v="45"/>
    <n v="0"/>
  </r>
  <r>
    <n v="1386"/>
    <s v="The physics, biology and ICT can look into having a common fire extinguisher which is accessible for all"/>
    <s v="Internal"/>
    <d v="2023-09-11T00:00:00"/>
    <x v="3"/>
    <s v="India"/>
    <x v="25"/>
    <s v="Observation"/>
    <n v="45001"/>
    <s v="8.1.2"/>
    <s v=" Eliminating Hazards and reducing OH&amp;S risks"/>
    <s v="Operations"/>
    <m/>
    <d v="2023-11-10T00:00:00"/>
    <s v="NA"/>
    <m/>
    <x v="1"/>
    <n v="45"/>
    <n v="0"/>
  </r>
  <r>
    <n v="1387"/>
    <s v="The fire extinguisher in the Kitchen can be enhanced by addition or by increasing the capacity since the kitchen is being used for cooking food for 3000+ members"/>
    <s v="Internal"/>
    <d v="2023-09-11T00:00:00"/>
    <x v="3"/>
    <s v="India"/>
    <x v="25"/>
    <s v="Observation"/>
    <n v="45001"/>
    <s v="8.1.2"/>
    <s v=" Eliminating Hazards and reducing OH&amp;S risks"/>
    <s v="Operations"/>
    <m/>
    <d v="2023-11-10T00:00:00"/>
    <s v="NA"/>
    <m/>
    <x v="1"/>
    <n v="45"/>
    <n v="0"/>
  </r>
  <r>
    <n v="1388"/>
    <s v="Operations can look into drills for other hazards too beyond the regular fire drills e.g., Intruder, Biohazard etc.,"/>
    <s v="Internal"/>
    <d v="2023-09-11T00:00:00"/>
    <x v="3"/>
    <s v="India"/>
    <x v="25"/>
    <s v="OFI"/>
    <n v="45001"/>
    <s v="8.1.2"/>
    <s v=" Eliminating Hazards and reducing OH&amp;S risks"/>
    <s v="Operations"/>
    <m/>
    <d v="2023-11-10T00:00:00"/>
    <s v="NA"/>
    <m/>
    <x v="1"/>
    <n v="45"/>
    <n v="0"/>
  </r>
  <r>
    <n v="1389"/>
    <s v="Lift certificate and emergency contact numbers to be displayed inside the lift"/>
    <s v="Internal"/>
    <d v="2023-09-11T00:00:00"/>
    <x v="3"/>
    <s v="India"/>
    <x v="25"/>
    <s v="Observation"/>
    <n v="45001"/>
    <n v="8.1999999999999993"/>
    <s v=" Emergency preparedness and response"/>
    <s v="Operations"/>
    <m/>
    <d v="2023-11-10T00:00:00"/>
    <s v="NA"/>
    <m/>
    <x v="1"/>
    <n v="45"/>
    <n v="0"/>
  </r>
  <r>
    <n v="1390"/>
    <s v="The Evacuation plans does not have markings for “You are here”. This marking will be useful during an emergency evacuation"/>
    <s v="Internal"/>
    <d v="2023-09-11T00:00:00"/>
    <x v="3"/>
    <s v="India"/>
    <x v="25"/>
    <s v="Observation"/>
    <n v="45001"/>
    <n v="8.1999999999999993"/>
    <s v=" Emergency preparedness and response"/>
    <s v="Operations"/>
    <m/>
    <d v="2023-11-10T00:00:00"/>
    <s v="NA"/>
    <m/>
    <x v="1"/>
    <n v="45"/>
    <n v="0"/>
  </r>
  <r>
    <n v="1391"/>
    <s v="PV2 can be implemented for enhancing monitoring and measurement"/>
    <s v="Internal"/>
    <d v="2023-09-11T00:00:00"/>
    <x v="3"/>
    <s v="India"/>
    <x v="25"/>
    <s v="Observation"/>
    <n v="9001"/>
    <n v="6.2"/>
    <s v=" Quality objectives &amp; planning to achieve them"/>
    <s v="Leadership"/>
    <m/>
    <d v="2023-11-10T00:00:00"/>
    <s v="NA"/>
    <m/>
    <x v="1"/>
    <n v="45"/>
    <n v="0"/>
  </r>
  <r>
    <n v="1392"/>
    <s v="The admission can ensure all the documents collected from the parents are complete and the forms are duly signed by the parents"/>
    <s v="Internal"/>
    <d v="2023-09-11T00:00:00"/>
    <x v="3"/>
    <s v="India"/>
    <x v="25"/>
    <s v="Observation"/>
    <n v="9001"/>
    <s v="7.5.3"/>
    <s v=" Control of documented information"/>
    <s v="Admissions"/>
    <m/>
    <d v="2023-11-10T00:00:00"/>
    <s v="NA"/>
    <m/>
    <x v="1"/>
    <n v="45"/>
    <n v="0"/>
  </r>
  <r>
    <n v="1393"/>
    <s v="A feedback system can be introduced by admissions to get the feedback from new parents on admission process"/>
    <s v="Internal"/>
    <d v="2023-09-11T00:00:00"/>
    <x v="3"/>
    <s v="India"/>
    <x v="25"/>
    <s v="OFI"/>
    <n v="9001"/>
    <s v="9.1.2"/>
    <s v=" Customer satisfaction"/>
    <s v="Admissions"/>
    <m/>
    <d v="2023-11-10T00:00:00"/>
    <s v="NA"/>
    <m/>
    <x v="1"/>
    <n v="45"/>
    <n v="0"/>
  </r>
  <r>
    <n v="1394"/>
    <s v="A vendor evaluation analysis can be put in place for better understanding of the needs and requirements of vendors as well as their performance for future reference"/>
    <s v="Internal"/>
    <d v="2023-09-11T00:00:00"/>
    <x v="3"/>
    <s v="India"/>
    <x v="25"/>
    <s v="Observation"/>
    <n v="9001"/>
    <s v="9.1.3"/>
    <s v=" Analysis &amp; evaluation"/>
    <s v="Operations"/>
    <m/>
    <d v="2023-11-10T00:00:00"/>
    <s v="NA"/>
    <m/>
    <x v="1"/>
    <n v="45"/>
    <n v="0"/>
  </r>
  <r>
    <n v="1395"/>
    <s v="The packaged food items stored along with the chemicals – can think of moving one of those"/>
    <s v="Internal"/>
    <d v="2023-09-11T00:00:00"/>
    <x v="3"/>
    <s v="India"/>
    <x v="26"/>
    <s v="Observation"/>
    <n v="45001"/>
    <s v="8.1.2"/>
    <s v=" Eliminating Hazards and reducing OH&amp;S risks"/>
    <s v="Operations"/>
    <m/>
    <d v="2023-11-10T00:00:00"/>
    <s v="NA"/>
    <m/>
    <x v="1"/>
    <n v="45"/>
    <n v="0"/>
  </r>
  <r>
    <n v="1396"/>
    <s v="Fire drills can be planned for the campus"/>
    <s v="Internal"/>
    <d v="2023-09-11T00:00:00"/>
    <x v="3"/>
    <s v="India"/>
    <x v="26"/>
    <s v="Observation"/>
    <n v="45001"/>
    <s v="8.1.2"/>
    <s v=" Eliminating Hazards and reducing OH&amp;S risks"/>
    <s v="Operations"/>
    <m/>
    <d v="2023-11-10T00:00:00"/>
    <s v="NA"/>
    <m/>
    <x v="1"/>
    <n v="45"/>
    <n v="0"/>
  </r>
  <r>
    <n v="1397"/>
    <s v="The Evacuation plans does not have markings for “You are here”. This marking will be useful during an emergency evacuation"/>
    <s v="Internal"/>
    <d v="2023-09-11T00:00:00"/>
    <x v="3"/>
    <s v="India"/>
    <x v="26"/>
    <s v="Observation"/>
    <n v="45001"/>
    <n v="8.1999999999999993"/>
    <s v=" Emergency preparedness and response"/>
    <s v="Operations"/>
    <m/>
    <d v="2023-11-10T00:00:00"/>
    <s v="NA"/>
    <m/>
    <x v="1"/>
    <n v="45"/>
    <n v="0"/>
  </r>
  <r>
    <n v="1398"/>
    <s v="The fire alarm panel at the campus is not working – can replace or repair"/>
    <s v="Internal"/>
    <d v="2023-09-11T00:00:00"/>
    <x v="3"/>
    <s v="India"/>
    <x v="26"/>
    <s v="Observation"/>
    <n v="45001"/>
    <n v="8.1999999999999993"/>
    <s v=" Emergency preparedness and response"/>
    <s v="Operations"/>
    <m/>
    <d v="2023-11-10T00:00:00"/>
    <s v="NA"/>
    <m/>
    <x v="1"/>
    <n v="45"/>
    <n v="0"/>
  </r>
  <r>
    <n v="1399"/>
    <s v="Cambridge Curriculum and lesson plan is in place. However, there was unapproved deviation in lesson plan due to unplanned events. Team can look into proper approvals before any changes are made as this will ensure proper process is followed."/>
    <s v="Internal"/>
    <d v="2023-09-13T00:00:00"/>
    <x v="0"/>
    <s v="Malaysia"/>
    <x v="4"/>
    <s v="Observation"/>
    <n v="21001"/>
    <n v="6.3"/>
    <s v=" Planning of changes"/>
    <s v="Academics"/>
    <m/>
    <d v="2023-11-12T00:00:00"/>
    <s v="NA"/>
    <m/>
    <x v="1"/>
    <n v="43"/>
    <n v="0"/>
  </r>
  <r>
    <n v="1400"/>
    <s v="Cambridge team needs further training to understand the proper documentation required for each_x000a_process( lesson observation, Notebook correction , proxy etc.),this will help campus to be uniform in all academic formats and also avoid potential loss of teaching content as well as monitoring of lesson delivery"/>
    <s v="Internal"/>
    <d v="2023-09-13T00:00:00"/>
    <x v="0"/>
    <s v="Malaysia"/>
    <x v="4"/>
    <s v="Observation"/>
    <n v="21001"/>
    <s v="7.5.3"/>
    <s v=" Control of documented information"/>
    <s v="Academics"/>
    <m/>
    <d v="2023-11-12T00:00:00"/>
    <s v="NA"/>
    <m/>
    <x v="1"/>
    <n v="43"/>
    <n v="0"/>
  </r>
  <r>
    <n v="1401"/>
    <s v="It was observed that the safety findings from the last audit are still open and these findings were not discussed in the MRM. By promptly addressing open safety findings and discussing them in the MRM, the organization can demonstrate its commitment to safety and continuous improvement."/>
    <s v="Internal"/>
    <d v="2023-09-13T00:00:00"/>
    <x v="0"/>
    <s v="Malaysia"/>
    <x v="4"/>
    <s v="Observation"/>
    <n v="21001"/>
    <n v="10.199999999999999"/>
    <s v="Continual Improvement"/>
    <s v="Management"/>
    <m/>
    <d v="2023-11-12T00:00:00"/>
    <s v="NA"/>
    <m/>
    <x v="1"/>
    <n v="43"/>
    <n v="0"/>
  </r>
  <r>
    <n v="1402"/>
    <s v="Lab log was not sighted in labs .This could be put into place to monitor not only lab usage also scheduled delivery of practical lessons."/>
    <s v="Internal"/>
    <d v="2023-09-13T00:00:00"/>
    <x v="0"/>
    <s v="Malaysia"/>
    <x v="4"/>
    <s v="Observation"/>
    <n v="21001"/>
    <n v="10.199999999999999"/>
    <s v="Continual Improvement"/>
    <s v="Academics"/>
    <m/>
    <d v="2023-11-12T00:00:00"/>
    <s v="NA"/>
    <m/>
    <x v="1"/>
    <n v="43"/>
    <n v="0"/>
  </r>
  <r>
    <n v="1403"/>
    <s v="Leadership can revisit the defined Roles Responsibilities and Authority with different team leads as lack of understanding could be a potential mismatch roles as well as competency"/>
    <s v="Internal"/>
    <d v="2023-09-13T00:00:00"/>
    <x v="0"/>
    <s v="Malaysia"/>
    <x v="4"/>
    <s v="Observation"/>
    <n v="21001"/>
    <n v="5.3"/>
    <s v=" Role, Responsibility, Authority"/>
    <s v="Leadership"/>
    <m/>
    <d v="2023-11-12T00:00:00"/>
    <s v="NA"/>
    <m/>
    <x v="1"/>
    <n v="43"/>
    <n v="0"/>
  </r>
  <r>
    <n v="1404"/>
    <s v="Documented evidence for assessing the impact and effectiveness of GMP training was unavailable. The GMP Cod can ensure competency checks are in place to validate the trainings given."/>
    <s v="Internal"/>
    <d v="2023-09-13T00:00:00"/>
    <x v="0"/>
    <s v="Malaysia"/>
    <x v="4"/>
    <s v="Observation"/>
    <n v="21001"/>
    <s v="7.2.1"/>
    <s v="General (Competence)"/>
    <s v="Academics"/>
    <m/>
    <d v="2023-11-12T00:00:00"/>
    <s v="NA"/>
    <m/>
    <x v="1"/>
    <n v="43"/>
    <n v="0"/>
  </r>
  <r>
    <n v="1405"/>
    <s v="The auditee stated that there are no fast learners in the school but this was just hearsay and no scientific testing or empirical evidence was done warranting a need for a more evidence-based approach to such categorizations. School may look into getting a school counselor in place to address this"/>
    <s v="Internal"/>
    <d v="2023-09-13T00:00:00"/>
    <x v="0"/>
    <s v="Malaysia"/>
    <x v="4"/>
    <s v="Observation"/>
    <n v="21001"/>
    <s v="7.2.2"/>
    <s v="Additional requirements for special needs education (Competence)"/>
    <s v="Academics"/>
    <m/>
    <d v="2023-11-12T00:00:00"/>
    <s v="NA"/>
    <m/>
    <x v="1"/>
    <n v="43"/>
    <n v="0"/>
  </r>
  <r>
    <n v="1406"/>
    <s v="Collection of Health information of students at the point of admission as per CBSE requirements was not evident. Only Immunization schedule was evident. Any requirement by CBSE need to be shared by Academics to admissions for awareness."/>
    <s v="Internal"/>
    <d v="2023-09-13T00:00:00"/>
    <x v="0"/>
    <s v="Malaysia"/>
    <x v="4"/>
    <s v="Observation"/>
    <n v="21001"/>
    <s v="7.2.2"/>
    <s v="Additional requirements for special needs education (Competence)"/>
    <s v="Academics"/>
    <m/>
    <d v="2023-11-12T00:00:00"/>
    <s v="NA"/>
    <m/>
    <x v="1"/>
    <n v="43"/>
    <n v="0"/>
  </r>
  <r>
    <n v="1407"/>
    <s v="KG parents are only provided with the KG calendar and orientation information at the beginning of AY. As a result, they lack a complete understanding of their children's learning journey, which hinders their ability to meaningfully participate in their children's education. Team can look into providing a lesson planner before the weekly report is sent after completion"/>
    <s v="Internal"/>
    <d v="2023-09-13T00:00:00"/>
    <x v="0"/>
    <s v="Malaysia"/>
    <x v="4"/>
    <s v="Observation"/>
    <n v="21001"/>
    <n v="7.4"/>
    <s v=" Communication"/>
    <s v="Academics"/>
    <m/>
    <d v="2023-11-12T00:00:00"/>
    <s v="NA"/>
    <m/>
    <x v="1"/>
    <n v="43"/>
    <n v="0"/>
  </r>
  <r>
    <n v="1408"/>
    <s v="Clear delineated action plans to support underperforming students was not evident , necessitating the utilization of ad hoc interventions on an asneeded basis based on the results of the ongoing assessment"/>
    <s v="Internal"/>
    <d v="2023-09-13T00:00:00"/>
    <x v="0"/>
    <s v="Malaysia"/>
    <x v="4"/>
    <s v="Observation"/>
    <n v="21001"/>
    <n v="8.1"/>
    <s v=" Operational planning and control"/>
    <s v="Academics"/>
    <m/>
    <d v="2023-11-12T00:00:00"/>
    <s v="NA"/>
    <m/>
    <x v="1"/>
    <n v="43"/>
    <n v="0"/>
  </r>
  <r>
    <n v="1409"/>
    <s v="Although all Inventory, Books, Uniforms, Stationary, IT and furniture are tracked, no formal Inventory management process is in place. A systematic Inventory Management process to track all items from purchase to use, may help the school to identify which and how much stock to order at what time. The practice may help to ensure there is sufficient stock to fulfil orders and give early indicationof a shortage"/>
    <s v="Internal"/>
    <d v="2023-09-13T00:00:00"/>
    <x v="0"/>
    <s v="Malaysia"/>
    <x v="4"/>
    <s v="Observation"/>
    <n v="21001"/>
    <s v="8.2.1"/>
    <s v=" Determining requirements for educational products &amp; services"/>
    <s v="Operations"/>
    <m/>
    <d v="2023-11-12T00:00:00"/>
    <s v="NA"/>
    <m/>
    <x v="1"/>
    <n v="43"/>
    <n v="0"/>
  </r>
  <r>
    <n v="1410"/>
    <s v="Vendor Evaluation not sighted for 2022.This will help school to gauge if Vendors can meet their_x000a_organizational standards and comply with the rules of the contract. The intent is to secure a low-risk and best possible vendor-supplier portfolio"/>
    <s v="Internal"/>
    <d v="2023-09-13T00:00:00"/>
    <x v="0"/>
    <s v="Malaysia"/>
    <x v="4"/>
    <s v="Observation"/>
    <n v="21001"/>
    <n v="8.4"/>
    <s v=" Control of external processes, products &amp; services"/>
    <s v="Operations"/>
    <m/>
    <d v="2023-11-12T00:00:00"/>
    <s v="NA"/>
    <m/>
    <x v="1"/>
    <n v="43"/>
    <n v="0"/>
  </r>
  <r>
    <n v="1411"/>
    <s v="Online attendance for KG indicated that the attendance was recorded at 12:30 pm after dispersal. This can lead to error in tracking if any students exit early which in turn can be a cause for confusion during an emergency evacuation"/>
    <s v="Internal"/>
    <d v="2023-09-13T00:00:00"/>
    <x v="0"/>
    <s v="Malaysia"/>
    <x v="4"/>
    <s v="Observation"/>
    <n v="21001"/>
    <s v="8.5.1"/>
    <s v=" Control of delivery of educational products and services "/>
    <s v="Academics"/>
    <m/>
    <d v="2023-11-12T00:00:00"/>
    <s v="NA"/>
    <m/>
    <x v="1"/>
    <n v="43"/>
    <n v="0"/>
  </r>
  <r>
    <n v="1412"/>
    <s v="At point of admissions, disclaimer for use of student data for promotional purposes was not evident. Putting this in place at the point of admission would help school to ensure that all use of student content is legally compliant"/>
    <s v="Internal"/>
    <d v="2023-09-13T00:00:00"/>
    <x v="0"/>
    <s v="Malaysia"/>
    <x v="4"/>
    <s v="Observation"/>
    <n v="21001"/>
    <s v="8.5.5"/>
    <s v="Protection and transperancy of leaners' data"/>
    <s v="Admissions"/>
    <m/>
    <d v="2023-11-12T00:00:00"/>
    <d v="2023-10-18T00:00:00"/>
    <s v="Parent authorization has been put in place immediately. Regular checks  put in place to ensure this document is in student file."/>
    <x v="0"/>
    <n v="35"/>
    <n v="-25"/>
  </r>
  <r>
    <n v="1413"/>
    <s v="As explained by auditee Cambridge student work is marked by peers. How the learning gaps are addressed was not evident. Putting this in place will enhance the teaching and learning process"/>
    <s v="Internal"/>
    <d v="2023-09-13T00:00:00"/>
    <x v="0"/>
    <s v="Malaysia"/>
    <x v="4"/>
    <s v="Observation"/>
    <n v="21001"/>
    <s v="9.1.4"/>
    <s v="Methods for monitoring, measurement, analysis and evaluation"/>
    <s v="Academics"/>
    <m/>
    <d v="2023-11-12T00:00:00"/>
    <s v="NA"/>
    <m/>
    <x v="1"/>
    <n v="43"/>
    <n v="0"/>
  </r>
  <r>
    <n v="1414"/>
    <s v="Lesson Observation and Notebook correction was not evident in KG. Leadership can put in a monitoring process in place to ensure that mandatory tasks by COD are scheduled for KG, as this will help to mitigate any potential classroom delivery risks ."/>
    <s v="Internal"/>
    <d v="2023-09-13T00:00:00"/>
    <x v="0"/>
    <s v="Malaysia"/>
    <x v="4"/>
    <s v="Observation"/>
    <n v="21001"/>
    <s v="9.1.4"/>
    <s v="Methods for monitoring, measurement, analysis and evaluation"/>
    <s v="Academics"/>
    <m/>
    <d v="2023-11-12T00:00:00"/>
    <s v="NA"/>
    <m/>
    <x v="1"/>
    <n v="43"/>
    <n v="0"/>
  </r>
  <r>
    <n v="1415"/>
    <s v="For Cambridge Documented Internal Exam process was not evident. This could be potential for inaccurate process and lead to customer dissatisfaction."/>
    <s v="Internal"/>
    <d v="2023-09-13T00:00:00"/>
    <x v="0"/>
    <s v="Malaysia"/>
    <x v="4"/>
    <s v="Observation"/>
    <n v="21001"/>
    <n v="5.2"/>
    <s v=" Policy"/>
    <s v="Academics"/>
    <m/>
    <d v="2023-11-12T00:00:00"/>
    <s v="NA"/>
    <m/>
    <x v="1"/>
    <n v="43"/>
    <n v="0"/>
  </r>
  <r>
    <n v="1416"/>
    <s v="The absence of a structured evaluation process for substitute teachers raises concerns about_x000a_their classroom effectiveness and the potential for future reengagement, necessitating the implementation of a comprehensive assessment framework to ensure informed decisions and quality teaching during teacher absences."/>
    <s v="Internal"/>
    <d v="2023-09-13T00:00:00"/>
    <x v="0"/>
    <s v="Malaysia"/>
    <x v="4"/>
    <s v="Observation"/>
    <n v="21001"/>
    <s v="9.1.1"/>
    <s v=" General (Performance Evaluation)"/>
    <s v="HR"/>
    <m/>
    <d v="2023-11-12T00:00:00"/>
    <s v="NA"/>
    <m/>
    <x v="1"/>
    <n v="43"/>
    <n v="0"/>
  </r>
  <r>
    <n v="1417"/>
    <s v="A tracker can be maintained to track Academic complaints however it would be even better if academic members can raise tickets on helpdesk for better monitoring"/>
    <s v="Internal"/>
    <d v="2023-09-13T00:00:00"/>
    <x v="0"/>
    <s v="Malaysia"/>
    <x v="4"/>
    <s v="Observation"/>
    <n v="21001"/>
    <s v="9.1.2"/>
    <s v="Satisfaction of learners, other beneficiaries and staff"/>
    <s v="Academics"/>
    <m/>
    <d v="2023-11-12T00:00:00"/>
    <s v="NA"/>
    <m/>
    <x v="1"/>
    <n v="43"/>
    <n v="0"/>
  </r>
  <r>
    <n v="1418"/>
    <s v="There was no shower station situated within the Chemistry laboratory and Science HOD was not aware of any such requirement. Team can look into the CBSE as well as Local requirements and put this in place if it is mandatory"/>
    <s v="Internal"/>
    <d v="2023-09-13T00:00:00"/>
    <x v="0"/>
    <s v="Malaysia"/>
    <x v="4"/>
    <s v="Observation"/>
    <n v="45001"/>
    <s v="6.1.2"/>
    <s v=" Hazard identification &amp; assessment of risks and opportunities"/>
    <s v="Academics"/>
    <m/>
    <d v="2023-11-12T00:00:00"/>
    <s v="NA"/>
    <m/>
    <x v="1"/>
    <n v="43"/>
    <n v="0"/>
  </r>
  <r>
    <n v="1419"/>
    <s v="Academics uses WhatsApp that for communicating important information however this needs to be monitored in order to address PDPA breach. As stated by Auditee the sudden demise of teacher Ms Valerie was not taken into account and many messages were being communicated with the staff and parents while the teacher was still in the group at the time of Audit."/>
    <s v="Internal"/>
    <d v="2023-09-13T00:00:00"/>
    <x v="0"/>
    <s v="Malaysia"/>
    <x v="4"/>
    <s v="Minor -Non-Conformities"/>
    <n v="45001"/>
    <s v="6.1.2"/>
    <s v=" Hazard identification &amp; assessment of risks and opportunities"/>
    <s v="Leadership"/>
    <m/>
    <d v="2023-11-12T00:00:00"/>
    <s v="NA"/>
    <m/>
    <x v="1"/>
    <n v="43"/>
    <n v="0"/>
  </r>
  <r>
    <n v="1420"/>
    <s v="Safety committee members list not updated, Checklists for safety , daily, fortnightly and_x000a_monthly checklists discontinued since 2021 Aug. Auditee's uncertainty regarding the members of the safety committee highlights the need to establish a clear and accessible roster, conduct regular meetings, and establish effective communication channels to enhance the committee's effectiveness"/>
    <s v="Internal"/>
    <d v="2023-09-13T00:00:00"/>
    <x v="0"/>
    <s v="Malaysia"/>
    <x v="4"/>
    <s v="Observation"/>
    <n v="45001"/>
    <n v="8.1999999999999993"/>
    <s v=" Emergency preparedness and response"/>
    <s v="Leadership"/>
    <m/>
    <d v="2023-11-12T00:00:00"/>
    <d v="2023-10-18T00:00:00"/>
    <s v="Have put the new committee members in place and put up the list in strategic places for visibility. Have regular meetings to update all and plan safety drills."/>
    <x v="0"/>
    <n v="35"/>
    <n v="-25"/>
  </r>
  <r>
    <n v="1421"/>
    <s v="Disaster management training tracked into HR training needs was not evidenced. Academics to share any training conducted for staff related to disaster"/>
    <s v="Internal"/>
    <d v="2023-09-13T00:00:00"/>
    <x v="0"/>
    <s v="Malaysia"/>
    <x v="4"/>
    <s v="Observation"/>
    <n v="45001"/>
    <n v="8.1999999999999993"/>
    <s v=" Emergency preparedness and response"/>
    <s v="Leadership"/>
    <m/>
    <d v="2023-11-12T00:00:00"/>
    <s v="NA"/>
    <m/>
    <x v="1"/>
    <n v="43"/>
    <n v="0"/>
  </r>
  <r>
    <n v="1422"/>
    <s v="Student Health - First aid training for students and teachers was not evident. This can be looked into"/>
    <s v="Internal"/>
    <d v="2023-09-13T00:00:00"/>
    <x v="0"/>
    <s v="Malaysia"/>
    <x v="4"/>
    <s v="Observation"/>
    <n v="45001"/>
    <n v="8.1999999999999993"/>
    <s v=" Emergency preparedness and response"/>
    <s v="Operations"/>
    <m/>
    <d v="2023-11-12T00:00:00"/>
    <d v="2023-10-13T00:00:00"/>
    <s v="Schedule a first aid training for all students grade 8 and above as well as all staff. Calendarize annual trainings for all at the beginning of the term.  Track the available staff and students who have training"/>
    <x v="0"/>
    <n v="30"/>
    <n v="-30"/>
  </r>
  <r>
    <n v="1423"/>
    <s v="HR Policy states that PDPA slides to be included in Induction slide-deck (as mentioned in the process document also). This was not evident. Also, inclusion of specific information related to workplace/ campus, new employees may be better informed about their workplace environment"/>
    <s v="Internal"/>
    <d v="2023-09-13T00:00:00"/>
    <x v="0"/>
    <s v="Malaysia"/>
    <x v="4"/>
    <s v="Observation"/>
    <n v="45001"/>
    <s v="9.1.2"/>
    <s v=" Evaluation of Complaince"/>
    <s v="HR"/>
    <m/>
    <d v="2023-11-12T00:00:00"/>
    <d v="2023-09-20T00:00:00"/>
    <s v=" Integrating PDPA content into the Induction program to ensure that essential information is not overlooked. Establishing clear ownership and responsibilities for creating the presentation, implementing a standardized content review process. Providing training on PDPA and compliance"/>
    <x v="0"/>
    <n v="7"/>
    <n v="-53"/>
  </r>
  <r>
    <n v="1424"/>
    <s v="School has an OHS policy in place. However evidence of communication of OH&amp;S Policy was not available. Addressing this gap may increase awareness of and adherence to the stated Policy"/>
    <s v="Internal"/>
    <d v="2023-09-13T00:00:00"/>
    <x v="0"/>
    <s v="Malaysia"/>
    <x v="4"/>
    <s v="Observation"/>
    <n v="45001"/>
    <n v="7.4"/>
    <s v=" Communication"/>
    <s v="Leadership"/>
    <m/>
    <d v="2023-11-12T00:00:00"/>
    <s v="NA"/>
    <m/>
    <x v="1"/>
    <n v="43"/>
    <n v="0"/>
  </r>
  <r>
    <n v="1425"/>
    <s v="Gap observed in the ability of HR department to track and manage organisational knowledge among_x000a_staff, coordinators and other members of management. HR could track sharing of knowledge by Leaders and store in a central repository for future reference"/>
    <s v="Internal"/>
    <d v="2023-09-13T00:00:00"/>
    <x v="0"/>
    <s v="Malaysia"/>
    <x v="4"/>
    <s v="Observation"/>
    <n v="9001"/>
    <s v="7.1.6"/>
    <s v=" Organizational knowledge"/>
    <s v="HR"/>
    <m/>
    <d v="2023-11-12T00:00:00"/>
    <d v="2023-10-13T00:00:00"/>
    <s v="A tracker has been put in place and mail shared with access given so all SLT can input their knowledge sharing. Set up monthly meetings, conferences, town halls, presentations, scrums, and other one-on-one interviews with key people. _x000a_Establish a culture that incentivizes knowledge-sharing behavior. Positively reinforce people who share quality knowledge with others. Reduce attrition rates and retain older employees to preserve the tacit knowledge of the company."/>
    <x v="0"/>
    <n v="30"/>
    <n v="-30"/>
  </r>
  <r>
    <n v="1426"/>
    <s v="Renewal of all staff contract is done but evidence of renewal and/or record for extending contract was not available. Putting this in place may help HR to keep track of current as well any future re-hires"/>
    <s v="Internal"/>
    <d v="2023-09-13T00:00:00"/>
    <x v="0"/>
    <s v="Malaysia"/>
    <x v="4"/>
    <s v="OFI"/>
    <n v="9001"/>
    <s v="7.5.3"/>
    <s v=" Control of documented information"/>
    <s v="HR"/>
    <m/>
    <d v="2023-11-12T00:00:00"/>
    <s v="NA"/>
    <m/>
    <x v="1"/>
    <n v="43"/>
    <n v="0"/>
  </r>
  <r>
    <n v="1427"/>
    <s v="Feedback for engagement activities is taken from stakeholders on hardcopy however team can look inti_x000a_tracking and analyzing these feedbacks ,like using a google form and save paper at the same time"/>
    <s v="Internal"/>
    <d v="2023-09-13T00:00:00"/>
    <x v="0"/>
    <s v="Malaysia"/>
    <x v="4"/>
    <s v="OFI"/>
    <n v="9001"/>
    <s v="7.5.3"/>
    <s v=" Control of documented information"/>
    <s v="Leadership"/>
    <m/>
    <d v="2023-11-12T00:00:00"/>
    <d v="2023-10-13T00:00:00"/>
    <s v="Google Forms created with QR for GMP.CBSE and Cambridge. Access given to Principal and COD's. Designate a team or individual responsible for collecting, analyzing, and acting on feedback. Ensure they have the required skills and training. Integrate feedback into the planning and decision-making processes for future engagement activities. Use insights gained from previous feedback to inform new initiatives."/>
    <x v="0"/>
    <n v="30"/>
    <n v="-30"/>
  </r>
  <r>
    <n v="1428"/>
    <s v="The student document file (Hard copy or soft copy )for Aleena class 6C was not available with the admission department. They can have the tracker or checklist to ensure that essential information is readily accessible when needed"/>
    <s v="Internal"/>
    <d v="2023-09-13T00:00:00"/>
    <x v="0"/>
    <s v="Malaysia"/>
    <x v="4"/>
    <s v="Observation"/>
    <n v="9001"/>
    <s v="7.5.3"/>
    <s v=" Control of documented information"/>
    <s v="Admissions"/>
    <m/>
    <d v="2023-11-12T00:00:00"/>
    <d v="2023-10-13T00:00:00"/>
    <s v="Established  clear and standardized documentation procedures for the admission process. Mail sent to team to ensure that all necessary information is consistently collected and stored in student files. Provide comprehensive training to staff members responsible for handling and maintaining student files. This should include proper filing techniques, data entry, and document handling best practices. Conduct regular audits of student files to identify missing or incomplete documents. Implement quality control checks to prevent misfiling and ensure that files are complete."/>
    <x v="0"/>
    <n v="30"/>
    <n v="-30"/>
  </r>
  <r>
    <n v="1429"/>
    <s v="Khushi Tod KG Report sighted however Comments and next step areas were blank. School can put in an approval process in place as this will mitigate any errors when publishing an incomplete Report to parents. Digital documents shown as record however signature was left blank. Clarity on this can be included in order to make the document fool proof."/>
    <s v="Internal"/>
    <d v="2023-09-13T00:00:00"/>
    <x v="0"/>
    <s v="Malaysia"/>
    <x v="4"/>
    <s v="Observation"/>
    <n v="9001"/>
    <s v="7.5.3"/>
    <s v=" Control of documented information"/>
    <s v="Academics"/>
    <m/>
    <d v="2023-11-12T00:00:00"/>
    <s v="NA"/>
    <m/>
    <x v="1"/>
    <n v="43"/>
    <n v="0"/>
  </r>
  <r>
    <n v="1430"/>
    <s v="Helpdesk Agent can put in place measures whereby all duplicates and unclosed tickets that have been resolved can be closed and not be left open fo long time"/>
    <s v="Internal"/>
    <d v="2023-09-13T00:00:00"/>
    <x v="0"/>
    <s v="Malaysia"/>
    <x v="4"/>
    <s v="Observation"/>
    <n v="9001"/>
    <n v="9.1"/>
    <s v=" Monitoring, measurement, analysis &amp; evaluation"/>
    <s v="HR"/>
    <m/>
    <d v="2023-11-12T00:00:00"/>
    <d v="2023-10-13T00:00:00"/>
    <s v="Assigned Agents to ensure to close tickets after resolution. Main Agent to check weekly for any open tickets. Trainings to be schedule every year for all agents"/>
    <x v="0"/>
    <n v="30"/>
    <n v="-30"/>
  </r>
  <r>
    <n v="1431"/>
    <s v="OH &amp; S policy not prominently displayed at visible locations."/>
    <s v="Internal"/>
    <d v="2023-09-24T00:00:00"/>
    <x v="1"/>
    <s v="India"/>
    <x v="27"/>
    <s v="Observation"/>
    <n v="45001"/>
    <n v="5.2"/>
    <s v="OH&amp;S Policy"/>
    <s v="Leadership"/>
    <m/>
    <d v="2023-11-23T00:00:00"/>
    <s v="NA"/>
    <m/>
    <x v="1"/>
    <n v="32"/>
    <n v="0"/>
  </r>
  <r>
    <n v="1432"/>
    <s v="Updated Risk Register/ HIRA Document not available"/>
    <s v="Internal"/>
    <d v="2023-09-24T00:00:00"/>
    <x v="1"/>
    <s v="India"/>
    <x v="27"/>
    <s v="Observation"/>
    <n v="45001"/>
    <s v="6.1.2"/>
    <s v="Hazard identification &amp; assessment of risks and opportunities"/>
    <s v="Operations"/>
    <m/>
    <d v="2023-11-23T00:00:00"/>
    <s v="NA"/>
    <m/>
    <x v="1"/>
    <n v="32"/>
    <n v="0"/>
  </r>
  <r>
    <n v="1433"/>
    <s v="Insufficient beds in the infirmary basis the total student headcount"/>
    <s v="Internal"/>
    <d v="2023-09-24T00:00:00"/>
    <x v="1"/>
    <s v="India"/>
    <x v="27"/>
    <s v="OFI"/>
    <n v="45001"/>
    <s v="8.1.2"/>
    <s v="Eliminating Hazards and reducing OH&amp;S risks"/>
    <s v="Operations"/>
    <m/>
    <d v="2023-11-23T00:00:00"/>
    <s v="NA"/>
    <m/>
    <x v="1"/>
    <n v="32"/>
    <n v="0"/>
  </r>
  <r>
    <n v="1434"/>
    <s v="Fire Drill records not available"/>
    <s v="Internal"/>
    <d v="2023-09-24T00:00:00"/>
    <x v="1"/>
    <s v="India"/>
    <x v="27"/>
    <s v="Observation"/>
    <n v="45001"/>
    <n v="8.1999999999999993"/>
    <s v="Emergency preparedness and response"/>
    <s v="Operations"/>
    <m/>
    <d v="2023-11-23T00:00:00"/>
    <s v="NA"/>
    <m/>
    <x v="1"/>
    <n v="32"/>
    <n v="0"/>
  </r>
  <r>
    <n v="1435"/>
    <s v="Evacuation plans are not displayed at visible locations in the campus"/>
    <s v="Internal"/>
    <d v="2023-09-24T00:00:00"/>
    <x v="1"/>
    <s v="India"/>
    <x v="27"/>
    <s v="Observation"/>
    <n v="45001"/>
    <n v="8.1999999999999993"/>
    <s v="Emergency preparedness and response"/>
    <s v="Operations"/>
    <m/>
    <d v="2023-11-23T00:00:00"/>
    <s v="NA"/>
    <m/>
    <x v="1"/>
    <n v="32"/>
    <n v="0"/>
  </r>
  <r>
    <n v="1436"/>
    <s v="Number of fire extinguishers look insufficient basis the fire load at the campus"/>
    <s v="Internal"/>
    <d v="2023-09-24T00:00:00"/>
    <x v="1"/>
    <s v="India"/>
    <x v="27"/>
    <s v="Observation"/>
    <n v="45001"/>
    <n v="8.1999999999999993"/>
    <s v="Emergency preparedness and response"/>
    <s v="Operations"/>
    <m/>
    <d v="2023-11-23T00:00:00"/>
    <s v="NA"/>
    <m/>
    <x v="1"/>
    <n v="32"/>
    <n v="0"/>
  </r>
  <r>
    <n v="1437"/>
    <s v="Implementation and monitoring of PV2 not evident"/>
    <s v="Internal"/>
    <d v="2023-09-24T00:00:00"/>
    <x v="1"/>
    <s v="India"/>
    <x v="27"/>
    <s v="Observation"/>
    <n v="9001"/>
    <n v="6.2"/>
    <s v="Quality objectives and planning to achieve them"/>
    <s v="Leadership"/>
    <m/>
    <d v="2023-11-23T00:00:00"/>
    <s v="NA"/>
    <m/>
    <x v="1"/>
    <n v="32"/>
    <n v="0"/>
  </r>
  <r>
    <n v="1438"/>
    <s v="New Hire training plan is not updated"/>
    <s v="Internal"/>
    <d v="2023-09-24T00:00:00"/>
    <x v="1"/>
    <s v="India"/>
    <x v="27"/>
    <s v="Observation"/>
    <n v="9001"/>
    <n v="7.2"/>
    <s v="Competence"/>
    <s v="HR"/>
    <m/>
    <d v="2023-11-23T00:00:00"/>
    <s v="NA"/>
    <m/>
    <x v="1"/>
    <n v="32"/>
    <n v="0"/>
  </r>
  <r>
    <n v="1439"/>
    <s v="Fee receipts not updated with the new school name and logo"/>
    <s v="Internal"/>
    <d v="2023-09-24T00:00:00"/>
    <x v="1"/>
    <s v="India"/>
    <x v="27"/>
    <s v="Observation"/>
    <n v="9001"/>
    <s v="7.5.3"/>
    <s v="Control of documented information"/>
    <s v="Operations"/>
    <m/>
    <d v="2023-11-23T00:00:00"/>
    <s v="NA"/>
    <m/>
    <x v="1"/>
    <n v="32"/>
    <n v="0"/>
  </r>
  <r>
    <n v="1440"/>
    <s v="Tracking, Monitoring and Analysis of customer complaints is not evident"/>
    <s v="Internal"/>
    <d v="2023-09-24T00:00:00"/>
    <x v="1"/>
    <s v="India"/>
    <x v="27"/>
    <s v="Observation"/>
    <n v="9001"/>
    <s v="9.1.2"/>
    <s v="Customer satisfaction"/>
    <s v="Operations"/>
    <m/>
    <d v="2023-11-23T00:00:00"/>
    <s v="NA"/>
    <m/>
    <x v="1"/>
    <n v="32"/>
    <n v="0"/>
  </r>
  <r>
    <n v="1441"/>
    <s v="OH &amp; S policy not prominently displayed at visible locations"/>
    <s v="Internal"/>
    <d v="2023-09-24T00:00:00"/>
    <x v="1"/>
    <s v="India"/>
    <x v="6"/>
    <s v="Observation"/>
    <n v="45001"/>
    <n v="5.2"/>
    <s v="OH&amp;S Policy"/>
    <s v="Leadership"/>
    <m/>
    <d v="2023-11-23T00:00:00"/>
    <s v="NA"/>
    <m/>
    <x v="1"/>
    <n v="32"/>
    <n v="0"/>
  </r>
  <r>
    <n v="1442"/>
    <s v="Updated Risk Register/ HIRA Document not available"/>
    <s v="Internal"/>
    <d v="2023-09-24T00:00:00"/>
    <x v="1"/>
    <s v="India"/>
    <x v="6"/>
    <s v="Observation"/>
    <n v="45001"/>
    <s v="6.1.2"/>
    <s v="Hazard identification &amp; assessment of risks and opportunities"/>
    <s v="Operations"/>
    <m/>
    <d v="2023-11-23T00:00:00"/>
    <s v="NA"/>
    <m/>
    <x v="1"/>
    <n v="32"/>
    <n v="0"/>
  </r>
  <r>
    <n v="1443"/>
    <s v="Evacuation plans are not displayed at visible locations in the campus"/>
    <s v="Internal"/>
    <d v="2023-09-24T00:00:00"/>
    <x v="1"/>
    <s v="India"/>
    <x v="6"/>
    <s v="Observation"/>
    <n v="45001"/>
    <n v="8.1999999999999993"/>
    <s v="Emergency preparedness and response"/>
    <s v="Operations"/>
    <m/>
    <d v="2023-11-23T00:00:00"/>
    <s v="NA"/>
    <m/>
    <x v="1"/>
    <n v="32"/>
    <n v="0"/>
  </r>
  <r>
    <n v="1437"/>
    <s v="Customer complaints are tracked but no further analysis not evident"/>
    <s v="Internal"/>
    <d v="2023-09-24T00:00:00"/>
    <x v="1"/>
    <s v="India"/>
    <x v="6"/>
    <s v="Observation"/>
    <n v="9001"/>
    <s v="9.1.3"/>
    <s v="Analysis and evaluation"/>
    <s v="Operations"/>
    <m/>
    <d v="2023-11-23T00:00:00"/>
    <s v="NA"/>
    <m/>
    <x v="1"/>
    <n v="32"/>
    <n v="0"/>
  </r>
  <r>
    <n v="1445"/>
    <s v="Job Application form not complete "/>
    <s v="Internal"/>
    <d v="2023-09-24T00:00:00"/>
    <x v="1"/>
    <s v="India"/>
    <x v="6"/>
    <s v="Observation"/>
    <n v="9001"/>
    <s v="7.5.3"/>
    <s v="Control of documented information"/>
    <s v="Operations"/>
    <m/>
    <d v="2023-11-23T00:00:00"/>
    <s v="NA"/>
    <m/>
    <x v="1"/>
    <n v="32"/>
    <n v="0"/>
  </r>
  <r>
    <n v="1446"/>
    <s v="Stock Register, Inward Outward Register not labelled "/>
    <s v="Internal"/>
    <d v="2023-09-24T00:00:00"/>
    <x v="1"/>
    <s v="India"/>
    <x v="6"/>
    <s v="Observation"/>
    <n v="9001"/>
    <s v="8.5.2"/>
    <s v=" Identification and traceability"/>
    <s v="Operations"/>
    <m/>
    <d v="2023-11-23T00:00:00"/>
    <s v="NA"/>
    <m/>
    <x v="1"/>
    <n v="32"/>
    <n v="0"/>
  </r>
  <r>
    <n v="1447"/>
    <s v="Documented evidence of stock balance maintained is not seen during the audit. In the absence of the same, it is not sure if proper stock of items is maintained for use of school needs and may be difficult to manage replenishment."/>
    <s v="Internal"/>
    <d v="2023-10-06T00:00:00"/>
    <x v="1"/>
    <s v="Japan"/>
    <x v="28"/>
    <s v="OFI"/>
    <n v="9001"/>
    <s v="7.5.1"/>
    <s v=" General (Documented Info)"/>
    <s v="Operations"/>
    <m/>
    <d v="2023-12-05T00:00:00"/>
    <s v="NA"/>
    <m/>
    <x v="1"/>
    <n v="20"/>
    <n v="0"/>
  </r>
  <r>
    <n v="1448"/>
    <s v="Documented evidence of list of electronic items for school functioning including classroom digital devices, teachers’ digital devices, other electronic devices not seen during the audit. In the absence of the same it will be difficult to have a track and manage expensive items including safe custody, repair, maintenance etc."/>
    <s v="Internal"/>
    <d v="2023-10-06T00:00:00"/>
    <x v="1"/>
    <s v="Japan"/>
    <x v="28"/>
    <s v="OFI"/>
    <n v="9001"/>
    <s v="7.5.1"/>
    <s v=" General (Documented Info)"/>
    <s v="Operations"/>
    <m/>
    <d v="2023-12-05T00:00:00"/>
    <s v="NA"/>
    <m/>
    <x v="1"/>
    <n v="20"/>
    <n v="0"/>
  </r>
  <r>
    <n v="1449"/>
    <s v="Documented evidence of list of fixed assets in school including classroom furniture, nonclassroom furniture, assets not seen. In the absence of the same it may be difficult to manage and conduct maintenance of the same in a timely manner."/>
    <s v="Internal"/>
    <d v="2023-10-06T00:00:00"/>
    <x v="1"/>
    <s v="Japan"/>
    <x v="28"/>
    <s v="OFI"/>
    <n v="9001"/>
    <s v="7.5.1"/>
    <s v=" General (Documented Info)"/>
    <s v="Operations"/>
    <m/>
    <d v="2023-12-05T00:00:00"/>
    <s v="NA"/>
    <m/>
    <x v="1"/>
    <n v="20"/>
    <n v="0"/>
  </r>
  <r>
    <n v="1450"/>
    <s v="Transport vendor management may include digital copy of bus driver’s valid license. Even though transport is outsourced to a vendor, the accountability of transport of students remains to school and hence it is essential to ensure that drivers have the adequate license to drive."/>
    <s v="Internal"/>
    <d v="2023-10-06T00:00:00"/>
    <x v="1"/>
    <s v="Japan"/>
    <x v="28"/>
    <s v="OFI"/>
    <n v="9001"/>
    <s v="7.5.1"/>
    <s v=" General (Documented Info)"/>
    <s v="Operations"/>
    <m/>
    <d v="2023-12-05T00:00:00"/>
    <s v="NA"/>
    <m/>
    <x v="1"/>
    <n v="20"/>
    <n v="0"/>
  </r>
  <r>
    <n v="1451"/>
    <s v="Fire drill schedule and drill report to be handy available and provided as an when required"/>
    <s v="Internal"/>
    <d v="2023-10-17T00:00:00"/>
    <x v="0"/>
    <s v="Middle East"/>
    <x v="1"/>
    <s v="Observation"/>
    <n v="45001"/>
    <s v="7.5.3"/>
    <s v=" Control of documented information"/>
    <s v="Operations"/>
    <m/>
    <d v="2023-12-16T00:00:00"/>
    <s v="NA"/>
    <m/>
    <x v="1"/>
    <n v="9"/>
    <n v="0"/>
  </r>
  <r>
    <n v="1452"/>
    <s v="Finger guards to be installed in inclusion lab and to be reviewed for other rooms"/>
    <s v="Internal"/>
    <d v="2023-10-17T00:00:00"/>
    <x v="0"/>
    <s v="Middle East"/>
    <x v="1"/>
    <s v="OFI"/>
    <n v="45001"/>
    <s v="8.1.2"/>
    <s v=" Eliminating Hazards and reducing OH&amp;S risks"/>
    <s v="Operations"/>
    <m/>
    <d v="2023-12-16T00:00:00"/>
    <s v="NA"/>
    <m/>
    <x v="1"/>
    <n v="9"/>
    <n v="0"/>
  </r>
  <r>
    <n v="1453"/>
    <s v="Post Campus Visit Feedback Survey Form can be introduced"/>
    <s v="Internal"/>
    <d v="2023-10-17T00:00:00"/>
    <x v="0"/>
    <s v="Middle East"/>
    <x v="1"/>
    <s v="OFI"/>
    <n v="9001"/>
    <s v="8.2.1"/>
    <s v=" Customer communication"/>
    <s v="Admissions"/>
    <m/>
    <d v="2023-12-16T00:00:00"/>
    <s v="NA"/>
    <m/>
    <x v="1"/>
    <n v="9"/>
    <n v="0"/>
  </r>
  <r>
    <n v="1454"/>
    <s v="Health records and vaccination records to be collected and maintained"/>
    <s v="Internal"/>
    <d v="2023-10-17T00:00:00"/>
    <x v="0"/>
    <s v="Middle East"/>
    <x v="1"/>
    <s v="Observation"/>
    <n v="9001"/>
    <s v="7.5.3"/>
    <s v=" Control of documented information"/>
    <s v="Operations"/>
    <m/>
    <d v="2023-12-16T00:00:00"/>
    <s v="NA"/>
    <m/>
    <x v="1"/>
    <n v="9"/>
    <n v="0"/>
  </r>
  <r>
    <n v="1455"/>
    <s v="Vendor evaluation documents to be maintained for existing and new vendors"/>
    <s v="Internal"/>
    <d v="2023-10-17T00:00:00"/>
    <x v="0"/>
    <s v="Middle East"/>
    <x v="1"/>
    <s v="Observation"/>
    <n v="9001"/>
    <s v="7.5.3"/>
    <s v=" Control of documented information"/>
    <s v="Operations"/>
    <m/>
    <d v="2023-12-16T00:00:00"/>
    <s v="NA"/>
    <m/>
    <x v="1"/>
    <n v="9"/>
    <n v="0"/>
  </r>
  <r>
    <n v="1456"/>
    <s v="Induction checklist to have Principal’s signature"/>
    <s v="Internal"/>
    <d v="2023-10-17T00:00:00"/>
    <x v="0"/>
    <s v="Middle East"/>
    <x v="1"/>
    <s v="OFI"/>
    <n v="9001"/>
    <s v="7.5.3"/>
    <s v=" Control of documented information"/>
    <s v="HR"/>
    <m/>
    <d v="2023-12-16T00:00:00"/>
    <s v="NA"/>
    <m/>
    <x v="1"/>
    <n v="9"/>
    <n v="0"/>
  </r>
  <r>
    <n v="1457"/>
    <s v="Grievance Committee Members names to be documented"/>
    <s v="Internal"/>
    <d v="2023-10-17T00:00:00"/>
    <x v="0"/>
    <s v="Middle East"/>
    <x v="1"/>
    <s v="OFI"/>
    <n v="9001"/>
    <s v="7.5.3"/>
    <s v=" Control of documented information"/>
    <s v="HR"/>
    <m/>
    <d v="2023-12-16T00:00:00"/>
    <s v="NA"/>
    <m/>
    <x v="1"/>
    <n v="9"/>
    <n v="0"/>
  </r>
  <r>
    <n v="1458"/>
    <s v="MRF to be signed by the department head"/>
    <s v="Internal"/>
    <d v="2023-10-17T00:00:00"/>
    <x v="0"/>
    <s v="Middle East"/>
    <x v="1"/>
    <s v="OFI"/>
    <n v="9001"/>
    <s v="7.5.3"/>
    <s v=" Control of documented information"/>
    <s v="Operations"/>
    <m/>
    <d v="2023-12-16T00:00:00"/>
    <s v="NA"/>
    <m/>
    <x v="1"/>
    <n v="9"/>
    <n v="0"/>
  </r>
  <r>
    <n v="1459"/>
    <s v="Principal’s digital signature to be available on critical documents"/>
    <s v="Internal"/>
    <d v="2023-10-17T00:00:00"/>
    <x v="0"/>
    <s v="Middle East"/>
    <x v="1"/>
    <s v="OFI"/>
    <n v="9001"/>
    <s v="7.5.2"/>
    <s v=" Creating and updating"/>
    <s v="Academics"/>
    <m/>
    <d v="2023-12-16T00:00:00"/>
    <s v="NA"/>
    <m/>
    <x v="1"/>
    <n v="9"/>
    <n v="0"/>
  </r>
  <r>
    <n v="1460"/>
    <s v="Obtaining post-admission feedback from parents regarding the admission process as well as overall experience into the new school may be considered to enhance customer service and customer experience."/>
    <s v="Internal"/>
    <d v="2023-10-26T00:00:00"/>
    <x v="0"/>
    <s v="India"/>
    <x v="11"/>
    <s v="OFI"/>
    <n v="21001"/>
    <s v="5.1.2"/>
    <s v="Focus on learners and other beneficiaries"/>
    <s v="Admissions"/>
    <m/>
    <d v="2023-12-25T00:00:00"/>
    <s v="NA"/>
    <m/>
    <x v="1"/>
    <n v="0"/>
    <n v="0"/>
  </r>
  <r>
    <n v="1461"/>
    <s v="While conducting SWOT analysis, Management may conduct a review if all the points as per strengths, weakness, opportunities and threats are valid and existing for each year. This will help the school to identify If some items are not valid which may be replaced by latest ones to align with the school's perception of its SWOT"/>
    <s v="Internal"/>
    <d v="2023-10-26T00:00:00"/>
    <x v="0"/>
    <s v="India"/>
    <x v="11"/>
    <s v="OFI"/>
    <n v="21001"/>
    <n v="6.1"/>
    <s v=" Actions to address risks &amp; opportunities"/>
    <s v="Management"/>
    <m/>
    <d v="2023-12-25T00:00:00"/>
    <s v="NA"/>
    <m/>
    <x v="1"/>
    <n v="0"/>
    <n v="0"/>
  </r>
  <r>
    <n v="1462"/>
    <s v="The recruitment plan may also include the target dates to hiring to complete to ensure that hiring process is completed within the target dates. HR may explore monitoring the success rates of talent acquisition from various sources, such as word of mouth, principals' group, social networking sites, and recruitment agencies as an opportunity to enhance its talent acquisition strategy which will help you analyses which is the best channel of resource."/>
    <s v="Internal"/>
    <d v="2023-10-26T00:00:00"/>
    <x v="0"/>
    <s v="India"/>
    <x v="11"/>
    <s v="OFI"/>
    <n v="21001"/>
    <s v="7.1.2"/>
    <s v="Human Resources"/>
    <s v="HR"/>
    <m/>
    <d v="2023-12-25T00:00:00"/>
    <s v="NA"/>
    <m/>
    <x v="1"/>
    <n v="0"/>
    <n v="0"/>
  </r>
  <r>
    <n v="1463"/>
    <s v="School need to collect copies and maintain all valid mandatory documents such as driver's license, insurance, RC books of all employee vehicles parked inside the school premises. In the absence of the mandatory documented records, it will be a risk of safety for the school."/>
    <s v="Internal"/>
    <d v="2023-10-26T00:00:00"/>
    <x v="0"/>
    <s v="India"/>
    <x v="11"/>
    <s v="Minor -Non-Conformities"/>
    <n v="45001"/>
    <s v="6.1.3"/>
    <s v=" Determination of legal and other requirements"/>
    <s v="Operations"/>
    <m/>
    <d v="2023-12-25T00:00:00"/>
    <s v="NA"/>
    <m/>
    <x v="1"/>
    <n v="0"/>
    <n v="0"/>
  </r>
  <r>
    <n v="1464"/>
    <s v="In school Infirmary - Dustbins are in place and the operations team is aware of the segregation of medical waste procedures, however one dustbin used for all waste. This will be a risk on safety as hazardous materials could be mixed together."/>
    <s v="Internal"/>
    <d v="2023-10-26T00:00:00"/>
    <x v="0"/>
    <s v="India"/>
    <x v="11"/>
    <s v="OFI"/>
    <n v="45001"/>
    <s v="8.1.2"/>
    <s v=" Eliminating Hazards and reducing OH&amp;S risks"/>
    <s v="Operations"/>
    <m/>
    <d v="2023-12-25T00:00:00"/>
    <s v="NA"/>
    <m/>
    <x v="1"/>
    <n v="0"/>
    <n v="0"/>
  </r>
  <r>
    <n v="1465"/>
    <s v="The school may look into the development of a disaster and emergency response plan encompassing a range of disaster and emergency scenarios beyond just fire emergencies such as stranger /Intruder response actions. This may help school, teachers and students in adequate action in the unforeseen eventuality of an intruder entering the school and jeopardizing school safety."/>
    <s v="Internal"/>
    <d v="2023-10-26T00:00:00"/>
    <x v="0"/>
    <s v="India"/>
    <x v="11"/>
    <s v="OFI"/>
    <n v="45001"/>
    <n v="8.1999999999999993"/>
    <s v=" Emergency preparedness and response"/>
    <s v="Operations"/>
    <m/>
    <d v="2023-12-25T00:00:00"/>
    <s v="NA"/>
    <m/>
    <x v="1"/>
    <n v="0"/>
    <n v="0"/>
  </r>
  <r>
    <n v="1466"/>
    <s v="Actions taken to address all points of at risk (OFIs) elements as per Students Satisfaction Survey report was not clearly demonstrated. In the absence of the same, not sure to ascertain if school has actually listened and addressed all of the points responded by student customers."/>
    <s v="Internal"/>
    <d v="2023-10-26T00:00:00"/>
    <x v="0"/>
    <s v="India"/>
    <x v="11"/>
    <s v="Observation"/>
    <n v="9001"/>
    <s v="5.1.2"/>
    <s v=" Customer focus"/>
    <s v="Management"/>
    <m/>
    <d v="2023-12-25T00:00:00"/>
    <s v="NA"/>
    <m/>
    <x v="1"/>
    <n v="0"/>
    <n v="0"/>
  </r>
  <r>
    <n v="1467"/>
    <s v="Documented evidence of staffinduction records not seen in each employee file. In the absence of the same it is not sure to ascertain and follow up if the complete job induction has been provided by the school to each employee."/>
    <s v="Internal"/>
    <d v="2023-10-26T00:00:00"/>
    <x v="0"/>
    <s v="India"/>
    <x v="11"/>
    <s v="Observation"/>
    <n v="9001"/>
    <n v="7.2"/>
    <s v=" Competence"/>
    <s v="HR"/>
    <m/>
    <d v="2023-12-25T00:00:00"/>
    <s v="NA"/>
    <m/>
    <x v="1"/>
    <n v="0"/>
    <n v="0"/>
  </r>
  <r>
    <n v="1468"/>
    <s v="To improve the admission staff and academic personnel's ability to evaluate children with special needs, the school may consider providing training in this area by a professional expert"/>
    <s v="Internal"/>
    <d v="2023-10-26T00:00:00"/>
    <x v="0"/>
    <s v="India"/>
    <x v="11"/>
    <s v="OFI"/>
    <n v="9001"/>
    <n v="7.2"/>
    <s v=" Competence"/>
    <s v="Management"/>
    <m/>
    <d v="2023-12-25T00:00:00"/>
    <s v="NA"/>
    <m/>
    <x v="1"/>
    <n v="0"/>
    <n v="0"/>
  </r>
  <r>
    <n v="1469"/>
    <s v="Records of no due's clearance form from various departments like library, laboratory, canteen, finance was not maintained by the school in the cases of issuing Transfer certificate for withdrawing students. In the absence of the same it may be difficult to track if clearance has been made from all the departments (as applicable) before the child exits the school. This may be important as theschool is growing rapidly in numbers"/>
    <s v="Internal"/>
    <d v="2023-10-26T00:00:00"/>
    <x v="0"/>
    <s v="India"/>
    <x v="11"/>
    <s v="Observation"/>
    <n v="9001"/>
    <s v="7.5.1"/>
    <s v=" General (Documented Info)"/>
    <s v="Admissions"/>
    <m/>
    <d v="2023-12-25T00:00:00"/>
    <s v="NA"/>
    <m/>
    <x v="1"/>
    <n v="0"/>
    <n v="0"/>
  </r>
  <r>
    <n v="1470"/>
    <s v="All Minutes of the Meeting Records can be followed in the standard MOM template followed by GIIS. This will ensure standardization across departments as well as campus. The same can be printed and filed or be in digital form"/>
    <s v="Internal"/>
    <d v="2023-10-26T00:00:00"/>
    <x v="0"/>
    <s v="India"/>
    <x v="11"/>
    <s v="Observation"/>
    <n v="9001"/>
    <s v="7.5.1"/>
    <s v=" General (Documented Info)"/>
    <s v="Academics"/>
    <m/>
    <d v="2023-12-25T00:00:00"/>
    <s v="NA"/>
    <m/>
    <x v="1"/>
    <n v="0"/>
    <n v="0"/>
  </r>
  <r>
    <n v="1471"/>
    <s v="Some entries and signatures were found missing in the staff records (Sonal Sethia and Ayushree Dalmia). This raises concerns about record completeness and accuracy which are vital for documentation and may lead to future disputes"/>
    <s v="Internal"/>
    <d v="2023-10-26T00:00:00"/>
    <x v="0"/>
    <s v="India"/>
    <x v="11"/>
    <s v="Observation"/>
    <n v="9001"/>
    <s v="7.5.1"/>
    <s v=" General (Documented Info)"/>
    <s v="HR"/>
    <m/>
    <d v="2023-12-25T00:00:00"/>
    <s v="NA"/>
    <m/>
    <x v="1"/>
    <n v="0"/>
    <n v="0"/>
  </r>
  <r>
    <n v="1472"/>
    <s v="The admin department may set the reorder level for each item by considering the average consumption rate and the delivery time. This will help the admin department to get alerts when the next order can be done which ensure ideal stock of materials."/>
    <s v="Internal"/>
    <d v="2023-10-26T00:00:00"/>
    <x v="0"/>
    <s v="India"/>
    <x v="11"/>
    <s v="OFI"/>
    <n v="9001"/>
    <s v="7.1.5"/>
    <s v=" Monitoring &amp; measuring resources"/>
    <s v="Operations"/>
    <m/>
    <d v="2023-12-25T00:00:00"/>
    <s v="NA"/>
    <m/>
    <x v="1"/>
    <n v="0"/>
    <n v="0"/>
  </r>
  <r>
    <n v="1473"/>
    <s v="The documents and records of stationery register need to be complete with all entries, particularly in the signatures field. In the absence of the same the document may be deemed as invalid."/>
    <s v="Internal"/>
    <d v="2023-10-26T00:00:00"/>
    <x v="0"/>
    <s v="India"/>
    <x v="11"/>
    <s v="OFI"/>
    <n v="9001"/>
    <s v="7.1.5"/>
    <s v=" Monitoring &amp; measuring resources"/>
    <s v="Operations"/>
    <m/>
    <d v="2023-12-25T00:00:00"/>
    <s v="NA"/>
    <m/>
    <x v="1"/>
    <n v="0"/>
    <n v="0"/>
  </r>
  <r>
    <n v="1483"/>
    <s v="School may consider Cambodia GDPR Article 40 requirements w.r.t. student data confidentiality especially for children with special needs."/>
    <s v="External"/>
    <d v="2023-10-26T00:00:00"/>
    <x v="2"/>
    <s v="Cambodia"/>
    <x v="17"/>
    <s v="OFI"/>
    <n v="21001"/>
    <s v="7.2.2"/>
    <s v="Additional requirements for special needs education (Competence)"/>
    <s v="Management"/>
    <m/>
    <d v="2023-12-25T00:00:00"/>
    <s v="NA"/>
    <m/>
    <x v="1"/>
    <n v="0"/>
    <n v="0"/>
  </r>
  <r>
    <n v="1478"/>
    <s v="The class environment may be tested periodically viz., lux levels, drinking water potability"/>
    <s v="External"/>
    <d v="2023-10-26T00:00:00"/>
    <x v="2"/>
    <s v="Cambodia"/>
    <x v="17"/>
    <s v="OFI"/>
    <n v="21001"/>
    <n v="8.1"/>
    <s v=" Operational planning and control"/>
    <s v="Management"/>
    <m/>
    <d v="2023-12-25T00:00:00"/>
    <s v="NA"/>
    <m/>
    <x v="1"/>
    <n v="0"/>
    <n v="0"/>
  </r>
  <r>
    <n v="1479"/>
    <s v="To provide sports facility to the children, the school may decide to use the 7th campus where the students are taken to the campus for half a day every week / fortnight"/>
    <s v="External"/>
    <d v="2023-10-26T00:00:00"/>
    <x v="2"/>
    <s v="Cambodia"/>
    <x v="17"/>
    <s v="OFI"/>
    <n v="21001"/>
    <s v="8.2.1"/>
    <s v=" Determining requirements for educational products &amp; services"/>
    <s v="Management"/>
    <m/>
    <d v="2023-12-25T00:00:00"/>
    <s v="NA"/>
    <m/>
    <x v="1"/>
    <n v="0"/>
    <n v="0"/>
  </r>
  <r>
    <n v="1477"/>
    <s v="The school may consider participation in conferences and publishing research articles as KPI for teachers, since this will result in boosting Harrods brand and attract good teachers"/>
    <s v="External"/>
    <d v="2023-10-26T00:00:00"/>
    <x v="2"/>
    <s v="Cambodia"/>
    <x v="17"/>
    <s v="OFI"/>
    <n v="21001"/>
    <n v="10.199999999999999"/>
    <s v="Continual Improvement"/>
    <s v="Academics"/>
    <m/>
    <d v="2023-12-25T00:00:00"/>
    <s v="NA"/>
    <m/>
    <x v="1"/>
    <n v="0"/>
    <n v="0"/>
  </r>
  <r>
    <n v="1476"/>
    <s v="School may consider installing ELCB for the electrical supply. Earthing may be checked regularly"/>
    <s v="External"/>
    <d v="2023-10-26T00:00:00"/>
    <x v="2"/>
    <s v="Cambodia"/>
    <x v="17"/>
    <s v="OFI"/>
    <n v="45001"/>
    <s v="6.1.2"/>
    <s v=" Hazard identification &amp; assessment of risks and opportunities"/>
    <s v="Operations"/>
    <m/>
    <d v="2023-12-25T00:00:00"/>
    <s v="NA"/>
    <m/>
    <x v="1"/>
    <n v="0"/>
    <n v="0"/>
  </r>
  <r>
    <n v="1474"/>
    <s v="The number and placement of fire extinguishers may be derived from the fire load at each work area"/>
    <s v="External"/>
    <d v="2023-10-26T00:00:00"/>
    <x v="2"/>
    <s v="Cambodia"/>
    <x v="17"/>
    <s v="OFI"/>
    <n v="45001"/>
    <s v="6.1.2"/>
    <s v=" Hazard identification &amp; assessment of risks and opportunities"/>
    <s v="Operations"/>
    <m/>
    <d v="2023-12-25T00:00:00"/>
    <s v="NA"/>
    <m/>
    <x v="1"/>
    <n v="0"/>
    <n v="0"/>
  </r>
  <r>
    <n v="1475"/>
    <s v="The MSDS for the list of chemicals used may be maintained in the chemistry labs with any specific anti-dotes."/>
    <s v="External"/>
    <d v="2023-10-26T00:00:00"/>
    <x v="2"/>
    <s v="Cambodia"/>
    <x v="17"/>
    <s v="OFI"/>
    <n v="45001"/>
    <s v="6.1.4"/>
    <s v=" Planning action to address OH&amp;S"/>
    <s v="Management"/>
    <m/>
    <d v="2023-12-25T00:00:00"/>
    <s v="NA"/>
    <m/>
    <x v="1"/>
    <n v="0"/>
    <n v="0"/>
  </r>
  <r>
    <n v="1480"/>
    <s v="Security may use CCTV coverage for perimeter security especially during night"/>
    <s v="External"/>
    <d v="2023-10-26T00:00:00"/>
    <x v="2"/>
    <s v="Cambodia"/>
    <x v="17"/>
    <s v="OFI"/>
    <n v="45001"/>
    <s v="8.1.2"/>
    <s v=" Eliminating Hazards and reducing OH&amp;S risks"/>
    <s v="Operations"/>
    <m/>
    <d v="2023-12-25T00:00:00"/>
    <s v="NA"/>
    <m/>
    <x v="1"/>
    <n v="0"/>
    <n v="0"/>
  </r>
  <r>
    <n v="1481"/>
    <s v="On the Job training including buddy system may be recorded in the competency matrix"/>
    <s v="External"/>
    <d v="2023-10-26T00:00:00"/>
    <x v="2"/>
    <s v="Cambodia"/>
    <x v="17"/>
    <s v="OFI"/>
    <n v="9001"/>
    <n v="9.1"/>
    <s v=" Monitoring, measurement, analysis &amp; evaluation"/>
    <s v="Management"/>
    <m/>
    <d v="2023-12-25T00:00:00"/>
    <s v="NA"/>
    <m/>
    <x v="1"/>
    <n v="0"/>
    <n v="0"/>
  </r>
  <r>
    <n v="1482"/>
    <s v="Management discusses various issues in specific board meetings / function meetings. MRM minutes may refer to specific meeting for each agenda points"/>
    <s v="External"/>
    <d v="2023-10-26T00:00:00"/>
    <x v="2"/>
    <s v="Cambodia"/>
    <x v="17"/>
    <s v="OFI"/>
    <n v="9001"/>
    <n v="9.3000000000000007"/>
    <s v=" Management review"/>
    <s v="Management"/>
    <m/>
    <d v="2023-12-25T00:00:00"/>
    <s v="NA"/>
    <m/>
    <x v="1"/>
    <n v="0"/>
    <n v="0"/>
  </r>
  <r>
    <m/>
    <m/>
    <m/>
    <m/>
    <x v="4"/>
    <m/>
    <x v="29"/>
    <m/>
    <m/>
    <m/>
    <m/>
    <m/>
    <m/>
    <m/>
    <m/>
    <m/>
    <x v="2"/>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84">
  <r>
    <n v="1"/>
    <s v="Methods to assess the effectiveness of training of employees are not identified."/>
    <s v="Internal"/>
    <d v="2019-02-20T00:00:00"/>
    <x v="0"/>
    <s v="Japan"/>
    <x v="0"/>
    <s v="Minor -Non-Conformities"/>
    <n v="9001"/>
    <n v="7.2"/>
    <s v=" Competence"/>
    <s v="HR"/>
    <m/>
    <d v="2019-04-21T00:00:00"/>
    <d v="2020-02-05T00:00:00"/>
    <s v="Minutes of Meeting signed by Principal on effectiveness of the training, the process to start by Feb 2020"/>
    <x v="0"/>
    <n v="350"/>
    <n v="290"/>
  </r>
  <r>
    <n v="2"/>
    <s v="Security of Library at HK campus is of concern. In the absence of lock to secure the room, there will be no control of books stock."/>
    <s v="Internal"/>
    <d v="2019-02-20T00:00:00"/>
    <x v="0"/>
    <s v="Japan"/>
    <x v="0"/>
    <s v="Minor -Non-Conformities"/>
    <n v="9001"/>
    <n v="6.1"/>
    <s v=" Address risk &amp; opportunity"/>
    <s v="Operations"/>
    <m/>
    <d v="2019-04-21T00:00:00"/>
    <d v="2019-09-06T00:00:00"/>
    <s v="Action taken- Lock fixed for library."/>
    <x v="0"/>
    <n v="198"/>
    <n v="138"/>
  </r>
  <r>
    <n v="3"/>
    <s v="New admissions throughout the year was affecting the teaching learning process in the class. (esp when a child with less English ability joins in mid year). Also demotion of students midway causes concerns to teachers."/>
    <s v="Internal"/>
    <d v="2019-02-20T00:00:00"/>
    <x v="0"/>
    <s v="Japan"/>
    <x v="0"/>
    <s v="OFI"/>
    <n v="9001"/>
    <s v="8.3.3"/>
    <s v=" Design &amp; development inputs"/>
    <s v="Academics"/>
    <m/>
    <d v="2019-04-21T00:00:00"/>
    <d v="2019-05-21T00:00:00"/>
    <s v="lower level of english extra classes have been started."/>
    <x v="0"/>
    <n v="90"/>
    <n v="30"/>
  </r>
  <r>
    <n v="4"/>
    <s v="Annual academic goals were not evident in some of the departments but were quite evident in some departments."/>
    <s v="Internal"/>
    <d v="2019-02-20T00:00:00"/>
    <x v="0"/>
    <s v="Japan"/>
    <x v="0"/>
    <s v="OFI"/>
    <n v="9001"/>
    <s v="8.3.2"/>
    <s v=" Design &amp; development planning"/>
    <s v="Academics"/>
    <m/>
    <d v="2019-04-21T00:00:00"/>
    <d v="2019-06-06T00:00:00"/>
    <s v="objective goals are made 2019-2020 and mail sent to teachers."/>
    <x v="0"/>
    <n v="106"/>
    <n v="46"/>
  </r>
  <r>
    <n v="5"/>
    <s v="Exam Department can have question paper bank of all previous years(currently with Subject HODs).Question papers can be shared in google drive than IT 10 which is not safe."/>
    <s v="Internal"/>
    <d v="2019-02-20T00:00:00"/>
    <x v="0"/>
    <s v="Japan"/>
    <x v="0"/>
    <s v="OFI"/>
    <n v="9001"/>
    <s v="8.3.4"/>
    <s v=" Design &amp; development controls"/>
    <s v="Academics"/>
    <m/>
    <d v="2019-04-21T00:00:00"/>
    <d v="2019-06-29T00:00:00"/>
    <s v="Past exam papers are now ket in library and arranged suject wise."/>
    <x v="0"/>
    <n v="129"/>
    <n v="69"/>
  </r>
  <r>
    <n v="6"/>
    <s v="For process like sports day, examination, a successor was not evident who can be groomed and trained.(HK)"/>
    <s v="Internal"/>
    <d v="2019-02-20T00:00:00"/>
    <x v="0"/>
    <s v="Japan"/>
    <x v="0"/>
    <s v="OFI"/>
    <n v="9001"/>
    <s v="7.1.5"/>
    <s v=" Monitoring &amp; measuring resources"/>
    <s v="Academics"/>
    <m/>
    <d v="2019-04-21T00:00:00"/>
    <d v="2019-05-17T00:00:00"/>
    <s v="Additional roles and resposibilities have been defined for teachers and coordinators to mentor other teachers."/>
    <x v="0"/>
    <n v="86"/>
    <n v="26"/>
  </r>
  <r>
    <n v="7"/>
    <s v="MyGIIS EPR are underutilized in many areas"/>
    <s v="Internal"/>
    <d v="2019-02-20T00:00:00"/>
    <x v="0"/>
    <s v="Japan"/>
    <x v="0"/>
    <s v="OFI"/>
    <n v="9001"/>
    <s v="8.3.5"/>
    <s v=" Design &amp; development outputs"/>
    <s v="Academics"/>
    <m/>
    <d v="2019-04-21T00:00:00"/>
    <d v="2019-06-13T00:00:00"/>
    <s v="MyGIIS EPR is now utilised."/>
    <x v="0"/>
    <n v="113"/>
    <n v="53"/>
  </r>
  <r>
    <n v="8"/>
    <s v="ID cards for students are not updated. With 2 campuses and 3 different curriculum it can cause a concern to tracking the whereabouts of the child."/>
    <s v="Internal"/>
    <d v="2019-02-20T00:00:00"/>
    <x v="0"/>
    <s v="Japan"/>
    <x v="0"/>
    <s v="OFI"/>
    <n v="9001"/>
    <s v="7.1.4"/>
    <s v=" Environment for Operating Processes"/>
    <s v="Operations"/>
    <m/>
    <d v="2019-04-21T00:00:00"/>
    <d v="2020-01-16T00:00:00"/>
    <s v="Process of making ID compulsory for all students has been intiated"/>
    <x v="0"/>
    <n v="330"/>
    <n v="270"/>
  </r>
  <r>
    <n v="9"/>
    <s v="No periodicals/Magazines in HK library. Only 1 in NK._x000a_"/>
    <s v="Internal"/>
    <d v="2019-02-20T00:00:00"/>
    <x v="0"/>
    <s v="Japan"/>
    <x v="0"/>
    <s v="OFI"/>
    <n v="9001"/>
    <s v="8.3.2"/>
    <s v=" Design &amp; development planning"/>
    <s v="Academics"/>
    <m/>
    <d v="2019-04-21T00:00:00"/>
    <d v="2019-08-29T00:00:00"/>
    <s v="New Periodicals and Magazines are now subscribed for. Photo of the same are attached."/>
    <x v="0"/>
    <n v="190"/>
    <n v="130"/>
  </r>
  <r>
    <n v="10"/>
    <s v="Attendance record, feedback records, evaluation of effectiveness of trainings not complete in training dept."/>
    <s v="Internal"/>
    <d v="2019-02-20T00:00:00"/>
    <x v="0"/>
    <s v="Japan"/>
    <x v="0"/>
    <s v="OFI"/>
    <n v="9001"/>
    <s v="7.1.5"/>
    <s v=" Monitoring &amp; measuring resources"/>
    <s v="HR"/>
    <m/>
    <d v="2019-04-21T00:00:00"/>
    <d v="2019-06-06T00:00:00"/>
    <s v="Attendance record, feedback record of training is now complete."/>
    <x v="0"/>
    <n v="106"/>
    <n v="46"/>
  </r>
  <r>
    <n v="11"/>
    <s v="Buddy -teacher concept will be good for new teachers and a demo class will be good on a day apart from orientation day for the same."/>
    <s v="Internal"/>
    <d v="2019-02-20T00:00:00"/>
    <x v="0"/>
    <s v="Japan"/>
    <x v="0"/>
    <s v="OFI"/>
    <n v="9001"/>
    <s v="7.1.5"/>
    <s v=" Monitoring &amp; measuring resources"/>
    <s v="HR"/>
    <m/>
    <d v="2019-04-21T00:00:00"/>
    <d v="2019-05-24T00:00:00"/>
    <s v="Induction and on job training details of newly hired employees conducted by academic coordinator."/>
    <x v="0"/>
    <n v="93"/>
    <n v="33"/>
  </r>
  <r>
    <n v="12"/>
    <s v="Lack of clarity regarding leave policy, myGIIS leaves, RAMCO leave applying etc."/>
    <s v="Internal"/>
    <d v="2019-02-20T00:00:00"/>
    <x v="0"/>
    <s v="Japan"/>
    <x v="0"/>
    <s v="OFI"/>
    <n v="9001"/>
    <s v="7.1.2"/>
    <s v=" People"/>
    <s v="HR"/>
    <m/>
    <d v="2019-04-21T00:00:00"/>
    <d v="2019-05-24T00:00:00"/>
    <s v="New teachers have been informed during the staff orientation with HR department.Evidences attached."/>
    <x v="0"/>
    <n v="93"/>
    <n v="33"/>
  </r>
  <r>
    <n v="13"/>
    <s v="Job description given at the time of joining of teachers will help them to target on KPIs."/>
    <s v="Internal"/>
    <d v="2019-02-20T00:00:00"/>
    <x v="0"/>
    <s v="Japan"/>
    <x v="0"/>
    <s v="OFI"/>
    <n v="9001"/>
    <s v="7.1.2"/>
    <s v=" People"/>
    <s v="HR"/>
    <m/>
    <d v="2019-04-21T00:00:00"/>
    <d v="2019-04-26T00:00:00"/>
    <s v="Job description created for every role and is effective from April 2019."/>
    <x v="0"/>
    <n v="65"/>
    <n v="5"/>
  </r>
  <r>
    <n v="14"/>
    <s v="Competency Matrix can be made to ensure right person with qualification and experience are in the right job."/>
    <s v="Internal"/>
    <d v="2019-02-20T00:00:00"/>
    <x v="0"/>
    <s v="Japan"/>
    <x v="0"/>
    <s v="OFI"/>
    <n v="9001"/>
    <s v="7.1.2"/>
    <s v=" People"/>
    <s v="HR"/>
    <m/>
    <d v="2019-04-21T00:00:00"/>
    <d v="2019-06-03T00:00:00"/>
    <s v="Compentency skill Matrix is made with right experience and qualification."/>
    <x v="0"/>
    <n v="103"/>
    <n v="43"/>
  </r>
  <r>
    <n v="15"/>
    <s v="There is no evidence of Principal’s approval on Curriculum Plan &amp; Lesson Plan."/>
    <s v="Internal"/>
    <d v="2019-04-14T00:00:00"/>
    <x v="0"/>
    <s v="Middle East"/>
    <x v="1"/>
    <s v="Minor -Non-Conformities"/>
    <n v="9001"/>
    <s v="8.3.4"/>
    <s v=" Design &amp; development controls"/>
    <s v="Academics"/>
    <m/>
    <d v="2019-06-13T00:00:00"/>
    <d v="2019-05-21T00:00:00"/>
    <s v="Evidence on Principal's approval and cirriculum has been found."/>
    <x v="0"/>
    <n v="37"/>
    <n v="-23"/>
  </r>
  <r>
    <n v="16"/>
    <s v="There is no evidence of MOM for curriculum planning "/>
    <s v="Internal"/>
    <d v="2019-04-14T00:00:00"/>
    <x v="0"/>
    <s v="Middle East"/>
    <x v="1"/>
    <s v="OFI"/>
    <n v="9001"/>
    <s v="8.3.3"/>
    <s v=" Design &amp; development inputs"/>
    <s v="Academics"/>
    <m/>
    <d v="2019-06-13T00:00:00"/>
    <d v="2019-05-21T00:00:00"/>
    <s v="MOM details are available for circiculum planning."/>
    <x v="0"/>
    <n v="37"/>
    <n v="-23"/>
  </r>
  <r>
    <n v="17"/>
    <s v="There is no evidence of communication on training requirements from department head."/>
    <s v="Internal"/>
    <d v="2019-04-14T00:00:00"/>
    <x v="0"/>
    <s v="Middle East"/>
    <x v="1"/>
    <s v="Minor -Non-Conformities"/>
    <n v="9001"/>
    <s v="7.5.2"/>
    <s v=" Creating and updating"/>
    <s v="HR"/>
    <m/>
    <d v="2019-06-13T00:00:00"/>
    <d v="2019-05-21T00:00:00"/>
    <s v="Training reqirement details have been recorded online on RAMCO"/>
    <x v="0"/>
    <n v="37"/>
    <n v="-23"/>
  </r>
  <r>
    <n v="18"/>
    <s v="There is no evidence of evaluation record (Induction Checklist) of employee’s organizational knowledge"/>
    <s v="Internal"/>
    <d v="2019-04-14T00:00:00"/>
    <x v="0"/>
    <s v="Middle East"/>
    <x v="1"/>
    <s v="Minor -Non-Conformities"/>
    <n v="9001"/>
    <s v="7.1.6"/>
    <s v=" Organizational knowledge"/>
    <s v="HR"/>
    <m/>
    <d v="2019-06-13T00:00:00"/>
    <d v="2019-05-21T00:00:00"/>
    <s v="Induction checklist has been maintained."/>
    <x v="0"/>
    <n v="37"/>
    <n v="-23"/>
  </r>
  <r>
    <n v="19"/>
    <s v="Standard format is not used to maintain record of IT Asset Inventory"/>
    <s v="Internal"/>
    <d v="2019-04-14T00:00:00"/>
    <x v="0"/>
    <s v="Middle East"/>
    <x v="1"/>
    <s v="Minor -Non-Conformities"/>
    <n v="9001"/>
    <s v="7.5.2"/>
    <s v=" Creating and updating"/>
    <s v="Operations"/>
    <m/>
    <d v="2019-06-13T00:00:00"/>
    <d v="2019-08-01T00:00:00"/>
    <s v="Standard format is used and maintained"/>
    <x v="0"/>
    <n v="109"/>
    <n v="49"/>
  </r>
  <r>
    <n v="20"/>
    <s v="PRF form is not having complete detail of the product requested"/>
    <s v="Internal"/>
    <d v="2019-04-14T00:00:00"/>
    <x v="0"/>
    <s v="Middle East"/>
    <x v="1"/>
    <s v="Minor -Non-Conformities"/>
    <n v="9001"/>
    <s v="8.5.1"/>
    <s v=" Control of production &amp;  service provision"/>
    <s v="Operations"/>
    <m/>
    <d v="2019-06-13T00:00:00"/>
    <d v="2019-08-01T00:00:00"/>
    <s v="Evidence Found. Ticket can be closed."/>
    <x v="0"/>
    <n v="109"/>
    <n v="49"/>
  </r>
  <r>
    <n v="21"/>
    <s v="Vendor Pre-Evaluation Form is not filled"/>
    <s v="Internal"/>
    <d v="2019-04-14T00:00:00"/>
    <x v="0"/>
    <s v="Middle East"/>
    <x v="1"/>
    <s v="Minor -Non-Conformities"/>
    <n v="9001"/>
    <s v="8.4.1"/>
    <s v=" General (External Processes)"/>
    <s v="Operations"/>
    <m/>
    <d v="2019-06-13T00:00:00"/>
    <d v="2019-08-01T00:00:00"/>
    <s v="Vendor pre-evaluation Form were used and maintained and therefore ticket can be closed."/>
    <x v="0"/>
    <n v="109"/>
    <n v="49"/>
  </r>
  <r>
    <n v="22"/>
    <s v="Approved Vendor list is not maintained in a standard format "/>
    <s v="Internal"/>
    <d v="2019-04-14T00:00:00"/>
    <x v="0"/>
    <s v="Middle East"/>
    <x v="1"/>
    <s v="OFI"/>
    <n v="9001"/>
    <s v="7.5.2"/>
    <s v=" Creating and updating"/>
    <s v="Operations"/>
    <m/>
    <d v="2019-06-13T00:00:00"/>
    <d v="2019-08-01T00:00:00"/>
    <s v="Vendor Pre-Evaluation Form is used and maintained"/>
    <x v="0"/>
    <n v="109"/>
    <n v="49"/>
  </r>
  <r>
    <n v="23"/>
    <s v="Process, forms and templates are not available on server /common drive / internet (MyGIIS)"/>
    <s v="Internal"/>
    <d v="2019-04-14T00:00:00"/>
    <x v="0"/>
    <s v="Middle East"/>
    <x v="1"/>
    <s v="Minor -Non-Conformities"/>
    <n v="9001"/>
    <s v="7.5.3"/>
    <s v=" Control of documented information"/>
    <s v="Quality"/>
    <m/>
    <d v="2019-06-13T00:00:00"/>
    <d v="2020-04-22T00:00:00"/>
    <s v="Process, forms and templates updated in common drive and myGIIS"/>
    <x v="0"/>
    <n v="374"/>
    <n v="314"/>
  </r>
  <r>
    <n v="24"/>
    <s v="At campus of GIIS Balewadi, Pune, India, fire evacuation plans were not ready. With young students in campus, this may result in serious consequences"/>
    <s v="Internal"/>
    <d v="2019-04-16T00:00:00"/>
    <x v="0"/>
    <s v="India"/>
    <x v="2"/>
    <s v="Major -Non-Conformities"/>
    <n v="45001"/>
    <n v="7.1"/>
    <s v=" Resources"/>
    <s v="Operations"/>
    <m/>
    <d v="2019-06-15T00:00:00"/>
    <d v="2019-05-21T00:00:00"/>
    <s v="Fire evacuations plan are displayed at prominent locations."/>
    <x v="0"/>
    <n v="35"/>
    <n v="-25"/>
  </r>
  <r>
    <n v="25"/>
    <s v="Fire extinguishers have expired labels. "/>
    <s v="Internal"/>
    <d v="2019-04-16T00:00:00"/>
    <x v="0"/>
    <s v="India"/>
    <x v="2"/>
    <s v="Minor -Non-Conformities"/>
    <n v="9001"/>
    <s v="8.5.1"/>
    <s v=" Control of production &amp;  service provision"/>
    <s v="Operations"/>
    <m/>
    <d v="2019-06-15T00:00:00"/>
    <d v="2019-05-21T00:00:00"/>
    <s v="Fire extinguishers has been refilled and new labels with next refilling date is indicated."/>
    <x v="0"/>
    <n v="35"/>
    <n v="-25"/>
  </r>
  <r>
    <n v="26"/>
    <s v="Fire Safety evacuation plan is not displayed at the school premises of GIIS Balewadi, Pune, India."/>
    <s v="Internal"/>
    <d v="2019-04-16T00:00:00"/>
    <x v="0"/>
    <s v="India"/>
    <x v="2"/>
    <s v="Minor -Non-Conformities"/>
    <n v="45001"/>
    <n v="8.1"/>
    <s v=" Operational planning and control"/>
    <s v="Operations"/>
    <m/>
    <d v="2019-06-15T00:00:00"/>
    <d v="2019-05-28T00:00:00"/>
    <s v="Fire evacuations plan are displayed at prominent locations."/>
    <x v="0"/>
    <n v="42"/>
    <n v="-18"/>
  </r>
  <r>
    <n v="27"/>
    <s v="Fire drill records not available. Some teachers and staff mentioned fire drill was conducted in 2018-19. However, records were not found"/>
    <s v="Internal"/>
    <d v="2019-04-16T00:00:00"/>
    <x v="0"/>
    <s v="India"/>
    <x v="2"/>
    <s v="Minor -Non-Conformities"/>
    <n v="45001"/>
    <n v="8.1"/>
    <s v=" Operational planning and control"/>
    <s v="Operations"/>
    <m/>
    <d v="2019-06-15T00:00:00"/>
    <d v="2019-05-21T00:00:00"/>
    <s v="A Fire safety training and mock drill has been planned in the month of June 2019."/>
    <x v="0"/>
    <n v="35"/>
    <n v="-25"/>
  </r>
  <r>
    <n v="28"/>
    <s v="Assembly Point in case of emergency has yet to be identified"/>
    <s v="Internal"/>
    <d v="2019-04-16T00:00:00"/>
    <x v="0"/>
    <s v="India"/>
    <x v="2"/>
    <s v="Minor -Non-Conformities"/>
    <n v="9001"/>
    <s v="7.1.3"/>
    <s v=" Infrastructure"/>
    <s v="Operations"/>
    <m/>
    <d v="2019-06-15T00:00:00"/>
    <d v="2019-05-21T00:00:00"/>
    <s v="Basket Ball cout has been indentified as assembly point."/>
    <x v="0"/>
    <n v="35"/>
    <n v="-25"/>
  </r>
  <r>
    <n v="29"/>
    <s v="Training for staff on the requirements of ISO 9001:2015 could be provided. "/>
    <s v="Internal"/>
    <d v="2019-04-16T00:00:00"/>
    <x v="0"/>
    <s v="India"/>
    <x v="2"/>
    <s v="Observation"/>
    <n v="45001"/>
    <n v="7.2"/>
    <s v=" Competence"/>
    <s v="HR"/>
    <m/>
    <d v="2019-06-15T00:00:00"/>
    <d v="2019-05-21T00:00:00"/>
    <s v="Training for ISO 9001:2015 has been provided by Mr.Mihir and Mr.Rattin."/>
    <x v="0"/>
    <n v="35"/>
    <n v="-25"/>
  </r>
  <r>
    <n v="30"/>
    <s v="Quality Policy and objectives display and dissemination needs to be ensured"/>
    <s v="Internal"/>
    <d v="2019-04-16T00:00:00"/>
    <x v="0"/>
    <s v="India"/>
    <x v="2"/>
    <s v="Observation"/>
    <n v="9001"/>
    <s v="5.2.2"/>
    <s v=" Communicating quality policy"/>
    <s v="Quality"/>
    <m/>
    <d v="2019-06-15T00:00:00"/>
    <d v="2019-05-21T00:00:00"/>
    <s v="Posters of Quality Policy and objectives are been displayed in the campus effcetively."/>
    <x v="0"/>
    <n v="35"/>
    <n v="-25"/>
  </r>
  <r>
    <n v="31"/>
    <s v="The old CIP plan of PROMISE and BSC not implemented as yet. The new CIP plan is yet to be implemented group-wide"/>
    <s v="Internal"/>
    <d v="2019-04-16T00:00:00"/>
    <x v="0"/>
    <s v="India"/>
    <x v="2"/>
    <s v="Observation"/>
    <n v="9001"/>
    <s v="7.1.5"/>
    <s v=" Monitoring &amp; measuring resources"/>
    <s v="Management"/>
    <m/>
    <d v="2019-06-15T00:00:00"/>
    <d v="2020-01-21T00:00:00"/>
    <s v="PROMISE V2 rolled out in all campuses"/>
    <x v="0"/>
    <n v="280"/>
    <n v="220"/>
  </r>
  <r>
    <n v="32"/>
    <s v="Campus training records need to be maintained additionally, separately apart from those at HQ. This will allow campus to track individual training to KPIs"/>
    <s v="Internal"/>
    <d v="2019-04-16T00:00:00"/>
    <x v="0"/>
    <s v="India"/>
    <x v="2"/>
    <s v="Observation"/>
    <n v="45001"/>
    <n v="7.5"/>
    <s v=" Documented information"/>
    <s v="HR"/>
    <m/>
    <d v="2019-06-15T00:00:00"/>
    <d v="2019-05-21T00:00:00"/>
    <s v="Training records has been maintained by HR."/>
    <x v="0"/>
    <n v="35"/>
    <n v="-25"/>
  </r>
  <r>
    <n v="33"/>
    <s v="School Calendar 2019-20 to be updated on MYGIIS"/>
    <s v="Internal"/>
    <d v="2019-04-16T00:00:00"/>
    <x v="0"/>
    <s v="India"/>
    <x v="2"/>
    <s v="Observation"/>
    <n v="45001"/>
    <n v="7.4"/>
    <s v=" Communication"/>
    <s v="Management"/>
    <m/>
    <d v="2019-06-15T00:00:00"/>
    <d v="2019-05-21T00:00:00"/>
    <s v="School calender has been updated on my giis."/>
    <x v="0"/>
    <n v="35"/>
    <n v="-25"/>
  </r>
  <r>
    <n v="34"/>
    <s v="While the basic processes for Academics are in place, it is not clear whether learning outcomes – segment-wise (grade-wise) has been communicated to the teachers"/>
    <s v="Internal"/>
    <d v="2019-04-16T00:00:00"/>
    <x v="0"/>
    <s v="India"/>
    <x v="2"/>
    <s v="Observation"/>
    <n v="9001"/>
    <s v="8.3.5"/>
    <s v=" Design &amp; development outputs"/>
    <s v="Academics"/>
    <m/>
    <d v="2019-06-15T00:00:00"/>
    <d v="2019-05-28T00:00:00"/>
    <s v="With the Implemtation of 7's analysis the segment-wise data is communicated to the teachers."/>
    <x v="0"/>
    <n v="42"/>
    <n v="-18"/>
  </r>
  <r>
    <n v="35"/>
    <s v="  It is not clear whether GMP is being implemented at this campus."/>
    <s v="Internal"/>
    <d v="2019-04-16T00:00:00"/>
    <x v="0"/>
    <s v="India"/>
    <x v="2"/>
    <s v="Observation"/>
    <n v="9001"/>
    <s v="8.3.2"/>
    <s v=" Design &amp; development planning"/>
    <s v="Management"/>
    <m/>
    <d v="2019-06-15T00:00:00"/>
    <d v="2019-05-21T00:00:00"/>
    <s v="GMP documents has been checked and verified and it has been implemented in the campus."/>
    <x v="0"/>
    <n v="35"/>
    <n v="-25"/>
  </r>
  <r>
    <n v="36"/>
    <s v="SWOT analysis can be conducted department-wise as well as for the school as a whole. Risk &amp; Opportunity for Admission, Business Development may assist in aiding growth in student numbers"/>
    <s v="Internal"/>
    <d v="2019-04-16T00:00:00"/>
    <x v="0"/>
    <s v="India"/>
    <x v="2"/>
    <s v="OFI"/>
    <n v="45001"/>
    <n v="6.1"/>
    <s v=" Actions to address risk &amp; opportunities"/>
    <s v="Management"/>
    <m/>
    <d v="2019-06-15T00:00:00"/>
    <d v="2020-02-27T00:00:00"/>
    <s v="SWOT Analysis done by the campus"/>
    <x v="0"/>
    <n v="317"/>
    <n v="257"/>
  </r>
  <r>
    <n v="37"/>
    <s v="Awareness of CBSE requirements could be improved for general staff."/>
    <s v="Internal"/>
    <d v="2019-04-16T00:00:00"/>
    <x v="0"/>
    <s v="India"/>
    <x v="2"/>
    <s v="OFI"/>
    <n v="9001"/>
    <n v="8.5"/>
    <s v=" Production &amp; service provision"/>
    <s v="Management"/>
    <m/>
    <d v="2019-06-15T00:00:00"/>
    <d v="2020-05-28T00:00:00"/>
    <s v="Training conducted by the new teacher."/>
    <x v="0"/>
    <n v="408"/>
    <n v="348"/>
  </r>
  <r>
    <n v="38"/>
    <s v="Teachers’ monthly reports are not regularly prepared. Perhaps the school being new and change of Principal may have impacted. However, system could be made more robust to withstand change in future"/>
    <s v="Internal"/>
    <d v="2019-04-16T00:00:00"/>
    <x v="0"/>
    <s v="India"/>
    <x v="2"/>
    <s v="OFI"/>
    <n v="9001"/>
    <s v="8.3.4"/>
    <s v=" Design &amp; development controls"/>
    <s v="Academics"/>
    <m/>
    <d v="2019-06-15T00:00:00"/>
    <d v="2019-05-28T00:00:00"/>
    <s v="Coordinator has started process of preparing and checking teacher's monthly report."/>
    <x v="0"/>
    <n v="42"/>
    <n v="-18"/>
  </r>
  <r>
    <n v="39"/>
    <s v="Complaint handling is ad hoc. A systematic helpdesk or complaint handling system could be considered for implementation. This in turn would positively impact parent satisfaction and student numbers. Records need to be maintained for analysis"/>
    <s v="Internal"/>
    <d v="2019-04-16T00:00:00"/>
    <x v="0"/>
    <s v="India"/>
    <x v="2"/>
    <s v="OFI"/>
    <n v="9001"/>
    <s v="8.2.1"/>
    <s v=" Customer communication"/>
    <s v="Management"/>
    <m/>
    <d v="2019-06-15T00:00:00"/>
    <d v="2020-02-25T00:00:00"/>
    <s v="Compliant handling system is in place and monitored by campus"/>
    <x v="0"/>
    <n v="315"/>
    <n v="255"/>
  </r>
  <r>
    <n v="40"/>
    <s v="Fire drill records not available. Some teachers and staff mentioned fire drill was conducted in 2018-19. However, records were not found"/>
    <s v="Internal"/>
    <d v="2019-04-16T00:00:00"/>
    <x v="0"/>
    <s v="India"/>
    <x v="2"/>
    <s v="Minor -Non-Conformities"/>
    <n v="45001"/>
    <n v="8.1"/>
    <s v=" Operational planning and control"/>
    <s v="Operations"/>
    <m/>
    <d v="2019-06-15T00:00:00"/>
    <d v="2020-01-30T00:00:00"/>
    <s v="Fire drill evidence is conducted and record of the same is now maintained"/>
    <x v="0"/>
    <n v="289"/>
    <n v="229"/>
  </r>
  <r>
    <n v="41"/>
    <s v="There is no evidence of Principal’s approval on Curriculum Plan."/>
    <s v="Internal"/>
    <d v="2019-05-16T00:00:00"/>
    <x v="0"/>
    <s v="Middle East"/>
    <x v="3"/>
    <s v="Minor -Non-Conformities"/>
    <n v="9001"/>
    <s v="8.3.4"/>
    <s v=" Design &amp; development controls"/>
    <s v="Academics"/>
    <m/>
    <d v="2019-07-15T00:00:00"/>
    <d v="2020-02-03T00:00:00"/>
    <s v="Curriculum is now approved"/>
    <x v="0"/>
    <n v="263"/>
    <n v="203"/>
  </r>
  <r>
    <n v="42"/>
    <s v="MOM to be maintained for all critical discussion. MOM for curriculum planning is missing"/>
    <s v="Internal"/>
    <d v="2019-05-16T00:00:00"/>
    <x v="0"/>
    <s v="Middle East"/>
    <x v="3"/>
    <s v="Minor -Non-Conformities"/>
    <n v="9001"/>
    <s v="7.1.5"/>
    <s v=" Monitoring &amp; measuring resources"/>
    <s v="Management"/>
    <m/>
    <d v="2019-07-15T00:00:00"/>
    <d v="2020-01-07T00:00:00"/>
    <s v="Minutes of the meeting are maintained for critical discussions"/>
    <x v="0"/>
    <n v="236"/>
    <n v="176"/>
  </r>
  <r>
    <n v="43"/>
    <s v="Question Paper Vetting Form is not in use"/>
    <s v="Internal"/>
    <d v="2019-05-16T00:00:00"/>
    <x v="0"/>
    <s v="Middle East"/>
    <x v="3"/>
    <s v="Minor -Non-Conformities"/>
    <n v="9001"/>
    <s v="9.1.1"/>
    <s v=" General (Performance Evaluation)"/>
    <s v="Academics"/>
    <m/>
    <d v="2019-07-15T00:00:00"/>
    <d v="2020-02-03T00:00:00"/>
    <s v="Paper vetting form is in use now."/>
    <x v="0"/>
    <n v="263"/>
    <n v="203"/>
  </r>
  <r>
    <n v="44"/>
    <s v="Answer Key is not created"/>
    <s v="Internal"/>
    <d v="2019-05-16T00:00:00"/>
    <x v="0"/>
    <s v="Middle East"/>
    <x v="3"/>
    <s v="Minor -Non-Conformities"/>
    <n v="9001"/>
    <s v="9.1.3"/>
    <s v=" Analysis &amp; evaluation"/>
    <s v="Academics"/>
    <m/>
    <d v="2019-07-15T00:00:00"/>
    <d v="2020-02-03T00:00:00"/>
    <s v="Answer key is now created"/>
    <x v="0"/>
    <n v="263"/>
    <n v="203"/>
  </r>
  <r>
    <n v="45"/>
    <s v="Vendor Pre-Evaluation Form is not in use"/>
    <s v="Internal"/>
    <d v="2019-05-16T00:00:00"/>
    <x v="0"/>
    <s v="Middle East"/>
    <x v="3"/>
    <s v="Minor -Non-Conformities"/>
    <n v="9001"/>
    <s v="8.4.1"/>
    <s v=" General (External Processes)"/>
    <s v="Operations"/>
    <m/>
    <d v="2019-07-15T00:00:00"/>
    <d v="2020-01-07T00:00:00"/>
    <s v="Vendor Pre-Evaluation form is in use now."/>
    <x v="0"/>
    <n v="236"/>
    <n v="176"/>
  </r>
  <r>
    <n v="46"/>
    <s v="Planned Preventive Maintenance Sheet is not created"/>
    <s v="Internal"/>
    <d v="2019-05-16T00:00:00"/>
    <x v="0"/>
    <s v="Middle East"/>
    <x v="3"/>
    <s v="Minor -Non-Conformities"/>
    <n v="9001"/>
    <s v="7.1.5"/>
    <s v=" Monitoring &amp; measuring resources"/>
    <s v="Operations"/>
    <m/>
    <d v="2019-07-15T00:00:00"/>
    <d v="2020-02-12T00:00:00"/>
    <s v="PPM now maintained by the campus."/>
    <x v="0"/>
    <n v="272"/>
    <n v="212"/>
  </r>
  <r>
    <n v="47"/>
    <s v="Material Safety Data Sheet is not available in lab"/>
    <s v="Internal"/>
    <d v="2019-05-16T00:00:00"/>
    <x v="0"/>
    <s v="Middle East"/>
    <x v="3"/>
    <s v="Minor -Non-Conformities"/>
    <n v="9001"/>
    <s v="8.5.4"/>
    <s v=" Preservation"/>
    <s v="Academics"/>
    <m/>
    <d v="2019-07-15T00:00:00"/>
    <d v="2020-01-07T00:00:00"/>
    <s v="MSDS is now made available in labs"/>
    <x v="0"/>
    <n v="236"/>
    <n v="176"/>
  </r>
  <r>
    <n v="48"/>
    <s v="There is no evidence of evaluation record (Induction Checklist) of employee’s (Academic &amp; Non-Academic) organizational knowledge"/>
    <s v="Internal"/>
    <d v="2019-05-16T00:00:00"/>
    <x v="0"/>
    <s v="Middle East"/>
    <x v="3"/>
    <s v="Minor -Non-Conformities"/>
    <n v="9001"/>
    <s v="7.1.6"/>
    <s v=" Organizational knowledge"/>
    <s v="HR"/>
    <m/>
    <d v="2019-07-15T00:00:00"/>
    <d v="2020-01-07T00:00:00"/>
    <s v="Evidence of Evaluation Recordof Induction training is available"/>
    <x v="0"/>
    <n v="236"/>
    <n v="176"/>
  </r>
  <r>
    <n v="49"/>
    <s v="In Quality Manual, item 7.1.5 stated calibration not applicable for the equipment is used for school purpose and it is procured from authorised vendors. The measuring equipment is used for the standard 12 exam only new equipment is procured for that time. This not applicable clause could also be clearly reflected in item 4.3 Scope of Quality Manual release no. 7."/>
    <s v="External"/>
    <d v="2019-02-14T00:00:00"/>
    <x v="0"/>
    <s v="Malaysia"/>
    <x v="4"/>
    <s v="Observation"/>
    <n v="9001"/>
    <s v="7.1.5"/>
    <s v=" Monitoring &amp; measuring resources"/>
    <s v="Quality"/>
    <m/>
    <d v="2019-04-15T00:00:00"/>
    <d v="2019-05-15T00:00:00"/>
    <s v="Revision of Manual On this point Exclusion 7.1.5 to be added to 4.3"/>
    <x v="0"/>
    <n v="90"/>
    <n v="30"/>
  </r>
  <r>
    <n v="50"/>
    <s v="The management of softsopy documents and obsolete version document is under control by Quality Coordinator. Retention period for softcopies of obsolete Quality Manual could be more clearly described in Quality Records Master List. "/>
    <s v="External"/>
    <d v="2019-02-14T00:00:00"/>
    <x v="0"/>
    <s v="Malaysia"/>
    <x v="4"/>
    <s v="Observation"/>
    <n v="9001"/>
    <s v="7.5.3"/>
    <s v=" Control of documented information"/>
    <s v="Quality"/>
    <m/>
    <d v="2019-04-15T00:00:00"/>
    <d v="2019-05-15T00:00:00"/>
    <s v="Master List to be revised and retention period to be included"/>
    <x v="0"/>
    <n v="90"/>
    <n v="30"/>
  </r>
  <r>
    <n v="51"/>
    <s v="Child Aarav Pratap Singh absent in October 2018. Parents email dated 28/8/2018 notify about child will be absent for a 6 weeks period but did not state dates clearly in email."/>
    <s v="External"/>
    <d v="2019-02-14T00:00:00"/>
    <x v="0"/>
    <s v="Malaysia"/>
    <x v="4"/>
    <s v="Observation"/>
    <n v="9001"/>
    <s v="8.2.1"/>
    <s v=" Customer communication"/>
    <s v="Academics"/>
    <m/>
    <d v="2019-04-15T00:00:00"/>
    <d v="2019-05-15T00:00:00"/>
    <s v="Class teacher to ensure that a verification of dates mail is received from parent in future"/>
    <x v="0"/>
    <n v="90"/>
    <n v="30"/>
  </r>
  <r>
    <n v="52"/>
    <s v="The control of teaching PPT slides could be further reviewed to ensure there is consistency in teaching deliverables."/>
    <s v="External"/>
    <d v="2019-02-14T00:00:00"/>
    <x v="0"/>
    <s v="Malaysia"/>
    <x v="4"/>
    <s v="Observation"/>
    <n v="9001"/>
    <s v="8.4.2"/>
    <s v=" Type &amp; extent of control"/>
    <s v="Academics"/>
    <m/>
    <d v="2019-04-15T00:00:00"/>
    <d v="2019-05-15T00:00:00"/>
    <s v="ppt to be categorized and labelled and if used,lesson plan to clearly state the referance no."/>
    <x v="0"/>
    <n v="90"/>
    <n v="30"/>
  </r>
  <r>
    <n v="53"/>
    <s v="Social Science class 8 exam papers are developed by teachers on 18/9/2018 and forward to HOD, who later forward softcopy to Exam department on 23/8/2018 for printing purpose. The files of exam papers could be further protected ."/>
    <s v="External"/>
    <d v="2019-02-14T00:00:00"/>
    <x v="0"/>
    <s v="Malaysia"/>
    <x v="4"/>
    <s v="Observation"/>
    <n v="9001"/>
    <s v="8.4.2"/>
    <s v=" Type &amp; extent of control"/>
    <s v="Academics"/>
    <m/>
    <d v="2019-04-15T00:00:00"/>
    <d v="2019-05-15T00:00:00"/>
    <s v="All Exam papers Soft Copy to be encrypted and stored by Exam Department.Exam Process to be Included in Annexures"/>
    <x v="0"/>
    <n v="90"/>
    <n v="30"/>
  </r>
  <r>
    <n v="54"/>
    <s v="a.Suitable action plan base on periodic observation made on teachers could be further reviewed to ensure necessary skill or practices are attained.                                                                                                                                                             B. Follow up action for teachers absent for training could be futher reviewed to ensure competent level is achieved as intended."/>
    <s v="External"/>
    <d v="2019-02-14T00:00:00"/>
    <x v="0"/>
    <s v="Malaysia"/>
    <x v="4"/>
    <s v="Observation"/>
    <n v="9001"/>
    <s v="9.1.1"/>
    <s v=" General (Performance Evaluation)"/>
    <s v="HR"/>
    <m/>
    <d v="2019-04-15T00:00:00"/>
    <d v="2019-05-15T00:00:00"/>
    <s v="a.The Observation Document changed by including the parameter of Follow up observation.                                                                                                                                                                              b. Evaluation of traineee after Training session to be included and recorded                             ,For absentees  or poor performers on evaluation ,an equivalent  replacement training put in place to attain same level skills."/>
    <x v="0"/>
    <n v="90"/>
    <n v="30"/>
  </r>
  <r>
    <n v="55"/>
    <s v="Job roles and responsibilities  defined and established for relief teacher and put on place for any short term teachers for upto 10 days"/>
    <s v="External"/>
    <d v="2019-02-14T00:00:00"/>
    <x v="0"/>
    <s v="Malaysia"/>
    <x v="4"/>
    <s v="Observation"/>
    <n v="9001"/>
    <s v="7.1.2"/>
    <s v=" People"/>
    <s v="HR"/>
    <m/>
    <d v="2019-04-15T00:00:00"/>
    <d v="2019-05-15T00:00:00"/>
    <s v="Recruitment Policy to clearly define the roles and responsibilities of Relief Teachers be it short term or long Term"/>
    <x v="0"/>
    <n v="90"/>
    <n v="30"/>
  </r>
  <r>
    <n v="56"/>
    <s v="Boxes of new books sighted placed along the walk way and nearby there is drinking water booth. Inventory records, labelling and housekeeping of store could be further improved."/>
    <s v="External"/>
    <d v="2019-02-14T00:00:00"/>
    <x v="0"/>
    <s v="Malaysia"/>
    <x v="4"/>
    <s v="Observation"/>
    <n v="9001"/>
    <s v="8.5.4"/>
    <s v=" Preservation"/>
    <s v="Operations"/>
    <m/>
    <d v="2019-04-15T00:00:00"/>
    <d v="2019-05-15T00:00:00"/>
    <s v="Storage of Books to be changed to ensure no damage or loss"/>
    <x v="0"/>
    <n v="90"/>
    <n v="30"/>
  </r>
  <r>
    <n v="57"/>
    <s v="Fire extinguisher sighted at location B-G-01 (nursery) expiry date 16/11/2018 (FM012008Z72243) while physical fire extinguisher expiry 25/7/19, Physics Lab expiry date 10/1/2020 (UB0220162Z36838) while physical fire extinguisher expiry on 11/1/2020 and Office near reception expiry 11/1/2020 (SR2016Y104235) record consistent with list of fire extinguisher."/>
    <s v="External"/>
    <d v="2019-02-14T00:00:00"/>
    <x v="0"/>
    <s v="Malaysia"/>
    <x v="4"/>
    <s v="Observation"/>
    <n v="9001"/>
    <s v="7.1.4"/>
    <s v=" Environment for Operating Processes"/>
    <s v="Operations"/>
    <m/>
    <d v="2019-04-15T00:00:00"/>
    <d v="2019-05-15T00:00:00"/>
    <s v="Verification of Record Keeping to checked and photos of Extinguisher label to be included to aviod errors"/>
    <x v="0"/>
    <n v="90"/>
    <n v="30"/>
  </r>
  <r>
    <n v="58"/>
    <s v="Evaluating performance of quality and delivery of supplied. Audit had trailed tracking of such assessment for Z Force Security Services &amp; Systems Sdn Bhd with result (Very Good), Dhesu Travel &amp; Tours Sdn Bhd (Good), Miners Pocket Books (Good), Koperai Dewan Bahasa &amp; Pustaka dated 02/10/2018 (Very Good)."/>
    <s v="External"/>
    <d v="2019-02-14T00:00:00"/>
    <x v="0"/>
    <s v="Malaysia"/>
    <x v="4"/>
    <s v="Observation"/>
    <n v="9001"/>
    <s v="8.4.3"/>
    <s v=" Information for external provide"/>
    <s v="Operations"/>
    <m/>
    <d v="2019-04-15T00:00:00"/>
    <d v="2019-05-15T00:00:00"/>
    <s v="Evidence for Rating  added on  Vendor Evaluation documentation"/>
    <x v="0"/>
    <n v="90"/>
    <n v="30"/>
  </r>
  <r>
    <n v="59"/>
    <s v="There seems to be a gap among staff members in the perception and awareness of KPIs relating to GIIS QMS. During the interview ,it was found that some HODs did not know about or show and explain the KPIs relating to the processes that they were responsible for."/>
    <s v="External"/>
    <d v="2019-03-05T00:00:00"/>
    <x v="0"/>
    <s v="Japan"/>
    <x v="0"/>
    <s v="Observation"/>
    <n v="9001"/>
    <n v="7.3"/>
    <s v=" Awareness"/>
    <s v="HR"/>
    <m/>
    <d v="2019-05-04T00:00:00"/>
    <d v="2019-08-07T00:00:00"/>
    <s v="The academic objectives set subject wise for primary and secondary was decided by academic leaders and disseminated to all teachers.They are aware of their  academic KPIs._x000a_"/>
    <x v="0"/>
    <n v="155"/>
    <n v="95"/>
  </r>
  <r>
    <n v="60"/>
    <s v=" The annual calendar is developed based on inputs from four sources – GIIS, KHDA, Dubai Schools Association and School’s internal requirements. a.     Justification for not considering any event / activity or deviating from the time frame may be documented.b.     The annual calendar may have color codes to ensure all the requirements from four sources have been included."/>
    <s v="External"/>
    <d v="2019-05-25T00:00:00"/>
    <x v="0"/>
    <s v="All Geos"/>
    <x v="5"/>
    <s v="OFI"/>
    <n v="9001"/>
    <n v="4.3"/>
    <s v=" Scope of QMS"/>
    <s v="Academics"/>
    <m/>
    <d v="2019-07-24T00:00:00"/>
    <d v="2020-01-11T00:00:00"/>
    <s v="AEB minutes documents the changes and color coding has been implemented"/>
    <x v="0"/>
    <n v="231"/>
    <n v="171"/>
  </r>
  <r>
    <n v="61"/>
    <s v=" SLA may be developed for security and housekeeping services."/>
    <s v="External"/>
    <d v="2019-05-29T00:00:00"/>
    <x v="0"/>
    <s v="All Geos"/>
    <x v="5"/>
    <s v="OFI"/>
    <n v="9001"/>
    <n v="4.2"/>
    <s v=" Needs &amp; Expectations"/>
    <s v="Operations"/>
    <m/>
    <d v="2019-07-28T00:00:00"/>
    <d v="2020-01-11T00:00:00"/>
    <s v="SLA are developed"/>
    <x v="0"/>
    <n v="227"/>
    <n v="167"/>
  </r>
  <r>
    <n v="62"/>
    <s v="Maintenance data may be analyzed for TAT not met; repetitive failures; frequent failures &amp; spares inventory. "/>
    <s v="External"/>
    <d v="2019-05-29T00:00:00"/>
    <x v="0"/>
    <s v="All Geos"/>
    <x v="5"/>
    <s v="OFI"/>
    <n v="9001"/>
    <n v="4.2"/>
    <s v=" Needs &amp; Expectations"/>
    <s v="Operations"/>
    <m/>
    <d v="2019-07-28T00:00:00"/>
    <d v="2020-01-11T00:00:00"/>
    <s v="GIIS maintains just in time inventory"/>
    <x v="0"/>
    <n v="227"/>
    <n v="167"/>
  </r>
  <r>
    <n v="63"/>
    <s v=" Include in the induction training - GDPR / PDPA / equivalent law w.r.t. student personal data "/>
    <s v="External"/>
    <d v="2019-05-31T00:00:00"/>
    <x v="0"/>
    <s v="All Geos"/>
    <x v="5"/>
    <s v="OFI"/>
    <n v="9001"/>
    <n v="4.2"/>
    <s v=" Needs &amp; Expectations"/>
    <s v="HR"/>
    <m/>
    <d v="2019-07-30T00:00:00"/>
    <d v="2020-01-23T00:00:00"/>
    <s v="PDPA requirements are notified to all teachers, staff, parents and third party"/>
    <x v="0"/>
    <n v="237"/>
    <n v="177"/>
  </r>
  <r>
    <n v="64"/>
    <s v="Q paper may be evaluated for FOG index."/>
    <s v="External"/>
    <d v="2019-05-31T00:00:00"/>
    <x v="0"/>
    <s v="All Geos"/>
    <x v="5"/>
    <s v="OFI"/>
    <n v="9001"/>
    <n v="4.2"/>
    <s v=" Needs &amp; Expectations"/>
    <s v="Academics"/>
    <m/>
    <d v="2019-07-30T00:00:00"/>
    <d v="2020-01-10T00:00:00"/>
    <s v="AEB minutes where decision is taken not to implement FOG Index"/>
    <x v="0"/>
    <n v="224"/>
    <n v="164"/>
  </r>
  <r>
    <n v="65"/>
    <s v="Risks and opportunities identified:-During PEC classes, some of the children are not able to reach on time."/>
    <s v="Internal"/>
    <d v="2019-06-24T00:00:00"/>
    <x v="0"/>
    <s v="India"/>
    <x v="6"/>
    <s v="OFI"/>
    <n v="9001"/>
    <s v="8.5.1"/>
    <s v=" Control of production &amp;  service provision"/>
    <s v="Operations"/>
    <m/>
    <d v="2019-08-23T00:00:00"/>
    <d v="2020-02-27T00:00:00"/>
    <s v="Proper Channelisation of bus routes."/>
    <x v="0"/>
    <n v="248"/>
    <n v="188"/>
  </r>
  <r>
    <n v="66"/>
    <s v="Documents of exam paper-Hard Copy and E-copy maintained.Evidence-Question paper,design and answer key shared to parallel teachers and signatures taken on vetting-sheet. Risk of Evidence and Opportunity-has been identified and recorded in GIIS/F/MC/08-Answer key is not shared with parallel teachers."/>
    <s v="Internal"/>
    <d v="2019-06-24T00:00:00"/>
    <x v="0"/>
    <s v="India"/>
    <x v="6"/>
    <s v="OFI"/>
    <n v="9001"/>
    <s v="9.1.1"/>
    <s v=" General (Performance Evaluation)"/>
    <s v="Academics"/>
    <m/>
    <d v="2019-08-23T00:00:00"/>
    <d v="2020-03-06T00:00:00"/>
    <s v="Answer key should be shared with parallel teachers along with question-paper."/>
    <x v="0"/>
    <n v="256"/>
    <n v="196"/>
  </r>
  <r>
    <n v="67"/>
    <s v="Lesson-plan-E copy and hardcopy maintained.Evidence-Civics grade X UNIT-2 Date:20-6-19 to 26-6-19. Topic-federalism,proper format followed.Risk of Evidence and Opportunity-Fornightly lesson plan,words were used for lesson-plan from 20-06-19 to 26-06-19."/>
    <s v="Internal"/>
    <d v="2019-06-24T00:00:00"/>
    <x v="0"/>
    <s v="India"/>
    <x v="6"/>
    <s v="OFI"/>
    <n v="9001"/>
    <s v="9.1.1"/>
    <s v=" General (Performance Evaluation)"/>
    <s v="Academics"/>
    <m/>
    <d v="2019-08-23T00:00:00"/>
    <d v="2020-03-06T00:00:00"/>
    <s v="Word fortnightly should not be used along with the lesson plan."/>
    <x v="0"/>
    <n v="256"/>
    <n v="196"/>
  </r>
  <r>
    <n v="68"/>
    <s v="Teachers Observation-E copy and hardcopy maintained.Proper feedback is given.Around 10 obsevations per month are done._x000a_RISK OF EVIDENCE AND OPPORTUNITY-Obervations are done in random order."/>
    <s v="Internal"/>
    <d v="2019-06-24T00:00:00"/>
    <x v="0"/>
    <s v="India"/>
    <x v="6"/>
    <s v="OFI"/>
    <n v="9001"/>
    <s v="9.1.1"/>
    <s v=" General (Performance Evaluation)"/>
    <s v="Academics"/>
    <m/>
    <d v="2019-08-23T00:00:00"/>
    <d v="2020-03-06T00:00:00"/>
    <s v="Proper time table of obervations should be made so that each teacher''s lesson is observed atleast once in ayear."/>
    <x v="0"/>
    <n v="256"/>
    <n v="196"/>
  </r>
  <r>
    <n v="69"/>
    <s v=" External HDD for securing data."/>
    <s v="Internal"/>
    <d v="2019-06-24T00:00:00"/>
    <x v="0"/>
    <s v="India"/>
    <x v="6"/>
    <s v="OFI"/>
    <n v="9001"/>
    <s v="8.5.1"/>
    <s v=" Control of production &amp;  service provision"/>
    <s v="Academics"/>
    <m/>
    <d v="2019-08-23T00:00:00"/>
    <d v="2020-03-06T00:00:00"/>
    <s v="Data is secured in external HDD"/>
    <x v="0"/>
    <n v="256"/>
    <n v="196"/>
  </r>
  <r>
    <n v="70"/>
    <s v="Installation of CCTV cameras around new building and mph,back entry gate."/>
    <s v="Internal"/>
    <d v="2019-06-24T00:00:00"/>
    <x v="0"/>
    <s v="India"/>
    <x v="6"/>
    <s v="OFI"/>
    <n v="9001"/>
    <s v="8.5.1"/>
    <s v=" Control of production &amp;  service provision"/>
    <s v="Operations"/>
    <m/>
    <d v="2019-08-23T00:00:00"/>
    <d v="2020-03-05T00:00:00"/>
    <s v="CCTV installed"/>
    <x v="0"/>
    <n v="255"/>
    <n v="195"/>
  </r>
  <r>
    <n v="71"/>
    <s v="Approval of leave-First Verbal approval/mail and then apply on Ramco. In case of an emergency, inform to co-ordiantors and sir,before 7:30am. Then proxy incharges give proxy according to the time-table._x000a_RISK OF EVIDENCE AND OPPORTUNITY has been identified and recorded in GIIS/F/IMC/08.Proxy is given to teachers without proper distribution.Informations sometimes get delayed._x000a_"/>
    <s v="Internal"/>
    <d v="2019-06-24T00:00:00"/>
    <x v="0"/>
    <s v="India"/>
    <x v="6"/>
    <s v="OFI"/>
    <n v="9001"/>
    <s v="9.1.1"/>
    <s v=" General (Performance Evaluation)"/>
    <s v="Academics"/>
    <m/>
    <d v="2019-08-23T00:00:00"/>
    <d v="2020-03-06T00:00:00"/>
    <s v="Proper proxy time table is maintained"/>
    <x v="0"/>
    <n v="256"/>
    <n v="196"/>
  </r>
  <r>
    <n v="72"/>
    <s v="PROXY- Hard copy as a file is maintained._x000a_RISK OF EVIDENCE AND OPPORTUNITY has been identified and recorded in GIIS/F/IMC/08. Teachers are not writing proxy given in the diary."/>
    <s v="Internal"/>
    <d v="2019-06-24T00:00:00"/>
    <x v="0"/>
    <s v="India"/>
    <x v="6"/>
    <s v="OFI"/>
    <n v="9001"/>
    <s v="9.1.1"/>
    <s v=" General (Performance Evaluation)"/>
    <s v="Academics"/>
    <m/>
    <d v="2019-08-23T00:00:00"/>
    <d v="2020-03-03T00:00:00"/>
    <s v="Proxy Procedure is intimated by WhatsApp"/>
    <x v="0"/>
    <n v="253"/>
    <n v="193"/>
  </r>
  <r>
    <n v="73"/>
    <s v="Risks and opportunities evident-Introduction of option on my giis for payments for application for security fees refund."/>
    <s v="Internal"/>
    <d v="2019-06-24T00:00:00"/>
    <x v="0"/>
    <s v="India"/>
    <x v="6"/>
    <s v="OFI"/>
    <n v="9001"/>
    <s v="8.5.1"/>
    <s v=" Control of production &amp;  service provision"/>
    <s v="IT"/>
    <m/>
    <d v="2019-08-23T00:00:00"/>
    <d v="2020-06-18T00:00:00"/>
    <s v="Security fees refund option is now being been mapped in myGIIS"/>
    <x v="0"/>
    <n v="360"/>
    <n v="300"/>
  </r>
  <r>
    <n v="74"/>
    <s v="Student transfer intimation can be automated."/>
    <s v="Internal"/>
    <d v="2019-06-24T00:00:00"/>
    <x v="0"/>
    <s v="India"/>
    <x v="6"/>
    <s v="OFI"/>
    <n v="9001"/>
    <s v="8.5.1"/>
    <s v=" Control of production &amp;  service provision"/>
    <s v="IT"/>
    <m/>
    <d v="2019-08-23T00:00:00"/>
    <d v="2020-04-27T00:00:00"/>
    <s v="Student transfer message are now automated. Hence, ticket can be closed"/>
    <x v="0"/>
    <n v="308"/>
    <n v="248"/>
  </r>
  <r>
    <n v="75"/>
    <s v="Fire exit gates in both pre-primary and secondary block-need to be open all the time."/>
    <s v="Internal"/>
    <d v="2019-06-24T00:00:00"/>
    <x v="0"/>
    <s v="India"/>
    <x v="6"/>
    <s v="OFI"/>
    <n v="9001"/>
    <s v="8.5.1"/>
    <s v=" Control of production &amp;  service provision"/>
    <s v="Operations"/>
    <m/>
    <d v="2019-08-23T00:00:00"/>
    <d v="2020-03-17T00:00:00"/>
    <s v="emergency exits are kept closed "/>
    <x v="0"/>
    <n v="267"/>
    <n v="207"/>
  </r>
  <r>
    <n v="76"/>
    <s v="Ch IV of Electricity rules-1956. Put up Safety Signage's on the Electrical Installations Provide Safety Equipment such as rubber mats / Wooden baton etc near electrical installation. Findings-Entire campus has concealed wiring. MSB's are in place to control overload. However could not see any visual signages or amy other safety equipment such as rubber mats, etc. near electric installations.(Annually)"/>
    <s v="Internal"/>
    <d v="2019-07-08T00:00:00"/>
    <x v="0"/>
    <s v="India"/>
    <x v="7"/>
    <s v="Observation"/>
    <n v="9001"/>
    <s v="8.2.2"/>
    <s v=" Determining requirements for products &amp; services"/>
    <s v="Administration"/>
    <m/>
    <d v="2020-06-30T00:00:00"/>
    <d v="2020-05-28T00:00:00"/>
    <s v="Rubber mats etc are displayed in the campus"/>
    <x v="0"/>
    <n v="325"/>
    <n v="-33"/>
  </r>
  <r>
    <n v="77"/>
    <s v="Contract Labour (Regulation &amp; Abolition) Central Rules, 1971-Contract Labour License to be available. Findings-Housekeeping Agency is also SIS. There is no separate contract labour license though from SIS.(Annually)"/>
    <s v="Internal"/>
    <d v="2019-07-08T00:00:00"/>
    <x v="0"/>
    <s v="India"/>
    <x v="7"/>
    <s v="Minor -Non-Conformities"/>
    <n v="9001"/>
    <s v="8.2.2"/>
    <s v=" Determining requirements for products &amp; services"/>
    <s v="Administration"/>
    <m/>
    <d v="2020-06-30T00:00:00"/>
    <d v="2020-06-04T00:00:00"/>
    <s v="contract labour licenece not applicable to the campus"/>
    <x v="0"/>
    <n v="332"/>
    <n v="-26"/>
  </r>
  <r>
    <n v="78"/>
    <s v="Gujarat Fire Safety Rules 2009-_x000a_(8) Report of Fire Inspection/ NOC_x000a_(3) - Furnish Certicate of Fire Safety Equipment as per Schedule II in Form A.(6 months)_x000a_Lack of sufficient nos. of FE's in entire campus. General norm is 1 Fire Extinguisher is required per 100 sq. mtr. Or 1000 sq. ft._x000a_(3) Furnish Certificate in Month of July &amp; January in Form B_x000a_"/>
    <s v="Internal"/>
    <d v="2019-07-08T00:00:00"/>
    <x v="0"/>
    <s v="India"/>
    <x v="7"/>
    <s v="Minor -Non-Conformities"/>
    <n v="45001"/>
    <n v="8.1"/>
    <s v=" Operational planning and control"/>
    <s v="Administration"/>
    <m/>
    <d v="2019-09-06T00:00:00"/>
    <d v="2020-04-27T00:00:00"/>
    <s v="Fire NOC is furnished by the campus. Hence, ticket can be closed"/>
    <x v="0"/>
    <n v="294"/>
    <n v="234"/>
  </r>
  <r>
    <n v="79"/>
    <s v="E-waste (Management and Handling) Rules, 2011_x000a_Collection of e-waste and channelizing for recycling or disposal._x000a_Findings-Needs to be initiated. Currently 15 plus PC's needs to be disposed of.(Once in 180 days)_x000a_"/>
    <s v="Internal"/>
    <d v="2019-07-08T00:00:00"/>
    <x v="0"/>
    <s v="India"/>
    <x v="7"/>
    <s v="Minor -Non-Conformities"/>
    <n v="9001"/>
    <s v="8.2.2"/>
    <s v=" Determining requirements for products &amp; services"/>
    <s v="Administration"/>
    <m/>
    <d v="2019-09-06T00:00:00"/>
    <d v="2020-02-26T00:00:00"/>
    <s v="Campus handles school e-waste"/>
    <x v="0"/>
    <n v="233"/>
    <n v="173"/>
  </r>
  <r>
    <n v="80"/>
    <s v="Requirement-The school maintains Health Cards as envisaged by the Comprehensive School Health Programme of the CBSE._x000a_Findings-GIIS Surat doesn't have special health cards, but mentions health progress in the students report cards."/>
    <s v="Internal"/>
    <d v="2019-07-09T00:00:00"/>
    <x v="0"/>
    <s v="India"/>
    <x v="7"/>
    <s v="Observation"/>
    <n v="9001"/>
    <s v="8.2.2"/>
    <s v=" Determining requirements for products &amp; services"/>
    <s v="Academics"/>
    <m/>
    <d v="2019-09-07T00:00:00"/>
    <d v="2020-02-26T00:00:00"/>
    <s v="Health cards are maintained."/>
    <x v="0"/>
    <n v="232"/>
    <n v="172"/>
  </r>
  <r>
    <n v="81"/>
    <s v="There is a doctor-on-call for emergency._x000a_Findings-There is no specific tie-up with Doctor, incase of emergency, student is taken to nearby hospital that is 1km."/>
    <s v="Internal"/>
    <d v="2019-07-09T00:00:00"/>
    <x v="0"/>
    <s v="India"/>
    <x v="7"/>
    <s v="Observation"/>
    <n v="45001"/>
    <n v="7.2"/>
    <s v=" Competence"/>
    <s v="Academics"/>
    <m/>
    <d v="2019-09-07T00:00:00"/>
    <d v="2020-02-26T00:00:00"/>
    <s v="There is a doctor on call arranged by campus."/>
    <x v="0"/>
    <n v="232"/>
    <n v="172"/>
  </r>
  <r>
    <n v="82"/>
    <s v="The school follows a fruit-break, milk-break or mid -day meal plan. _x000a_Findings-Short break at 10 a.m. &amp; lunch break is there at 12.30 p.m."/>
    <s v="Internal"/>
    <d v="2019-07-09T00:00:00"/>
    <x v="0"/>
    <s v="India"/>
    <x v="7"/>
    <s v="Observation"/>
    <n v="9001"/>
    <s v="8.2.2"/>
    <s v=" Determining requirements for products &amp; services"/>
    <s v="Academics"/>
    <m/>
    <d v="2019-09-07T00:00:00"/>
    <d v="2020-02-26T00:00:00"/>
    <s v="School is following proper breaks"/>
    <x v="0"/>
    <n v="232"/>
    <n v="172"/>
  </r>
  <r>
    <n v="83"/>
    <s v="There is a dietician and meal planner on the school panel._x000a_Findings-Meal planner is there in canteen but no dietician"/>
    <s v="Internal"/>
    <d v="2019-07-09T00:00:00"/>
    <x v="0"/>
    <s v="India"/>
    <x v="7"/>
    <s v="Observation"/>
    <n v="45001"/>
    <n v="7.2"/>
    <s v=" Competence"/>
    <s v="Academics"/>
    <m/>
    <d v="2019-09-07T00:00:00"/>
    <d v="2020-02-26T00:00:00"/>
    <s v="Dietician is placed in campus."/>
    <x v="0"/>
    <n v="232"/>
    <n v="172"/>
  </r>
  <r>
    <n v="84"/>
    <s v="The teachers have their meals with the students and monitor their eating habits. _x000a_Findings-Till grade 2, it is there. Pre-primary, 1st &amp; 2nd standards"/>
    <s v="Internal"/>
    <d v="2019-07-09T00:00:00"/>
    <x v="0"/>
    <s v="India"/>
    <x v="7"/>
    <s v="Observation"/>
    <n v="9001"/>
    <s v="8.2.2"/>
    <s v=" Determining requirements for products &amp; services"/>
    <s v="Academics"/>
    <m/>
    <d v="2019-09-07T00:00:00"/>
    <d v="2020-02-26T00:00:00"/>
    <s v="Teachers  monitors students meal"/>
    <x v="0"/>
    <n v="232"/>
    <n v="172"/>
  </r>
  <r>
    <n v="85"/>
    <s v="The school has constituted a parent-teacher-student committee to address the safety needs of the students._x000a_Findings-Committee is there consisting of Principal, Academic Co-ordinators &amp; Admission Counsellor but safety needs are not specifically discussed with the parents. "/>
    <s v="Internal"/>
    <d v="2019-07-09T00:00:00"/>
    <x v="0"/>
    <s v="India"/>
    <x v="7"/>
    <s v="Observation"/>
    <n v="9001"/>
    <n v="8.4"/>
    <s v=" Control of external processes, products &amp; services"/>
    <s v="Academics"/>
    <m/>
    <d v="2019-09-07T00:00:00"/>
    <d v="2020-02-26T00:00:00"/>
    <s v="Safety committee is now formed in school"/>
    <x v="0"/>
    <n v="232"/>
    <n v="172"/>
  </r>
  <r>
    <n v="86"/>
    <s v="The electrical appliances are maintained and are regularly checked._x000a_Infrastructure Report system is in place on daily basis that is responsibility of EA to Principal. There is tie-up with electrician on call basis.Refer evaluation of legal compliance report for further details on this audit finding._x000a__x000a_"/>
    <s v="Internal"/>
    <d v="2019-07-09T00:00:00"/>
    <x v="0"/>
    <s v="India"/>
    <x v="7"/>
    <s v="Observation"/>
    <n v="45001"/>
    <n v="7.1"/>
    <s v=" Resources"/>
    <s v="Academics"/>
    <m/>
    <d v="2019-09-07T00:00:00"/>
    <d v="2020-02-26T00:00:00"/>
    <s v="Electrician visits school regularly"/>
    <x v="0"/>
    <n v="232"/>
    <n v="172"/>
  </r>
  <r>
    <n v="87"/>
    <s v="The special records like blood groups, allergies and medication that need to be prescribed frequently are updated with parental support._x000a_"/>
    <s v="Internal"/>
    <d v="2019-07-09T00:00:00"/>
    <x v="0"/>
    <s v="India"/>
    <x v="7"/>
    <s v="Observation"/>
    <n v="45001"/>
    <n v="7.5"/>
    <s v=" Documented information"/>
    <s v="Academics"/>
    <m/>
    <d v="2019-09-07T00:00:00"/>
    <d v="2020-02-26T00:00:00"/>
    <s v="Medical records are maintained"/>
    <x v="0"/>
    <n v="232"/>
    <n v="172"/>
  </r>
  <r>
    <n v="88"/>
    <s v="The sports room is well - ventilated and well - equipped to handle common sports injuries._x000a_GIIS Surat has sprays for sports related injuries, for rest of injuries, students are taken to infirmaries._x000a_"/>
    <s v="Internal"/>
    <d v="2019-07-09T00:00:00"/>
    <x v="0"/>
    <s v="India"/>
    <x v="7"/>
    <s v="Observation"/>
    <n v="45001"/>
    <n v="7.1"/>
    <s v=" Resources"/>
    <s v="Academics"/>
    <m/>
    <d v="2019-09-07T00:00:00"/>
    <d v="2020-02-26T00:00:00"/>
    <s v="GIIS surat has medical kit in sports room"/>
    <x v="0"/>
    <n v="232"/>
    <n v="172"/>
  </r>
  <r>
    <n v="89"/>
    <s v="The school buses are equipped with first - aid boxes, drinking water and mobile phones._x000a_Findings-Drinking water is not there, mobile phone is there with drivers, GPS tracking system is there."/>
    <s v="Internal"/>
    <d v="2019-07-09T00:00:00"/>
    <x v="0"/>
    <s v="India"/>
    <x v="7"/>
    <s v="Observation"/>
    <n v="9001"/>
    <s v="8.2.2"/>
    <s v=" Determining requirements for products &amp; services"/>
    <s v="Academics"/>
    <m/>
    <d v="2019-09-07T00:00:00"/>
    <d v="2020-02-26T00:00:00"/>
    <s v="Children caary their own water bottle"/>
    <x v="0"/>
    <n v="232"/>
    <n v="172"/>
  </r>
  <r>
    <n v="90"/>
    <s v="There is a procedure for checking on staff background before they are allowed to work with the children._x000a_Findings-Teachers are recruited by Pallavi. She only does their reference check. Final approval by Principal &amp; Sunitaji. Housekeeping &amp; other contractual staff, they are recruited by Admin. Refer Security Audit Report for further details on this audit point."/>
    <s v="Internal"/>
    <d v="2019-07-09T00:00:00"/>
    <x v="0"/>
    <s v="India"/>
    <x v="7"/>
    <s v="Observation"/>
    <n v="9001"/>
    <s v="8.2.2"/>
    <s v=" Determining requirements for products &amp; services"/>
    <s v="Academics"/>
    <m/>
    <d v="2019-09-07T00:00:00"/>
    <d v="2020-02-26T00:00:00"/>
    <s v="Staff background is checked"/>
    <x v="0"/>
    <n v="232"/>
    <n v="172"/>
  </r>
  <r>
    <n v="91"/>
    <s v="There is a child protection policy which includes procedures to be followed for a teacher or any another member of the staff if accused of harming a child. _x000a_Findings-No special policy, but discipline committee is there who acts as &amp; when required"/>
    <s v="Internal"/>
    <d v="2019-07-09T00:00:00"/>
    <x v="0"/>
    <s v="India"/>
    <x v="7"/>
    <s v="Observation"/>
    <n v="45001"/>
    <n v="7.4"/>
    <s v=" Communication"/>
    <s v="Academics"/>
    <m/>
    <d v="2019-09-07T00:00:00"/>
    <d v="2020-02-26T00:00:00"/>
    <s v="Child protection policy is formed in school."/>
    <x v="0"/>
    <n v="232"/>
    <n v="172"/>
  </r>
  <r>
    <n v="92"/>
    <s v="The school provides ongoing training and development for staff to address their responsibilities to protect children from abuse._x000a_Findings-GIIS Surat has online training from Noida - Anupama"/>
    <s v="Internal"/>
    <d v="2019-07-09T00:00:00"/>
    <x v="0"/>
    <s v="India"/>
    <x v="7"/>
    <s v="Observation"/>
    <n v="45001"/>
    <n v="7.2"/>
    <s v=" Competence"/>
    <s v="Academics"/>
    <m/>
    <d v="2019-09-07T00:00:00"/>
    <d v="2020-02-26T00:00:00"/>
    <s v="Trainings are provided in school"/>
    <x v="0"/>
    <n v="232"/>
    <n v="172"/>
  </r>
  <r>
    <n v="93"/>
    <s v="Stress management workshops, yoga classes and meditation sessions are conducted for students and teachers regularly._x000a_Findings-only Yoga day is celebrated."/>
    <s v="Internal"/>
    <d v="2019-07-09T00:00:00"/>
    <x v="0"/>
    <s v="India"/>
    <x v="7"/>
    <s v="Observation"/>
    <n v="45001"/>
    <n v="7.2"/>
    <s v=" Competence"/>
    <s v="Academics"/>
    <m/>
    <d v="2019-09-07T00:00:00"/>
    <d v="2020-02-26T00:00:00"/>
    <s v="Stress Management is conducted by campus"/>
    <x v="0"/>
    <n v="232"/>
    <n v="172"/>
  </r>
  <r>
    <n v="94"/>
    <s v="There are not enough fire-extinguishers installed at sensitive places. "/>
    <s v="Internal"/>
    <d v="2019-07-09T00:00:00"/>
    <x v="0"/>
    <s v="India"/>
    <x v="7"/>
    <s v="Observation"/>
    <n v="45001"/>
    <n v="8.1"/>
    <s v=" Operational planning and control"/>
    <s v="Administration"/>
    <m/>
    <d v="2019-09-07T00:00:00"/>
    <d v="2020-04-27T00:00:00"/>
    <s v="Fire extinguishers are been installed in the campus"/>
    <x v="0"/>
    <n v="293"/>
    <n v="233"/>
  </r>
  <r>
    <n v="95"/>
    <s v="The floors, stairways and railings are safe. _x000a_Findings-Railings to be provided for on both the sides of staircase_x000a_"/>
    <s v="Internal"/>
    <d v="2019-07-09T00:00:00"/>
    <x v="0"/>
    <s v="India"/>
    <x v="7"/>
    <s v="Observation"/>
    <n v="9001"/>
    <n v="7.1"/>
    <s v=" Resources"/>
    <s v="Administration"/>
    <m/>
    <d v="2020-06-30T00:00:00"/>
    <d v="2020-07-21T00:00:00"/>
    <s v="As per the Country director's instructions, due to non availability of budget railings cannot be provided this year"/>
    <x v="0"/>
    <n v="378"/>
    <n v="21"/>
  </r>
  <r>
    <n v="96"/>
    <s v="There are fire- alarms and smoke-alarms installed at different places and operational. _x000a_Findings-Not all smoke detectors were found to be working. Zone-wise List of smoke detectors in the entire campus along with their latest test reports to be verified during next audit_x000a_"/>
    <s v="Internal"/>
    <d v="2019-07-09T00:00:00"/>
    <x v="0"/>
    <s v="India"/>
    <x v="7"/>
    <s v="Observation"/>
    <n v="45001"/>
    <n v="8.1"/>
    <s v=" Operational planning and control"/>
    <s v="Administration"/>
    <m/>
    <d v="2020-06-30T00:00:00"/>
    <d v="2020-06-18T00:00:00"/>
    <s v="Smoke detectors are replaced and are in working condition now"/>
    <x v="0"/>
    <n v="345"/>
    <n v="-12"/>
  </r>
  <r>
    <n v="97"/>
    <s v="There are not regular preventive checks to ensure safety related to high risk areas-electrical, fire, civil work, school gates, transport etc. "/>
    <s v="Internal"/>
    <d v="2019-07-09T00:00:00"/>
    <x v="0"/>
    <s v="India"/>
    <x v="7"/>
    <s v="Observation"/>
    <n v="45001"/>
    <n v="7.1"/>
    <s v=" Resources"/>
    <s v="Administration"/>
    <m/>
    <d v="2019-09-07T00:00:00"/>
    <d v="2020-02-26T00:00:00"/>
    <s v="Safety checks are maintained by the campus"/>
    <x v="0"/>
    <n v="232"/>
    <n v="172"/>
  </r>
  <r>
    <n v="98"/>
    <s v="Training on how to operate fire extinguishers is given by SIS Vendor regularly. 2 Fire Extinguisher's are available in all buses except in one of the Buses where it had gone for refilling as per transport manager. Also 1 Fire Extinguisher was found to be expired in one of the buses. Fire Extinguisher's in some of the Buses Nos. were placed in front in such a way that they were not accessible or not visible to the naked eye"/>
    <s v="Internal"/>
    <d v="2019-07-09T00:00:00"/>
    <x v="0"/>
    <s v="India"/>
    <x v="7"/>
    <s v="Observation"/>
    <n v="9001"/>
    <s v="7.1.3"/>
    <s v=" Infrastructure"/>
    <s v="Administration"/>
    <m/>
    <d v="2019-09-07T00:00:00"/>
    <d v="2020-05-14T00:00:00"/>
    <s v="FE are now placed in bus and training has been provided"/>
    <x v="0"/>
    <n v="310"/>
    <n v="250"/>
  </r>
  <r>
    <n v="99"/>
    <s v="GPS is there. CCTV Camera's installation is in process "/>
    <s v="Internal"/>
    <d v="2019-07-09T00:00:00"/>
    <x v="0"/>
    <s v="India"/>
    <x v="7"/>
    <s v="Observation"/>
    <n v="9001"/>
    <s v="7.1.3"/>
    <s v=" Infrastructure"/>
    <s v="Administration"/>
    <m/>
    <d v="2020-06-30T00:00:00"/>
    <d v="2020-06-19T00:00:00"/>
    <s v="CCTV cameras has been installed"/>
    <x v="0"/>
    <n v="346"/>
    <n v="-11"/>
  </r>
  <r>
    <n v="100"/>
    <s v="Divyesh Sutaria is the Transport Manager. Nos. displayed outside of the school bus are that of school reception. No contact nos. are displayed inside of the school bus"/>
    <s v="Internal"/>
    <d v="2019-07-09T00:00:00"/>
    <x v="0"/>
    <s v="India"/>
    <x v="7"/>
    <s v="Observation"/>
    <n v="9001"/>
    <s v="7.1.3"/>
    <s v=" Infrastructure"/>
    <s v="Administration"/>
    <m/>
    <d v="2019-09-07T00:00:00"/>
    <d v="2020-02-26T00:00:00"/>
    <s v="Transport manager details are displayed inside the school premises."/>
    <x v="0"/>
    <n v="232"/>
    <n v="172"/>
  </r>
  <r>
    <n v="101"/>
    <s v="First aid boxes are available in each &amp; every buses, and school nurse checks them regularly. However it's contents are not standardized. Observed Vicks Vaporub expired on 06/2019 in one of the Buses, observed Soframycen which clearly mentions to keep out of reach of children, Observed Paracetamol in another bus, Seen Dabur Gas Tablets in one of the bus First Aid Kit content."/>
    <s v="Internal"/>
    <d v="2019-07-09T00:00:00"/>
    <x v="0"/>
    <s v="India"/>
    <x v="7"/>
    <s v="Observation"/>
    <n v="9001"/>
    <s v="7.1.3"/>
    <s v=" Infrastructure"/>
    <s v="Administration"/>
    <m/>
    <d v="2019-09-07T00:00:00"/>
    <d v="2020-02-26T00:00:00"/>
    <s v="First Aid boxes are kept in the campus"/>
    <x v="0"/>
    <n v="232"/>
    <n v="172"/>
  </r>
  <r>
    <n v="102"/>
    <s v="Alarm bell is provided by the Bus Manufacturer. Tata Motors &amp; Mahindra Manufactured School Buses are used."/>
    <s v="Internal"/>
    <d v="2019-07-09T00:00:00"/>
    <x v="0"/>
    <s v="India"/>
    <x v="7"/>
    <s v="Observation"/>
    <n v="9001"/>
    <s v="7.1.3"/>
    <s v=" Infrastructure"/>
    <s v="Administration"/>
    <m/>
    <d v="2019-09-07T00:00:00"/>
    <d v="2020-02-26T00:00:00"/>
    <s v="Alarm bell is in the school buses."/>
    <x v="0"/>
    <n v="232"/>
    <n v="172"/>
  </r>
  <r>
    <n v="103"/>
    <s v="Grey uniform for drivers &amp; jacket for bus conductors. Uniform is in process of being changed. However no name plate nor name of owner badge was seen. This part is not complied"/>
    <s v="Internal"/>
    <d v="2019-07-09T00:00:00"/>
    <x v="0"/>
    <s v="India"/>
    <x v="7"/>
    <s v="Observation"/>
    <n v="9001"/>
    <s v="7.1.3"/>
    <s v=" Infrastructure"/>
    <s v="Administration"/>
    <m/>
    <d v="2019-09-07T00:00:00"/>
    <d v="2020-02-26T00:00:00"/>
    <s v="Uniform is provided corret name &amp; other details."/>
    <x v="0"/>
    <n v="232"/>
    <n v="172"/>
  </r>
  <r>
    <n v="104"/>
    <s v="Partially complied. Blood group details to be added. Records are displayed / posted on notice board inside each school bus"/>
    <s v="Internal"/>
    <d v="2019-07-09T00:00:00"/>
    <x v="0"/>
    <s v="India"/>
    <x v="7"/>
    <s v="Observation"/>
    <n v="9001"/>
    <s v="7.1.3"/>
    <s v=" Infrastructure"/>
    <s v="Administration"/>
    <m/>
    <d v="2019-09-07T00:00:00"/>
    <d v="2020-02-26T00:00:00"/>
    <s v="Medical record maintained"/>
    <x v="0"/>
    <n v="232"/>
    <n v="172"/>
  </r>
  <r>
    <n v="105"/>
    <s v="Partially Complied. Container storages were there but unused. Utensils were cleaned"/>
    <s v="Internal"/>
    <d v="2019-07-09T00:00:00"/>
    <x v="0"/>
    <s v="India"/>
    <x v="7"/>
    <s v="Observation"/>
    <n v="9001"/>
    <s v="8.2.2"/>
    <s v=" Determining requirements for products &amp; services"/>
    <s v="Administration"/>
    <m/>
    <d v="2019-09-07T00:00:00"/>
    <d v="2020-02-26T00:00:00"/>
    <s v="Containers are now used as storage."/>
    <x v="0"/>
    <n v="232"/>
    <n v="172"/>
  </r>
  <r>
    <n v="106"/>
    <s v="Partially Complied. Could see only head cover, no disposal gloves nor aprons"/>
    <s v="Internal"/>
    <d v="2019-07-09T00:00:00"/>
    <x v="0"/>
    <s v="India"/>
    <x v="7"/>
    <s v="Observation"/>
    <n v="9001"/>
    <s v="8.2.2"/>
    <s v=" Determining requirements for products &amp; services"/>
    <s v="Administration"/>
    <m/>
    <d v="2019-09-07T00:00:00"/>
    <d v="2020-02-26T00:00:00"/>
    <s v="Aprons are now seen"/>
    <x v="0"/>
    <n v="232"/>
    <n v="172"/>
  </r>
  <r>
    <n v="107"/>
    <s v="4 wash basins are there. Could not see any drying towels"/>
    <s v="Internal"/>
    <d v="2019-07-09T00:00:00"/>
    <x v="0"/>
    <s v="India"/>
    <x v="7"/>
    <s v="Observation"/>
    <n v="9001"/>
    <s v="8.2.2"/>
    <s v=" Determining requirements for products &amp; services"/>
    <s v="Administration"/>
    <m/>
    <d v="2019-09-07T00:00:00"/>
    <d v="2020-02-26T00:00:00"/>
    <s v="Drying towels are now provided"/>
    <x v="0"/>
    <n v="232"/>
    <n v="172"/>
  </r>
  <r>
    <n v="108"/>
    <s v="Normal food items are brought in an autorickshaw while raw materials in a tempo"/>
    <s v="Internal"/>
    <d v="2019-07-09T00:00:00"/>
    <x v="0"/>
    <s v="India"/>
    <x v="7"/>
    <s v="Observation"/>
    <n v="9001"/>
    <s v="8.2.2"/>
    <s v=" Determining requirements for products &amp; services"/>
    <s v="Administration"/>
    <m/>
    <d v="2019-09-07T00:00:00"/>
    <d v="2020-02-26T00:00:00"/>
    <s v="food item are safely brought to school"/>
    <x v="0"/>
    <n v="232"/>
    <n v="172"/>
  </r>
  <r>
    <n v="109"/>
    <s v="While alighting, found stair railing of B-wing on 3rd floor and ground floor to be slighly loose. It may lead to a fall hazard later if not addressed currently."/>
    <s v="Internal"/>
    <d v="2019-07-09T00:00:00"/>
    <x v="0"/>
    <s v="India"/>
    <x v="7"/>
    <s v="Observation"/>
    <n v="9001"/>
    <s v="8.2.2"/>
    <s v=" Determining requirements for products &amp; services"/>
    <s v="Administration"/>
    <m/>
    <d v="2019-09-07T00:00:00"/>
    <d v="2020-02-26T00:00:00"/>
    <s v="Railings are put in school."/>
    <x v="0"/>
    <n v="232"/>
    <n v="172"/>
  </r>
  <r>
    <n v="110"/>
    <s v="Current FE's are easily accessible, however found one FE to be expired on 30/4/19. List of Fire Extinguisher's location-wise and their periodic test reports to be verified during next audit"/>
    <s v="Internal"/>
    <d v="2019-07-09T00:00:00"/>
    <x v="0"/>
    <s v="India"/>
    <x v="7"/>
    <s v="Observation"/>
    <n v="9001"/>
    <s v="8.2.2"/>
    <s v=" Determining requirements for products &amp; services"/>
    <s v="Administration"/>
    <m/>
    <d v="2019-09-07T00:00:00"/>
    <d v="2020-02-26T00:00:00"/>
    <s v="FE's are available and checked for expiration"/>
    <x v="0"/>
    <n v="232"/>
    <n v="172"/>
  </r>
  <r>
    <n v="111"/>
    <s v="Yes, it is being adequately maintained. Supervisor does inspection daily and reports to Admin Manager. However no records are maintained. Everything is verbal."/>
    <s v="Internal"/>
    <d v="2019-07-09T00:00:00"/>
    <x v="0"/>
    <s v="India"/>
    <x v="7"/>
    <s v="Observation"/>
    <n v="9001"/>
    <s v="8.2.2"/>
    <s v=" Determining requirements for products &amp; services"/>
    <s v="Administration"/>
    <m/>
    <d v="2019-09-07T00:00:00"/>
    <d v="2020-02-26T00:00:00"/>
    <s v="Records are maintained"/>
    <x v="0"/>
    <n v="232"/>
    <n v="172"/>
  </r>
  <r>
    <n v="112"/>
    <s v="False ceilings seen coming off in few places"/>
    <s v="Internal"/>
    <d v="2019-07-09T00:00:00"/>
    <x v="0"/>
    <s v="India"/>
    <x v="7"/>
    <s v="Observation"/>
    <n v="9001"/>
    <s v="8.2.2"/>
    <s v=" Determining requirements for products &amp; services"/>
    <s v="Administration"/>
    <m/>
    <d v="2019-09-07T00:00:00"/>
    <d v="2020-02-26T00:00:00"/>
    <s v="Ceiling is maintained by the campus."/>
    <x v="0"/>
    <n v="232"/>
    <n v="172"/>
  </r>
  <r>
    <n v="113"/>
    <s v="Weather damage seen in kitchen / cafeteria area"/>
    <s v="Internal"/>
    <d v="2019-07-09T00:00:00"/>
    <x v="0"/>
    <s v="India"/>
    <x v="7"/>
    <s v="Observation"/>
    <n v="9001"/>
    <s v="8.2.2"/>
    <s v=" Determining requirements for products &amp; services"/>
    <s v="Administration"/>
    <m/>
    <d v="2020-06-30T00:00:00"/>
    <d v="2020-07-21T00:00:00"/>
    <s v="AS per the CD, no canteen facility available for this year so can be closed"/>
    <x v="0"/>
    <n v="378"/>
    <n v="21"/>
  </r>
  <r>
    <n v="114"/>
    <s v="Good housekeeping standards are not very well maintained. (Look for trash, rodents, large amounts of paperwork stacked up, crumbs, clean surfaces)"/>
    <s v="Internal"/>
    <d v="2019-07-09T00:00:00"/>
    <x v="0"/>
    <s v="India"/>
    <x v="7"/>
    <s v="Observation"/>
    <n v="9001"/>
    <s v="7.1.3"/>
    <s v=" Infrastructure"/>
    <s v="Administration"/>
    <m/>
    <d v="2019-09-07T00:00:00"/>
    <d v="2020-02-26T00:00:00"/>
    <s v="House keeping standards are maintained"/>
    <x v="0"/>
    <n v="232"/>
    <n v="172"/>
  </r>
  <r>
    <n v="115"/>
    <s v="Observed chairs for events kept next to stairs on way of climbing up in A Wing. Even an old removed AC was lying there. "/>
    <s v="Internal"/>
    <d v="2019-07-09T00:00:00"/>
    <x v="0"/>
    <s v="India"/>
    <x v="7"/>
    <s v="Observation"/>
    <n v="9001"/>
    <s v="7.1.3"/>
    <s v=" Infrastructure"/>
    <s v="Administration"/>
    <m/>
    <d v="2019-09-07T00:00:00"/>
    <d v="2020-02-26T00:00:00"/>
    <s v="Chairs and AC's are now removed"/>
    <x v="0"/>
    <n v="232"/>
    <n v="172"/>
  </r>
  <r>
    <n v="116"/>
    <s v="First Aid Box is only available with Nurse for the school and in each bus"/>
    <s v="Internal"/>
    <d v="2019-07-09T00:00:00"/>
    <x v="0"/>
    <s v="India"/>
    <x v="7"/>
    <s v="Observation"/>
    <n v="9001"/>
    <s v="7.1.3"/>
    <s v=" Infrastructure"/>
    <s v="Administration"/>
    <m/>
    <d v="2019-09-07T00:00:00"/>
    <d v="2020-02-26T00:00:00"/>
    <s v="First Aid boxes are kept in the campus"/>
    <x v="0"/>
    <n v="232"/>
    <n v="172"/>
  </r>
  <r>
    <n v="117"/>
    <s v="The school has tied up with a local hospital within two kilometers. _x000a_There is no tie-up. Children are taken to a hospital that is 1km away incase of an emergency_x000a_"/>
    <s v="Internal"/>
    <d v="2019-07-09T00:00:00"/>
    <x v="0"/>
    <s v="India"/>
    <x v="7"/>
    <s v="Minor -Non-Conformities"/>
    <n v="9001"/>
    <s v="7.1.3"/>
    <s v=" Infrastructure"/>
    <s v="Academics"/>
    <m/>
    <d v="2019-09-07T00:00:00"/>
    <d v="2020-02-26T00:00:00"/>
    <s v="The school has tied up with the hospital"/>
    <x v="0"/>
    <n v="232"/>
    <n v="172"/>
  </r>
  <r>
    <n v="118"/>
    <s v="There is a first - aid box placed at every floor of the building._x000a_Not at every floor, only available in infirmary room_x000a_"/>
    <s v="Internal"/>
    <d v="2019-07-09T00:00:00"/>
    <x v="0"/>
    <s v="India"/>
    <x v="7"/>
    <s v="Minor -Non-Conformities"/>
    <n v="9001"/>
    <s v="7.1.3"/>
    <s v=" Infrastructure"/>
    <s v="Academics"/>
    <m/>
    <d v="2019-09-07T00:00:00"/>
    <d v="2020-02-26T00:00:00"/>
    <s v="First Aid boxes are kept in the campus"/>
    <x v="0"/>
    <n v="232"/>
    <n v="172"/>
  </r>
  <r>
    <n v="119"/>
    <s v="The teachers have undergone basic training / bridge courses on counseling, first-aid and identification of disabilities/learning difficulties._x000a_No such specific training has been given_x000a_"/>
    <s v="Internal"/>
    <d v="2019-07-09T00:00:00"/>
    <x v="0"/>
    <s v="India"/>
    <x v="7"/>
    <s v="Minor -Non-Conformities"/>
    <n v="45001"/>
    <n v="7.2"/>
    <s v=" Competence"/>
    <s v="Academics"/>
    <m/>
    <d v="2019-09-07T00:00:00"/>
    <d v="2020-02-26T00:00:00"/>
    <s v="Teachers are trained for first  Aid in campus."/>
    <x v="0"/>
    <n v="232"/>
    <n v="172"/>
  </r>
  <r>
    <n v="120"/>
    <s v="The school carries out an annual medical check up of all the students._x000a_No full body medical check-up is done, last year conducted only for eyes. _x000a_"/>
    <s v="Internal"/>
    <d v="2019-07-09T00:00:00"/>
    <x v="0"/>
    <s v="India"/>
    <x v="7"/>
    <s v="Minor -Non-Conformities"/>
    <n v="9001"/>
    <s v="8.2.2"/>
    <s v=" Determining requirements for products &amp; services"/>
    <s v="Academics"/>
    <m/>
    <d v="2019-09-07T00:00:00"/>
    <d v="2020-02-26T00:00:00"/>
    <s v="Medical checks are carried for all students"/>
    <x v="0"/>
    <n v="232"/>
    <n v="172"/>
  </r>
  <r>
    <n v="121"/>
    <s v="The school has a 'Health and Wellness Club'._x000a_Teachers have been specific instructions on what to tell in class, no such separate club exists"/>
    <s v="Internal"/>
    <d v="2019-07-09T00:00:00"/>
    <x v="0"/>
    <s v="India"/>
    <x v="7"/>
    <s v="Minor -Non-Conformities"/>
    <n v="45001"/>
    <n v="7.1"/>
    <s v=" Resources"/>
    <s v="Academics"/>
    <m/>
    <d v="2019-09-07T00:00:00"/>
    <d v="2020-02-27T00:00:00"/>
    <s v="Health and Wellness club organised by Teachers"/>
    <x v="0"/>
    <n v="233"/>
    <n v="173"/>
  </r>
  <r>
    <n v="122"/>
    <s v="Every  teacher regularly does not makes use of the 'School Health Manual'."/>
    <s v="Internal"/>
    <d v="2019-07-09T00:00:00"/>
    <x v="0"/>
    <s v="India"/>
    <x v="7"/>
    <s v="Minor -Non-Conformities"/>
    <n v="45001"/>
    <n v="7.5"/>
    <s v=" Documented information"/>
    <s v="Academics"/>
    <m/>
    <d v="2019-09-07T00:00:00"/>
    <d v="2020-02-26T00:00:00"/>
    <s v="School Health manual maintained and shared by teachers"/>
    <x v="0"/>
    <n v="232"/>
    <n v="172"/>
  </r>
  <r>
    <n v="123"/>
    <s v="The First-Aid protocol for common injuries are not displayed at prominent places in school. "/>
    <s v="Internal"/>
    <d v="2019-07-09T00:00:00"/>
    <x v="0"/>
    <s v="India"/>
    <x v="7"/>
    <s v="Minor -Non-Conformities"/>
    <n v="45001"/>
    <n v="7.4"/>
    <s v=" Communication"/>
    <s v="Academics"/>
    <m/>
    <d v="2019-09-07T00:00:00"/>
    <d v="2020-02-26T00:00:00"/>
    <s v="First Aid posters displayed in school premises."/>
    <x v="0"/>
    <n v="232"/>
    <n v="172"/>
  </r>
  <r>
    <n v="124"/>
    <s v="The school calls medical experts from time to time to sensitize the students and the teachers"/>
    <s v="Internal"/>
    <d v="2019-07-09T00:00:00"/>
    <x v="0"/>
    <s v="India"/>
    <x v="7"/>
    <s v="Minor -Non-Conformities"/>
    <n v="45001"/>
    <n v="7.2"/>
    <s v=" Competence"/>
    <s v="Academics"/>
    <m/>
    <d v="2019-09-07T00:00:00"/>
    <d v="2020-02-26T00:00:00"/>
    <s v="Medical awareness provided in campus"/>
    <x v="0"/>
    <n v="232"/>
    <n v="172"/>
  </r>
  <r>
    <n v="125"/>
    <s v="There are ramps and wheel-chairs for differently abled students /  teachers and the school environment is disabled friendly._x000a_Wheel chairs are not available"/>
    <s v="Internal"/>
    <d v="2019-07-09T00:00:00"/>
    <x v="0"/>
    <s v="India"/>
    <x v="7"/>
    <s v="Minor -Non-Conformities"/>
    <n v="45001"/>
    <n v="7.1"/>
    <s v=" Resources"/>
    <s v="Academics"/>
    <m/>
    <d v="2019-09-07T00:00:00"/>
    <d v="2020-02-26T00:00:00"/>
    <s v="Facility provided in school for differently abled children in school"/>
    <x v="0"/>
    <n v="232"/>
    <n v="172"/>
  </r>
  <r>
    <n v="126"/>
    <s v="A regular qualified guidance counselor on school roll is not there."/>
    <s v="Internal"/>
    <d v="2019-07-09T00:00:00"/>
    <x v="0"/>
    <s v="India"/>
    <x v="7"/>
    <s v="Minor -Non-Conformities"/>
    <n v="45001"/>
    <n v="7.2"/>
    <s v=" Competence"/>
    <s v="Academics"/>
    <m/>
    <d v="2019-09-07T00:00:00"/>
    <d v="2020-02-26T00:00:00"/>
    <s v="Counselor on roll in school campus"/>
    <x v="0"/>
    <n v="232"/>
    <n v="172"/>
  </r>
  <r>
    <n v="127"/>
    <s v="The school informs and consults parents and encourages the participation of families in child protection issues. _x000a_No session with the parents for this is conducted_x000a_"/>
    <s v="Internal"/>
    <d v="2019-07-09T00:00:00"/>
    <x v="0"/>
    <s v="India"/>
    <x v="7"/>
    <s v="Minor -Non-Conformities"/>
    <n v="45001"/>
    <n v="7.4"/>
    <s v=" Communication"/>
    <s v="Academics"/>
    <m/>
    <d v="2019-09-07T00:00:00"/>
    <d v="2020-02-26T00:00:00"/>
    <s v="Child protection awareness provided to parents."/>
    <x v="0"/>
    <n v="232"/>
    <n v="172"/>
  </r>
  <r>
    <n v="128"/>
    <s v="There is a rehabilitation programme to restore the self-esteem of abused children. "/>
    <s v="Internal"/>
    <d v="2019-07-09T00:00:00"/>
    <x v="0"/>
    <s v="India"/>
    <x v="7"/>
    <s v="Minor -Non-Conformities"/>
    <n v="45001"/>
    <n v="7.2"/>
    <s v=" Competence"/>
    <s v="Academics"/>
    <m/>
    <d v="2019-09-07T00:00:00"/>
    <d v="2020-02-26T00:00:00"/>
    <s v="Child Abuse policy in place now."/>
    <x v="0"/>
    <n v="232"/>
    <n v="172"/>
  </r>
  <r>
    <n v="129"/>
    <s v="The school provides workshops by medical experts and counselors on adolescence related issues."/>
    <s v="Internal"/>
    <d v="2019-07-09T00:00:00"/>
    <x v="0"/>
    <s v="India"/>
    <x v="7"/>
    <s v="Minor -Non-Conformities"/>
    <n v="45001"/>
    <n v="7.2"/>
    <s v=" Competence"/>
    <s v="Academics"/>
    <m/>
    <d v="2019-09-07T00:00:00"/>
    <d v="2020-02-26T00:00:00"/>
    <s v="Adolescence related awareness provided to students"/>
    <x v="0"/>
    <n v="232"/>
    <n v="172"/>
  </r>
  <r>
    <n v="130"/>
    <s v="Awareness  programs are  conducted on AIDS, harmful effects of  tobacco and  drugs"/>
    <s v="Internal"/>
    <d v="2019-07-09T00:00:00"/>
    <x v="0"/>
    <s v="India"/>
    <x v="7"/>
    <s v="Minor -Non-Conformities"/>
    <n v="45001"/>
    <n v="7.2"/>
    <s v=" Competence"/>
    <s v="Academics"/>
    <m/>
    <d v="2019-09-07T00:00:00"/>
    <d v="2020-02-26T00:00:00"/>
    <s v="Awareness program conducted by school"/>
    <x v="0"/>
    <n v="232"/>
    <n v="172"/>
  </r>
  <r>
    <n v="131"/>
    <s v="The evacuation plan is displayed at different places in the building. _x000a_No evacuation plan is currently made or available. It is WIP"/>
    <s v="Internal"/>
    <d v="2019-07-09T00:00:00"/>
    <x v="0"/>
    <s v="India"/>
    <x v="7"/>
    <s v="Minor -Non-Conformities"/>
    <n v="45001"/>
    <n v="7.1"/>
    <s v=" Resources"/>
    <s v="Administration"/>
    <m/>
    <d v="2019-09-07T00:00:00"/>
    <d v="2020-02-27T00:00:00"/>
    <s v="Evacuation plan is displayed by school"/>
    <x v="0"/>
    <n v="233"/>
    <n v="173"/>
  </r>
  <r>
    <n v="132"/>
    <s v="The students and staff know and understand the evacuation plan to avoid stampede in case of a disaster."/>
    <s v="Internal"/>
    <d v="2019-07-09T00:00:00"/>
    <x v="0"/>
    <s v="India"/>
    <x v="7"/>
    <s v="Minor -Non-Conformities"/>
    <n v="45001"/>
    <n v="7.1"/>
    <s v=" Resources"/>
    <s v="Administration"/>
    <m/>
    <d v="2019-09-07T00:00:00"/>
    <d v="2020-02-26T00:00:00"/>
    <s v="student and staff are trained, for evacuation plan."/>
    <x v="0"/>
    <n v="232"/>
    <n v="172"/>
  </r>
  <r>
    <n v="133"/>
    <s v="CPR and first -aid classes are held at periodic intervals for staff and students. "/>
    <s v="Internal"/>
    <d v="2019-07-09T00:00:00"/>
    <x v="0"/>
    <s v="India"/>
    <x v="7"/>
    <s v="Minor -Non-Conformities"/>
    <n v="45001"/>
    <n v="7.1"/>
    <s v=" Resources"/>
    <s v="Administration"/>
    <m/>
    <d v="2019-09-07T00:00:00"/>
    <d v="2019-09-02T00:00:00"/>
    <s v="Fisrt Aid program awareness is conducted by school"/>
    <x v="0"/>
    <n v="55"/>
    <n v="-5"/>
  </r>
  <r>
    <n v="134"/>
    <s v="The disaster management drills and evacuation plans are practised from time to time. "/>
    <s v="Internal"/>
    <d v="2019-07-09T00:00:00"/>
    <x v="0"/>
    <s v="India"/>
    <x v="7"/>
    <s v="Minor -Non-Conformities"/>
    <n v="45001"/>
    <n v="7.1"/>
    <s v=" Resources"/>
    <s v="Administration"/>
    <m/>
    <d v="2019-09-07T00:00:00"/>
    <d v="2020-02-26T00:00:00"/>
    <s v="Staff is trained in DM and evacuation plan."/>
    <x v="0"/>
    <n v="232"/>
    <n v="172"/>
  </r>
  <r>
    <n v="135"/>
    <s v="There is provision for well-equipped ambulance in case of emergencies or during any disaster."/>
    <s v="Internal"/>
    <d v="2019-07-09T00:00:00"/>
    <x v="0"/>
    <s v="India"/>
    <x v="7"/>
    <s v="Minor -Non-Conformities"/>
    <n v="9001"/>
    <n v="7.1"/>
    <s v=" Resources"/>
    <s v="Administration"/>
    <m/>
    <d v="2020-06-30T00:00:00"/>
    <d v="2020-06-19T00:00:00"/>
    <s v="School has tied up with hospital nearby for emergency ambulance"/>
    <x v="0"/>
    <n v="346"/>
    <n v="-11"/>
  </r>
  <r>
    <n v="136"/>
    <s v="The protocols to be followed in case of emergencies are displayed at different places in the building. "/>
    <s v="Internal"/>
    <d v="2019-07-09T00:00:00"/>
    <x v="0"/>
    <s v="India"/>
    <x v="7"/>
    <s v="Minor -Non-Conformities"/>
    <n v="45001"/>
    <n v="7.1"/>
    <s v=" Resources"/>
    <s v="Administration"/>
    <m/>
    <d v="2019-09-07T00:00:00"/>
    <d v="2020-02-26T00:00:00"/>
    <s v="Protocol followed in case of emergencies is displayed in different parts of the building"/>
    <x v="0"/>
    <n v="232"/>
    <n v="172"/>
  </r>
  <r>
    <n v="137"/>
    <s v="The teachers and paramedical staff are trained to provide resuscitation. "/>
    <s v="Internal"/>
    <d v="2019-07-09T00:00:00"/>
    <x v="0"/>
    <s v="India"/>
    <x v="7"/>
    <s v="Minor -Non-Conformities"/>
    <n v="45001"/>
    <n v="7.1"/>
    <s v=" Resources"/>
    <s v="Administration"/>
    <m/>
    <d v="2019-09-07T00:00:00"/>
    <d v="2020-02-26T00:00:00"/>
    <s v="Training is provided by the school"/>
    <x v="0"/>
    <n v="232"/>
    <n v="172"/>
  </r>
  <r>
    <n v="138"/>
    <s v="The school is equipped with a Public Address System to make emergency announcements. _x000a_Mike system exists for assemblies_x000a_"/>
    <s v="Internal"/>
    <d v="2019-07-09T00:00:00"/>
    <x v="0"/>
    <s v="India"/>
    <x v="7"/>
    <s v="Minor -Non-Conformities"/>
    <n v="45001"/>
    <n v="7.1"/>
    <s v=" Resources"/>
    <s v="Administration"/>
    <m/>
    <d v="2019-09-07T00:00:00"/>
    <d v="2020-02-27T00:00:00"/>
    <s v="Yes the school is well equipped"/>
    <x v="0"/>
    <n v="233"/>
    <n v="173"/>
  </r>
  <r>
    <n v="139"/>
    <s v="There is a stable Disaster Management Plan which is updated regularly. "/>
    <s v="Internal"/>
    <d v="2019-07-09T00:00:00"/>
    <x v="0"/>
    <s v="India"/>
    <x v="7"/>
    <s v="Minor -Non-Conformities"/>
    <n v="45001"/>
    <n v="7.1"/>
    <s v=" Resources"/>
    <s v="Administration"/>
    <m/>
    <d v="2019-09-07T00:00:00"/>
    <d v="2020-02-27T00:00:00"/>
    <s v="DRP plan exist in the campus"/>
    <x v="0"/>
    <n v="233"/>
    <n v="173"/>
  </r>
  <r>
    <n v="140"/>
    <s v="There is a School Disaster Response Team consisting of members, administration, teachers and senior students. "/>
    <s v="Internal"/>
    <d v="2019-07-09T00:00:00"/>
    <x v="0"/>
    <s v="India"/>
    <x v="7"/>
    <s v="Minor -Non-Conformities"/>
    <n v="45001"/>
    <n v="7.1"/>
    <s v=" Resources"/>
    <s v="Administration"/>
    <m/>
    <d v="2019-09-07T00:00:00"/>
    <d v="2020-02-27T00:00:00"/>
    <s v="Yes, the school has Disaster Team"/>
    <x v="0"/>
    <n v="233"/>
    <n v="173"/>
  </r>
  <r>
    <n v="141"/>
    <s v="The school staff is sensitized to address the trauma and post-disaster interventions. "/>
    <s v="Internal"/>
    <d v="2019-07-09T00:00:00"/>
    <x v="0"/>
    <s v="India"/>
    <x v="7"/>
    <s v="Minor -Non-Conformities"/>
    <n v="45001"/>
    <n v="7.1"/>
    <s v=" Resources"/>
    <s v="Administration"/>
    <m/>
    <d v="2019-09-07T00:00:00"/>
    <d v="2020-02-27T00:00:00"/>
    <s v="Yes, the school staff is trained for Disaster"/>
    <x v="0"/>
    <n v="233"/>
    <n v="173"/>
  </r>
  <r>
    <n v="142"/>
    <s v="The school's design is safe enough to handle terrorist attacks._x000a_Only 2 watchmen, however without guns are present"/>
    <s v="Internal"/>
    <d v="2019-07-09T00:00:00"/>
    <x v="0"/>
    <s v="India"/>
    <x v="7"/>
    <s v="Minor -Non-Conformities"/>
    <n v="45001"/>
    <n v="7.1"/>
    <s v=" Resources"/>
    <s v="Administration"/>
    <m/>
    <d v="2019-09-07T00:00:00"/>
    <d v="2020-02-27T00:00:00"/>
    <s v="As per the school Disaster plan"/>
    <x v="0"/>
    <n v="233"/>
    <n v="173"/>
  </r>
  <r>
    <n v="143"/>
    <s v="A well-equipped disaster management cell in not present in the school."/>
    <s v="Internal"/>
    <d v="2019-07-09T00:00:00"/>
    <x v="0"/>
    <s v="India"/>
    <x v="7"/>
    <s v="Minor -Non-Conformities"/>
    <n v="45001"/>
    <n v="7.1"/>
    <s v=" Resources"/>
    <s v="Administration"/>
    <m/>
    <d v="2019-09-07T00:00:00"/>
    <d v="2020-02-27T00:00:00"/>
    <s v="As per the school Disaster plan"/>
    <x v="0"/>
    <n v="233"/>
    <n v="173"/>
  </r>
  <r>
    <n v="144"/>
    <s v="Assembly area not marked clearly &amp; known to people"/>
    <s v="Internal"/>
    <d v="2019-07-09T00:00:00"/>
    <x v="0"/>
    <s v="India"/>
    <x v="7"/>
    <s v="Minor -Non-Conformities"/>
    <n v="45001"/>
    <n v="7.1"/>
    <s v=" Resources"/>
    <s v="Administration"/>
    <m/>
    <d v="2019-09-07T00:00:00"/>
    <d v="2020-02-27T00:00:00"/>
    <s v="Assembly area is marked and visible "/>
    <x v="0"/>
    <n v="233"/>
    <n v="173"/>
  </r>
  <r>
    <n v="145"/>
    <s v="Does the plan clearly specify procedures for reporting emergencies to the government services and the relevant education authority?No"/>
    <s v="Internal"/>
    <d v="2019-07-09T00:00:00"/>
    <x v="0"/>
    <s v="India"/>
    <x v="7"/>
    <s v="Minor -Non-Conformities"/>
    <n v="45001"/>
    <n v="7.1"/>
    <s v=" Resources"/>
    <s v="Administration"/>
    <m/>
    <d v="2019-09-07T00:00:00"/>
    <d v="2020-02-27T00:00:00"/>
    <s v="As per the school Disaster plan"/>
    <x v="0"/>
    <n v="233"/>
    <n v="173"/>
  </r>
  <r>
    <n v="146"/>
    <s v="Are the potential risks within and upto a kilometre from the workplace identified?No"/>
    <s v="Internal"/>
    <d v="2019-07-09T00:00:00"/>
    <x v="0"/>
    <s v="India"/>
    <x v="7"/>
    <s v="Minor -Non-Conformities"/>
    <n v="45001"/>
    <n v="7.1"/>
    <s v=" Resources"/>
    <s v="Administration"/>
    <m/>
    <d v="2019-09-07T00:00:00"/>
    <d v="2020-02-27T00:00:00"/>
    <s v="As per the school Disaster plan"/>
    <x v="0"/>
    <n v="233"/>
    <n v="173"/>
  </r>
  <r>
    <n v="147"/>
    <s v="Does the plan clearly mention about the evacuation plan?No"/>
    <s v="Internal"/>
    <d v="2019-07-09T00:00:00"/>
    <x v="0"/>
    <s v="India"/>
    <x v="7"/>
    <s v="Minor -Non-Conformities"/>
    <n v="45001"/>
    <n v="7.1"/>
    <s v=" Resources"/>
    <s v="Administration"/>
    <m/>
    <d v="2019-09-07T00:00:00"/>
    <d v="2020-02-27T00:00:00"/>
    <s v="As per the school Disaster plan"/>
    <x v="0"/>
    <n v="233"/>
    <n v="173"/>
  </r>
  <r>
    <n v="148"/>
    <s v="Emergency management Plan:-_x000a_Are the roles and responsibilities of key personnel's clearly defined - task force team leaders, class teachers, office staff and students?No"/>
    <s v="Internal"/>
    <d v="2019-07-09T00:00:00"/>
    <x v="0"/>
    <s v="India"/>
    <x v="7"/>
    <s v="Minor -Non-Conformities"/>
    <n v="45001"/>
    <n v="7.1"/>
    <s v=" Resources"/>
    <s v="Administration"/>
    <m/>
    <d v="2019-09-07T00:00:00"/>
    <d v="2020-02-27T00:00:00"/>
    <s v="As per the school Disaster plan"/>
    <x v="0"/>
    <n v="233"/>
    <n v="173"/>
  </r>
  <r>
    <n v="149"/>
    <s v="Are the potential risks within and upto a kilometre from the workplace identified?No"/>
    <s v="Internal"/>
    <d v="2019-07-09T00:00:00"/>
    <x v="0"/>
    <s v="India"/>
    <x v="7"/>
    <s v="Minor -Non-Conformities"/>
    <n v="45001"/>
    <n v="7.1"/>
    <s v=" Resources"/>
    <s v="Administration"/>
    <m/>
    <d v="2019-09-07T00:00:00"/>
    <d v="2020-02-27T00:00:00"/>
    <s v="As per the school Disaster plan"/>
    <x v="0"/>
    <n v="233"/>
    <n v="173"/>
  </r>
  <r>
    <n v="150"/>
    <s v="Does the plan clearly mention about the evacuation plan?No"/>
    <s v="Internal"/>
    <d v="2019-07-09T00:00:00"/>
    <x v="0"/>
    <s v="India"/>
    <x v="7"/>
    <s v="Minor -Non-Conformities"/>
    <n v="45001"/>
    <n v="7.1"/>
    <s v=" Resources"/>
    <s v="Administration"/>
    <m/>
    <d v="2019-09-07T00:00:00"/>
    <d v="2020-02-27T00:00:00"/>
    <s v="As per the school Disaster plan"/>
    <x v="0"/>
    <n v="233"/>
    <n v="173"/>
  </r>
  <r>
    <n v="151"/>
    <s v="Are the roles and responsibilities of key personnel's clearly defined - task force team leaders, class teachers, office staff and students?No."/>
    <s v="Internal"/>
    <d v="2019-07-09T00:00:00"/>
    <x v="0"/>
    <s v="India"/>
    <x v="7"/>
    <s v="Minor -Non-Conformities"/>
    <n v="45001"/>
    <n v="7.1"/>
    <s v=" Resources"/>
    <s v="Administration"/>
    <m/>
    <d v="2019-09-07T00:00:00"/>
    <d v="2020-02-27T00:00:00"/>
    <s v="As per the school Disaster plan"/>
    <x v="0"/>
    <n v="233"/>
    <n v="173"/>
  </r>
  <r>
    <n v="152"/>
    <s v="Are the staff responsibilities to account for and supervise students during and following the emergency clearly described?No"/>
    <s v="Internal"/>
    <d v="2019-07-09T00:00:00"/>
    <x v="0"/>
    <s v="India"/>
    <x v="7"/>
    <s v="Minor -Non-Conformities"/>
    <n v="45001"/>
    <n v="7.1"/>
    <s v=" Resources"/>
    <s v="Administration"/>
    <m/>
    <d v="2019-09-07T00:00:00"/>
    <d v="2020-02-27T00:00:00"/>
    <s v="As per the school Disaster plan"/>
    <x v="0"/>
    <n v="233"/>
    <n v="173"/>
  </r>
  <r>
    <n v="153"/>
    <s v="Does the plan give emphasis on the more vulnerable children below class V?No."/>
    <s v="Internal"/>
    <d v="2019-07-09T00:00:00"/>
    <x v="0"/>
    <s v="India"/>
    <x v="7"/>
    <s v="Minor -Non-Conformities"/>
    <n v="45001"/>
    <n v="7.1"/>
    <s v=" Resources"/>
    <s v="Administration"/>
    <m/>
    <d v="2019-09-07T00:00:00"/>
    <d v="2020-02-27T00:00:00"/>
    <s v="As per the school Disaster plan"/>
    <x v="0"/>
    <n v="233"/>
    <n v="173"/>
  </r>
  <r>
    <n v="154"/>
    <s v="Does the plan address the students with special physical, mental and medical needs?No."/>
    <s v="Internal"/>
    <d v="2019-07-09T00:00:00"/>
    <x v="0"/>
    <s v="India"/>
    <x v="7"/>
    <s v="Minor -Non-Conformities"/>
    <n v="45001"/>
    <n v="7.1"/>
    <s v=" Resources"/>
    <s v="Administration"/>
    <m/>
    <d v="2019-09-07T00:00:00"/>
    <d v="2020-02-27T00:00:00"/>
    <s v="As per the school Disaster plan"/>
    <x v="0"/>
    <n v="233"/>
    <n v="173"/>
  </r>
  <r>
    <n v="155"/>
    <s v="Does the plan describe about how the DM team will be trained?No."/>
    <s v="Internal"/>
    <d v="2019-07-09T00:00:00"/>
    <x v="0"/>
    <s v="India"/>
    <x v="7"/>
    <s v="Minor -Non-Conformities"/>
    <n v="45001"/>
    <n v="7.1"/>
    <s v=" Resources"/>
    <s v="Administration"/>
    <m/>
    <d v="2019-09-07T00:00:00"/>
    <d v="2020-02-27T00:00:00"/>
    <s v="As per the school Disaster plan"/>
    <x v="0"/>
    <n v="233"/>
    <n v="173"/>
  </r>
  <r>
    <n v="156"/>
    <s v="Does plan provide the calendar for mock drill to be conducted?No."/>
    <s v="Internal"/>
    <d v="2019-07-09T00:00:00"/>
    <x v="0"/>
    <s v="India"/>
    <x v="7"/>
    <s v="Minor -Non-Conformities"/>
    <n v="45001"/>
    <n v="7.1"/>
    <s v=" Resources"/>
    <s v="Administration"/>
    <m/>
    <d v="2019-09-07T00:00:00"/>
    <d v="2020-02-27T00:00:00"/>
    <s v="yes mock drills are conducted in the school"/>
    <x v="0"/>
    <n v="233"/>
    <n v="173"/>
  </r>
  <r>
    <n v="157"/>
    <s v="Has the plan been endorsed by local police and fire brigade?No."/>
    <s v="Internal"/>
    <d v="2019-07-09T00:00:00"/>
    <x v="0"/>
    <s v="India"/>
    <x v="7"/>
    <s v="Minor -Non-Conformities"/>
    <n v="45001"/>
    <n v="7.1"/>
    <s v=" Resources"/>
    <s v="Administration"/>
    <m/>
    <d v="2019-09-07T00:00:00"/>
    <d v="2020-02-27T00:00:00"/>
    <s v="As per the school Disaster plan"/>
    <x v="0"/>
    <n v="233"/>
    <n v="173"/>
  </r>
  <r>
    <n v="158"/>
    <s v="Is there proper handling of e- waste?_x000a_E-waste needs to be done_x000a_"/>
    <s v="Internal"/>
    <d v="2019-07-09T00:00:00"/>
    <x v="0"/>
    <s v="India"/>
    <x v="7"/>
    <s v="Minor -Non-Conformities"/>
    <n v="9001"/>
    <s v="8.2.2"/>
    <s v=" Determining requirements for products &amp; services"/>
    <s v="Academics"/>
    <m/>
    <d v="2019-09-07T00:00:00"/>
    <d v="2020-02-27T00:00:00"/>
    <s v="Yes, the school has proper e-waste handling system"/>
    <x v="0"/>
    <n v="233"/>
    <n v="173"/>
  </r>
  <r>
    <n v="159"/>
    <s v="“School Bus” must be prominently written on the back and front of the bus carrying school children. If, it is a hired bus, “On School Duty” should be clearly written."/>
    <s v="Internal"/>
    <d v="2019-07-09T00:00:00"/>
    <x v="0"/>
    <s v="India"/>
    <x v="7"/>
    <s v="Minor -Non-Conformities"/>
    <n v="9001"/>
    <s v="7.1.3"/>
    <s v=" Infrastructure"/>
    <s v="Administration"/>
    <m/>
    <d v="2019-09-07T00:00:00"/>
    <d v="2020-02-27T00:00:00"/>
    <s v="Yes it is visible"/>
    <x v="0"/>
    <n v="233"/>
    <n v="173"/>
  </r>
  <r>
    <n v="160"/>
    <s v="Details of the Driver (name, address, license number, badge number) and Tel.No. of the school or owner of the bus, Transport Dept’s helpline number and Registration number of the vehicle shall be displayed at prominent places inside and outside the bus in contrast colour. It is to be clearly visible to all the passengers in the bus and to the public so that in case of necessity, the school authority / police or other authorities can be informed. "/>
    <s v="Internal"/>
    <d v="2019-07-09T00:00:00"/>
    <x v="0"/>
    <s v="India"/>
    <x v="7"/>
    <s v="Minor -Non-Conformities"/>
    <n v="9001"/>
    <s v="7.1.3"/>
    <s v=" Infrastructure"/>
    <s v="Administration"/>
    <m/>
    <d v="2019-09-07T00:00:00"/>
    <d v="2020-02-27T00:00:00"/>
    <s v="Details are now provided"/>
    <x v="0"/>
    <n v="233"/>
    <n v="173"/>
  </r>
  <r>
    <n v="161"/>
    <s v="The windows of the bus should be fitted with horizontal grills and with mesh fire."/>
    <s v="Internal"/>
    <d v="2019-07-09T00:00:00"/>
    <x v="0"/>
    <s v="India"/>
    <x v="7"/>
    <s v="Minor -Non-Conformities"/>
    <n v="9001"/>
    <s v="7.1.3"/>
    <s v=" Infrastructure"/>
    <s v="Administration"/>
    <m/>
    <d v="2019-09-07T00:00:00"/>
    <d v="2020-02-27T00:00:00"/>
    <s v="Yes the windows of the bus is well fitted"/>
    <x v="0"/>
    <n v="233"/>
    <n v="173"/>
  </r>
  <r>
    <n v="162"/>
    <s v="Medical checkup regarding the physical fitness of the driver including eye testing shall be made every year. Fitness certificate issued by the competent authority shall be obtained as per the safety standard under “The Motor Vehicles Act 1988”."/>
    <s v="Internal"/>
    <d v="2019-07-09T00:00:00"/>
    <x v="0"/>
    <s v="India"/>
    <x v="7"/>
    <s v="Minor -Non-Conformities"/>
    <n v="9001"/>
    <s v="7.1.3"/>
    <s v=" Infrastructure"/>
    <s v="Administration"/>
    <m/>
    <d v="2019-09-07T00:00:00"/>
    <d v="2020-02-27T00:00:00"/>
    <s v="Medical check is provided to the campus"/>
    <x v="0"/>
    <n v="233"/>
    <n v="173"/>
  </r>
  <r>
    <n v="163"/>
    <s v="The school authority must provide one mobile phone in each school bus so that in case of emergency the school bus can be contacted or the driver / conductor of the school bus can contact the Police, State authority and the school authority."/>
    <s v="Internal"/>
    <d v="2019-07-09T00:00:00"/>
    <x v="0"/>
    <s v="India"/>
    <x v="7"/>
    <s v="Minor -Non-Conformities"/>
    <n v="9001"/>
    <s v="7.1.3"/>
    <s v=" Infrastructure"/>
    <s v="Administration"/>
    <m/>
    <d v="2019-09-07T00:00:00"/>
    <d v="2020-02-27T00:00:00"/>
    <s v="Phone is provided to the bus driver"/>
    <x v="0"/>
    <n v="233"/>
    <n v="173"/>
  </r>
  <r>
    <n v="164"/>
    <s v="The school building shall be free from inflammable and toxic materials, which if necessary, should be stored away from the school building."/>
    <s v="Internal"/>
    <d v="2019-07-09T00:00:00"/>
    <x v="0"/>
    <s v="India"/>
    <x v="7"/>
    <s v="Minor -Non-Conformities"/>
    <n v="9001"/>
    <s v="7.1.3"/>
    <s v=" Infrastructure"/>
    <s v="Administration"/>
    <m/>
    <d v="2019-09-07T00:00:00"/>
    <d v="2020-02-27T00:00:00"/>
    <s v="The school building is free from any such toxic material"/>
    <x v="0"/>
    <n v="233"/>
    <n v="173"/>
  </r>
  <r>
    <n v="165"/>
    <s v="Appropriate measures taken to protect outside environment contamination ._x000a_No. Could see flies &amp; also rodent moving around in kitchen premises._x000a_ "/>
    <s v="Internal"/>
    <d v="2019-07-09T00:00:00"/>
    <x v="0"/>
    <s v="India"/>
    <x v="7"/>
    <s v="Minor -Non-Conformities"/>
    <n v="9001"/>
    <s v="8.2.2"/>
    <s v=" Determining requirements for products &amp; services"/>
    <s v="Administration"/>
    <m/>
    <d v="2020-06-30T00:00:00"/>
    <d v="2020-07-21T00:00:00"/>
    <s v="Pest control activities are performed"/>
    <x v="0"/>
    <n v="378"/>
    <n v="21"/>
  </r>
  <r>
    <n v="166"/>
    <s v="Premise is adequately lighted and ventilated, properly white washed or painted.Tubelights protected wherever require._x000a_No. Walls are neither white washed nor painted."/>
    <s v="Internal"/>
    <d v="2019-07-09T00:00:00"/>
    <x v="0"/>
    <s v="India"/>
    <x v="7"/>
    <s v="Minor -Non-Conformities"/>
    <n v="9001"/>
    <s v="8.2.2"/>
    <s v=" Determining requirements for products &amp; services"/>
    <s v="Administration"/>
    <m/>
    <d v="2019-09-07T00:00:00"/>
    <d v="2020-02-27T00:00:00"/>
    <s v="The school campus is well lighted and ventilated"/>
    <x v="0"/>
    <n v="233"/>
    <n v="173"/>
  </r>
  <r>
    <n v="167"/>
    <s v="Doors, windows and other opening are fitted with net or screen to prevent insects, flies etc.Net or screen must be easy to remove &amp; clean."/>
    <s v="Internal"/>
    <d v="2019-07-09T00:00:00"/>
    <x v="0"/>
    <s v="India"/>
    <x v="7"/>
    <s v="Minor -Non-Conformities"/>
    <n v="9001"/>
    <s v="8.2.2"/>
    <s v=" Determining requirements for products &amp; services"/>
    <s v="Administration"/>
    <m/>
    <d v="2019-09-07T00:00:00"/>
    <d v="2020-02-27T00:00:00"/>
    <s v="Doors and windows are well fitted"/>
    <x v="0"/>
    <n v="233"/>
    <n v="173"/>
  </r>
  <r>
    <n v="168"/>
    <s v="Street shoes should not be worn while handling &amp; preparing food. _x000a_No. Cook Murli Sharma was observed wearing normal black colored sports shoes."/>
    <s v="Internal"/>
    <d v="2019-07-09T00:00:00"/>
    <x v="0"/>
    <s v="India"/>
    <x v="7"/>
    <s v="Minor -Non-Conformities"/>
    <n v="9001"/>
    <s v="8.2.2"/>
    <s v=" Determining requirements for products &amp; services"/>
    <s v="Administration"/>
    <m/>
    <d v="2019-09-07T00:00:00"/>
    <d v="2020-02-27T00:00:00"/>
    <s v="Proper attire is provieded to the cook"/>
    <x v="0"/>
    <n v="233"/>
    <n v="173"/>
  </r>
  <r>
    <n v="169"/>
    <s v="Adequate facility for cleaning , disinfecting of utensils and equipment_x000a_No. Cleaning of utensils is done behind the kitchen in open area"/>
    <s v="Internal"/>
    <d v="2019-07-09T00:00:00"/>
    <x v="0"/>
    <s v="India"/>
    <x v="7"/>
    <s v="Minor -Non-Conformities"/>
    <n v="9001"/>
    <s v="8.2.2"/>
    <s v=" Determining requirements for products &amp; services"/>
    <s v="Administration"/>
    <m/>
    <d v="2020-06-30T00:00:00"/>
    <d v="2020-07-22T00:00:00"/>
    <s v="Cleaning of utensils are now done at proper facility"/>
    <x v="0"/>
    <n v="379"/>
    <n v="22"/>
  </r>
  <r>
    <n v="170"/>
    <s v="Container used for storage are made of non-toxic material_x000a_No, containers are used. Food raw material are kept as it is in a store room behind the kitchen premises._x000a_"/>
    <s v="Internal"/>
    <d v="2019-07-09T00:00:00"/>
    <x v="0"/>
    <s v="India"/>
    <x v="7"/>
    <s v="Minor -Non-Conformities"/>
    <n v="9001"/>
    <s v="8.2.2"/>
    <s v=" Determining requirements for products &amp; services"/>
    <s v="Administration"/>
    <m/>
    <d v="2020-06-30T00:00:00"/>
    <d v="2020-06-19T00:00:00"/>
    <s v="Containers are in place"/>
    <x v="0"/>
    <n v="346"/>
    <n v="-11"/>
  </r>
  <r>
    <n v="171"/>
    <s v="Food material stored above floor &amp; away from walls_x000a_No,All food raw material is placed in the store room randomly."/>
    <s v="Internal"/>
    <d v="2019-07-09T00:00:00"/>
    <x v="0"/>
    <s v="India"/>
    <x v="7"/>
    <s v="Minor -Non-Conformities"/>
    <n v="9001"/>
    <s v="8.2.2"/>
    <s v=" Determining requirements for products &amp; services"/>
    <s v="Administration"/>
    <m/>
    <d v="2019-09-07T00:00:00"/>
    <d v="2020-02-27T00:00:00"/>
    <s v="Food material is well stored"/>
    <x v="0"/>
    <n v="233"/>
    <n v="173"/>
  </r>
  <r>
    <n v="172"/>
    <s v="Adequate facilities for toilets, hand wash and control footwear contamination, with provision for detergent/bacterial soap, hand dryer facility and nail cutter are provided. Changing facilities suitably located "/>
    <s v="Internal"/>
    <d v="2019-07-09T00:00:00"/>
    <x v="0"/>
    <s v="India"/>
    <x v="7"/>
    <s v="Minor -Non-Conformities"/>
    <n v="9001"/>
    <s v="8.2.2"/>
    <s v=" Determining requirements for products &amp; services"/>
    <s v="Administration"/>
    <m/>
    <d v="2019-09-07T00:00:00"/>
    <d v="2020-02-27T00:00:00"/>
    <s v="Adequate facilities for tiolets are provided"/>
    <x v="0"/>
    <n v="233"/>
    <n v="173"/>
  </r>
  <r>
    <n v="173"/>
    <s v="No person suffering from any infection or contagious disease._x000a_No medical reports available of cook Murli nor of the lady cook helpers"/>
    <s v="Internal"/>
    <d v="2019-07-09T00:00:00"/>
    <x v="0"/>
    <s v="India"/>
    <x v="7"/>
    <s v="Minor -Non-Conformities"/>
    <n v="9001"/>
    <s v="8.2.2"/>
    <s v=" Determining requirements for products &amp; services"/>
    <s v="Administration"/>
    <m/>
    <d v="2019-09-07T00:00:00"/>
    <d v="2020-02-27T00:00:00"/>
    <s v="Medical check is reguarly done"/>
    <x v="0"/>
    <n v="233"/>
    <n v="173"/>
  </r>
  <r>
    <n v="174"/>
    <s v="Arrangements are made to get the staff medically examined once in six month to ensure that they are free from infectious, contagious and other disease_x000a_no medical report available."/>
    <s v="Internal"/>
    <d v="2019-07-09T00:00:00"/>
    <x v="0"/>
    <s v="India"/>
    <x v="7"/>
    <s v="Minor -Non-Conformities"/>
    <n v="9001"/>
    <s v="8.2.2"/>
    <s v=" Determining requirements for products &amp; services"/>
    <s v="Administration"/>
    <m/>
    <d v="2019-09-07T00:00:00"/>
    <d v="2020-02-27T00:00:00"/>
    <s v="Medical check is reguarly done"/>
    <x v="0"/>
    <n v="233"/>
    <n v="173"/>
  </r>
  <r>
    <n v="175"/>
    <s v="The staff working are inoculated against the enteric group of disease and vaccinated "/>
    <s v="Internal"/>
    <d v="2019-07-09T00:00:00"/>
    <x v="0"/>
    <s v="India"/>
    <x v="7"/>
    <s v="Minor -Non-Conformities"/>
    <n v="9001"/>
    <s v="8.2.2"/>
    <s v=" Determining requirements for products &amp; services"/>
    <s v="Administration"/>
    <m/>
    <d v="2019-09-07T00:00:00"/>
    <d v="2020-02-27T00:00:00"/>
    <s v="Medical check is reguarly done"/>
    <x v="0"/>
    <n v="233"/>
    <n v="173"/>
  </r>
  <r>
    <n v="176"/>
    <s v="No employee suffering from a hand or face injury, skin infection or clinically recognised infectious disease"/>
    <s v="Internal"/>
    <d v="2019-07-09T00:00:00"/>
    <x v="0"/>
    <s v="India"/>
    <x v="7"/>
    <s v="Minor -Non-Conformities"/>
    <n v="9001"/>
    <s v="8.2.2"/>
    <s v=" Determining requirements for products &amp; services"/>
    <s v="Administration"/>
    <m/>
    <d v="2019-09-07T00:00:00"/>
    <d v="2020-02-27T00:00:00"/>
    <s v="Medical check is reguarly done"/>
    <x v="0"/>
    <n v="233"/>
    <n v="173"/>
  </r>
  <r>
    <n v="177"/>
    <s v="Food handlers maintained high degree of personal cleanliness (wash hands with soap and potable water, disinfect hand and dry at the beginning of handling food &amp; after hand contamination)."/>
    <s v="Internal"/>
    <d v="2019-07-09T00:00:00"/>
    <x v="0"/>
    <s v="India"/>
    <x v="7"/>
    <s v="Minor -Non-Conformities"/>
    <n v="9001"/>
    <s v="8.2.2"/>
    <s v=" Determining requirements for products &amp; services"/>
    <s v="Administration"/>
    <m/>
    <d v="2019-09-07T00:00:00"/>
    <d v="2020-02-27T00:00:00"/>
    <s v="Medical check is reguarly done"/>
    <x v="0"/>
    <n v="233"/>
    <n v="173"/>
  </r>
  <r>
    <n v="178"/>
    <s v="Food handlers refrain from smoking, spitting chewing, sneezing or coughing in food preparation &amp; food service, trim nails &amp; hair, Jewellery control"/>
    <s v="Internal"/>
    <d v="2019-07-09T00:00:00"/>
    <x v="0"/>
    <s v="India"/>
    <x v="7"/>
    <s v="Minor -Non-Conformities"/>
    <n v="9001"/>
    <s v="8.2.2"/>
    <s v=" Determining requirements for products &amp; services"/>
    <s v="Administration"/>
    <m/>
    <d v="2019-09-07T00:00:00"/>
    <d v="2020-02-27T00:00:00"/>
    <s v="Medical check is reguarly done"/>
    <x v="0"/>
    <n v="233"/>
    <n v="173"/>
  </r>
  <r>
    <n v="179"/>
    <s v="Treatment with permissible chemical, physical or biological agents within the permissible limits are carried out_x000a_No pest control activity has been carried out in past 6 months"/>
    <s v="Internal"/>
    <d v="2019-07-09T00:00:00"/>
    <x v="0"/>
    <s v="India"/>
    <x v="7"/>
    <s v="Minor -Non-Conformities"/>
    <n v="9001"/>
    <s v="8.2.2"/>
    <s v=" Determining requirements for products &amp; services"/>
    <s v="Administration"/>
    <m/>
    <d v="2019-09-07T00:00:00"/>
    <d v="2020-02-27T00:00:00"/>
    <s v="Treatment is done within the limit"/>
    <x v="0"/>
    <n v="233"/>
    <n v="173"/>
  </r>
  <r>
    <n v="180"/>
    <s v="Adequate control measures are in place to prevent insects, birds, animals and rodent entry _x000a_No. Could see rodent during cantee inspection as well as flies also on tables "/>
    <s v="Internal"/>
    <d v="2019-07-09T00:00:00"/>
    <x v="0"/>
    <s v="India"/>
    <x v="7"/>
    <s v="Minor -Non-Conformities"/>
    <n v="9001"/>
    <s v="8.2.2"/>
    <s v=" Determining requirements for products &amp; services"/>
    <s v="Administration"/>
    <m/>
    <d v="2019-09-07T00:00:00"/>
    <d v="2020-02-27T00:00:00"/>
    <s v="Adequate measures are taken"/>
    <x v="0"/>
    <n v="233"/>
    <n v="173"/>
  </r>
  <r>
    <n v="181"/>
    <s v="Food preparation areas are cleaned at regular intervals, with water and detergent and with the use of a disinfectant"/>
    <s v="Internal"/>
    <d v="2019-07-09T00:00:00"/>
    <x v="0"/>
    <s v="India"/>
    <x v="7"/>
    <s v="Minor -Non-Conformities"/>
    <n v="9001"/>
    <s v="8.2.2"/>
    <s v=" Determining requirements for products &amp; services"/>
    <s v="Administration"/>
    <m/>
    <d v="2019-09-07T00:00:00"/>
    <d v="2020-02-27T00:00:00"/>
    <s v="Cleaning is taken care by school"/>
    <x v="0"/>
    <n v="233"/>
    <n v="173"/>
  </r>
  <r>
    <n v="182"/>
    <s v="Records of pest control (pesticide, insecticide used along with dates &amp; frequency) maintained_x000a_No records available. Observed rodent in canteen area during audit"/>
    <s v="Internal"/>
    <d v="2019-07-09T00:00:00"/>
    <x v="0"/>
    <s v="India"/>
    <x v="7"/>
    <s v="Minor -Non-Conformities"/>
    <n v="9001"/>
    <s v="8.2.2"/>
    <s v=" Determining requirements for products &amp; services"/>
    <s v="Administration"/>
    <m/>
    <d v="2019-09-07T00:00:00"/>
    <d v="2020-02-27T00:00:00"/>
    <s v="Pest control treatment done in school"/>
    <x v="0"/>
    <n v="233"/>
    <n v="173"/>
  </r>
  <r>
    <n v="183"/>
    <s v="Records of medical examination signed by a registered medical practitioner_x000a_Could see only OPD Report / Case No. O/2314 of Baldevbhai Narshibhai dated 23/04/2016. No report available of chief cook Murli nor of the 4 - 5 lady assistant cook helpers "/>
    <s v="Internal"/>
    <d v="2019-07-09T00:00:00"/>
    <x v="0"/>
    <s v="India"/>
    <x v="7"/>
    <s v="Minor -Non-Conformities"/>
    <n v="9001"/>
    <s v="8.2.2"/>
    <s v=" Determining requirements for products &amp; services"/>
    <s v="Administration"/>
    <m/>
    <d v="2019-09-07T00:00:00"/>
    <d v="2020-02-27T00:00:00"/>
    <s v="Medical record are examined by the medical practitioner"/>
    <x v="0"/>
    <n v="233"/>
    <n v="173"/>
  </r>
  <r>
    <n v="184"/>
    <s v="Are exit signs illuminated and visible?_x000a_No signage's exist"/>
    <s v="Internal"/>
    <d v="2019-07-09T00:00:00"/>
    <x v="0"/>
    <s v="India"/>
    <x v="7"/>
    <s v="Minor -Non-Conformities"/>
    <n v="9001"/>
    <s v="8.2.2"/>
    <s v=" Determining requirements for products &amp; services"/>
    <s v="Administration"/>
    <m/>
    <d v="2019-09-07T00:00:00"/>
    <d v="2020-05-14T00:00:00"/>
    <s v="Exits are clearly identifiable"/>
    <x v="0"/>
    <n v="310"/>
    <n v="250"/>
  </r>
  <r>
    <n v="185"/>
    <s v="Stairways are not being used for storage?_x000a_Picture shows Staiways are used for storage. "/>
    <s v="Internal"/>
    <d v="2019-07-09T00:00:00"/>
    <x v="0"/>
    <s v="India"/>
    <x v="7"/>
    <s v="Minor -Non-Conformities"/>
    <n v="9001"/>
    <s v="8.2.2"/>
    <s v=" Determining requirements for products &amp; services"/>
    <s v="Administration"/>
    <m/>
    <d v="2019-09-07T00:00:00"/>
    <d v="2020-02-27T00:00:00"/>
    <s v="stairways are free from any storage. "/>
    <x v="0"/>
    <n v="233"/>
    <n v="173"/>
  </r>
  <r>
    <n v="186"/>
    <s v="Is the Emergency Evacuation Route &amp; Action Plan posted?"/>
    <s v="Internal"/>
    <d v="2019-07-09T00:00:00"/>
    <x v="0"/>
    <s v="India"/>
    <x v="7"/>
    <s v="Minor -Non-Conformities"/>
    <n v="9001"/>
    <s v="8.2.2"/>
    <s v=" Determining requirements for products &amp; services"/>
    <s v="Administration"/>
    <m/>
    <d v="2019-09-07T00:00:00"/>
    <d v="2020-02-27T00:00:00"/>
    <s v="Evacuation plan posted every where in the school."/>
    <x v="0"/>
    <n v="233"/>
    <n v="173"/>
  </r>
  <r>
    <n v="187"/>
    <s v="Is there no obvious damage to sprinklers?_x000a_There is no fire hydrant nor sprinkler system"/>
    <s v="Internal"/>
    <d v="2019-07-09T00:00:00"/>
    <x v="0"/>
    <s v="India"/>
    <x v="7"/>
    <s v="Minor -Non-Conformities"/>
    <n v="9001"/>
    <s v="8.2.2"/>
    <s v=" Determining requirements for products &amp; services"/>
    <s v="Administration"/>
    <m/>
    <d v="2019-09-07T00:00:00"/>
    <d v="2020-02-27T00:00:00"/>
    <s v="As per the school safety plan"/>
    <x v="0"/>
    <n v="233"/>
    <n v="173"/>
  </r>
  <r>
    <n v="188"/>
    <s v="Are OSHA (safety) posters prominently displayed?"/>
    <s v="Internal"/>
    <d v="2019-07-09T00:00:00"/>
    <x v="0"/>
    <s v="India"/>
    <x v="7"/>
    <s v="Minor -Non-Conformities"/>
    <n v="9001"/>
    <s v="8.2.2"/>
    <s v=" Determining requirements for products &amp; services"/>
    <s v="Administration"/>
    <m/>
    <d v="2019-09-07T00:00:00"/>
    <d v="2020-02-27T00:00:00"/>
    <s v="Safety posters well placed in school"/>
    <x v="0"/>
    <n v="233"/>
    <n v="173"/>
  </r>
  <r>
    <n v="189"/>
    <s v="A warning sign is available in case of spills?"/>
    <s v="Internal"/>
    <d v="2019-07-09T00:00:00"/>
    <x v="0"/>
    <s v="India"/>
    <x v="7"/>
    <s v="Minor -Non-Conformities"/>
    <n v="9001"/>
    <s v="8.2.2"/>
    <s v=" Determining requirements for products &amp; services"/>
    <s v="Administration"/>
    <m/>
    <d v="2019-09-07T00:00:00"/>
    <d v="2020-02-27T00:00:00"/>
    <s v="As per the school safety plan"/>
    <x v="0"/>
    <n v="233"/>
    <n v="173"/>
  </r>
  <r>
    <n v="190"/>
    <s v="No visible naked wires or loose wires"/>
    <s v="Internal"/>
    <d v="2019-07-09T00:00:00"/>
    <x v="0"/>
    <s v="India"/>
    <x v="7"/>
    <s v="Minor -Non-Conformities"/>
    <n v="9001"/>
    <s v="8.2.2"/>
    <s v=" Determining requirements for products &amp; services"/>
    <s v="Administration"/>
    <m/>
    <d v="2019-09-07T00:00:00"/>
    <d v="2020-02-27T00:00:00"/>
    <s v="As per the school safety plan"/>
    <x v="0"/>
    <n v="233"/>
    <n v="173"/>
  </r>
  <r>
    <n v="191"/>
    <s v="Sprinkler heads are unobstructed (18&quot; clearance). (Look for any obstructions such as piping, boxes, storage, etc.) "/>
    <s v="Internal"/>
    <d v="2019-07-09T00:00:00"/>
    <x v="0"/>
    <s v="India"/>
    <x v="7"/>
    <s v="Minor -Non-Conformities"/>
    <n v="9001"/>
    <s v="8.2.2"/>
    <s v=" Determining requirements for products &amp; services"/>
    <s v="Administration"/>
    <m/>
    <d v="2019-09-07T00:00:00"/>
    <d v="2020-02-27T00:00:00"/>
    <s v="As per the school safety plan"/>
    <x v="0"/>
    <n v="233"/>
    <n v="173"/>
  </r>
  <r>
    <n v="192"/>
    <s v="Sprinkler heads are protected against damage by system location or with metal guards. (Heads that are installed on low ceilings should have a guard on them)"/>
    <s v="Internal"/>
    <d v="2019-07-09T00:00:00"/>
    <x v="0"/>
    <s v="India"/>
    <x v="7"/>
    <s v="Minor -Non-Conformities"/>
    <n v="9001"/>
    <s v="8.2.2"/>
    <s v=" Determining requirements for products &amp; services"/>
    <s v="Administration"/>
    <m/>
    <d v="2019-09-07T00:00:00"/>
    <d v="2020-02-27T00:00:00"/>
    <s v="As per the school safety plan"/>
    <x v="0"/>
    <n v="233"/>
    <n v="173"/>
  </r>
  <r>
    <n v="193"/>
    <s v="No visible rodents or pests_x000a_Observed rodent in kitchen area and reptiles on 1st floor during site inspection"/>
    <s v="Internal"/>
    <d v="2019-07-09T00:00:00"/>
    <x v="0"/>
    <s v="India"/>
    <x v="7"/>
    <s v="Minor -Non-Conformities"/>
    <n v="9001"/>
    <s v="7.1.3"/>
    <s v=" Infrastructure"/>
    <s v="Administration"/>
    <m/>
    <d v="2019-09-07T00:00:00"/>
    <d v="2020-02-27T00:00:00"/>
    <s v="Pest control treatment done in school"/>
    <x v="0"/>
    <n v="233"/>
    <n v="173"/>
  </r>
  <r>
    <n v="194"/>
    <s v="Toilets are cleaned as per checklist?"/>
    <s v="Internal"/>
    <d v="2019-07-09T00:00:00"/>
    <x v="0"/>
    <s v="India"/>
    <x v="7"/>
    <s v="Minor -Non-Conformities"/>
    <n v="9001"/>
    <s v="7.1.3"/>
    <s v=" Infrastructure"/>
    <s v="Administration"/>
    <m/>
    <d v="2019-09-07T00:00:00"/>
    <d v="2020-02-27T00:00:00"/>
    <s v="Toilets are kept clean by the school"/>
    <x v="0"/>
    <n v="233"/>
    <n v="173"/>
  </r>
  <r>
    <n v="195"/>
    <s v="Walls, ceilings, windows are clean &amp; devoid of cobwebs?"/>
    <s v="Internal"/>
    <d v="2019-07-09T00:00:00"/>
    <x v="0"/>
    <s v="India"/>
    <x v="7"/>
    <s v="Minor -Non-Conformities"/>
    <n v="9001"/>
    <s v="7.1.3"/>
    <s v=" Infrastructure"/>
    <s v="Administration"/>
    <m/>
    <d v="2019-09-07T00:00:00"/>
    <d v="2020-02-27T00:00:00"/>
    <s v="Pest control treatment done in school"/>
    <x v="0"/>
    <n v="233"/>
    <n v="173"/>
  </r>
  <r>
    <n v="196"/>
    <s v="Exit Signanges are clearly marked &amp; visible_x000a_No Exit nor Emergency Exit Signage's seen in premises"/>
    <s v="Internal"/>
    <d v="2019-07-09T00:00:00"/>
    <x v="0"/>
    <s v="India"/>
    <x v="7"/>
    <s v="Minor -Non-Conformities"/>
    <n v="45001"/>
    <n v="7.1"/>
    <s v=" Resources"/>
    <s v="Administration"/>
    <m/>
    <d v="2019-09-07T00:00:00"/>
    <d v="2020-02-27T00:00:00"/>
    <s v="Signages are visible"/>
    <x v="0"/>
    <n v="233"/>
    <n v="173"/>
  </r>
  <r>
    <n v="197"/>
    <s v="Exits are not clearly identifiable"/>
    <s v="Internal"/>
    <d v="2019-07-09T00:00:00"/>
    <x v="0"/>
    <s v="India"/>
    <x v="7"/>
    <s v="Minor -Non-Conformities"/>
    <n v="45001"/>
    <n v="7.1"/>
    <s v=" Resources"/>
    <s v="Administration"/>
    <m/>
    <d v="2019-09-07T00:00:00"/>
    <d v="2020-02-27T00:00:00"/>
    <s v="Exits are clearly identifiable"/>
    <x v="0"/>
    <n v="233"/>
    <n v="173"/>
  </r>
  <r>
    <n v="198"/>
    <s v="Fire extinguisher locations are identified by a sign or other means._x000a_No Fire Extinguisher Signage seen in entire premises "/>
    <s v="Internal"/>
    <d v="2019-07-09T00:00:00"/>
    <x v="0"/>
    <s v="India"/>
    <x v="7"/>
    <s v="Minor -Non-Conformities"/>
    <n v="9001"/>
    <s v="7.1.3"/>
    <s v=" Infrastructure"/>
    <s v="Administration"/>
    <m/>
    <d v="2019-09-07T00:00:00"/>
    <d v="2020-02-27T00:00:00"/>
    <s v="FE signage are now visible"/>
    <x v="0"/>
    <n v="233"/>
    <n v="173"/>
  </r>
  <r>
    <n v="199"/>
    <s v="Students currently participate in varous events and campaigns at school. They should similarly be engaged in security and safety campaign of the school. The school must have an annual “Safety Day” and a “Security Day”._x000a_Currently this is not being done. Can be planned for 2020. Safety &amp; Security Awareness can also be part of assemblies"/>
    <s v="Internal"/>
    <d v="2019-07-10T00:00:00"/>
    <x v="0"/>
    <s v="India"/>
    <x v="7"/>
    <s v="Minor -Non-Conformities"/>
    <n v="45001"/>
    <n v="7.3"/>
    <s v=" Awareness"/>
    <s v="Academics"/>
    <m/>
    <d v="2019-09-08T00:00:00"/>
    <d v="2020-02-27T00:00:00"/>
    <s v="Awareness program conducted by school"/>
    <x v="0"/>
    <n v="232"/>
    <n v="172"/>
  </r>
  <r>
    <n v="200"/>
    <s v="This is being done on certain occasions and there is no documented SOP or training given to staff to carry out this function. The monitoring of the CCTV network is poor and is done from the Principal’s office. There need to be additional monitoring panels to cover the entire feed, and should be observed by dedicated staff._x000a_CCTV was provided to Admin &amp; Security Staff. Currently not functional due to operational reasons. Pending to be done by Camera Agency."/>
    <s v="Internal"/>
    <d v="2019-07-10T00:00:00"/>
    <x v="0"/>
    <s v="India"/>
    <x v="7"/>
    <s v="Minor -Non-Conformities"/>
    <n v="45001"/>
    <n v="8.1999999999999993"/>
    <s v=" Emergency preparedness and response"/>
    <s v="Administration"/>
    <m/>
    <d v="2019-09-08T00:00:00"/>
    <d v="2020-02-27T00:00:00"/>
    <s v="Monitoring of CCTV camera is done"/>
    <x v="0"/>
    <n v="232"/>
    <n v="172"/>
  </r>
  <r>
    <n v="201"/>
    <s v="Detailed background checks on all staff and teachers are not being carried out. The current process involves a telephonic conversation with the references given in the CV. Background checks and police verification is only carried out for the vendors and outsourced staff._x000a_Only police verification criminal part is done. And that too is done by SIS Agency who provides to GIIS the report"/>
    <s v="Internal"/>
    <d v="2019-07-10T00:00:00"/>
    <x v="0"/>
    <s v="India"/>
    <x v="7"/>
    <s v="Minor -Non-Conformities"/>
    <n v="45001"/>
    <s v="6.1.3"/>
    <s v=" Determination of legal and other requirements"/>
    <s v="HR"/>
    <m/>
    <d v="2019-09-08T00:00:00"/>
    <d v="2020-02-27T00:00:00"/>
    <s v="Background checks done by school"/>
    <x v="0"/>
    <n v="232"/>
    <n v="172"/>
  </r>
  <r>
    <n v="202"/>
    <s v="There is no documented policy. Recommended to have a School Security Committee comprising of effective stakeholders, who would take collective investigative action and follow-up action. Currently a committee consisting of the school counsellors, administrative staff and teaching staff look into investigative procedures.No documented procedure exists. Committee meets as &amp; when required and investigates."/>
    <s v="Internal"/>
    <d v="2019-07-10T00:00:00"/>
    <x v="0"/>
    <s v="India"/>
    <x v="7"/>
    <s v="Minor -Non-Conformities"/>
    <n v="45001"/>
    <n v="10.1"/>
    <s v=" General (Improvement)"/>
    <s v="Administration"/>
    <m/>
    <d v="2019-09-08T00:00:00"/>
    <d v="2020-02-27T00:00:00"/>
    <s v="School security committee exsits"/>
    <x v="0"/>
    <n v="232"/>
    <n v="172"/>
  </r>
  <r>
    <n v="203"/>
    <s v="Wall/grill/wired fence of 6-7 ft. height. Min 2 ft. of top guard (barbed wire/concertina)_x000a_Same position as of 2017. No changes. There has been theft case reported because of low wall height in month of Feb'19. Security agency was penalised"/>
    <s v="Internal"/>
    <d v="2019-07-10T00:00:00"/>
    <x v="0"/>
    <s v="India"/>
    <x v="7"/>
    <s v="Minor -Non-Conformities"/>
    <n v="45001"/>
    <n v="8.1999999999999993"/>
    <s v=" Emergency preparedness and response"/>
    <s v="Administration"/>
    <m/>
    <d v="2019-09-08T00:00:00"/>
    <d v="2020-02-27T00:00:00"/>
    <s v="As per security plan"/>
    <x v="0"/>
    <n v="232"/>
    <n v="172"/>
  </r>
  <r>
    <n v="204"/>
    <s v="Gates to be kept minimum. Ideally material movement to be from an exclusive gate._x000a_Same position as of 2017. No changes. There is no provision for material entry / exit from other gate"/>
    <s v="Internal"/>
    <d v="2019-07-10T00:00:00"/>
    <x v="0"/>
    <s v="India"/>
    <x v="7"/>
    <s v="Minor -Non-Conformities"/>
    <n v="45001"/>
    <n v="8.1999999999999993"/>
    <s v=" Emergency preparedness and response"/>
    <s v="Administration"/>
    <m/>
    <d v="2019-09-08T00:00:00"/>
    <d v="2020-02-27T00:00:00"/>
    <s v="As per security plan"/>
    <x v="0"/>
    <n v="232"/>
    <n v="172"/>
  </r>
  <r>
    <n v="205"/>
    <s v="Standard signage at all entrances to include - private property, no trespassing and signage identifying prohibited items. _x000a_No security nor safety related signages observed throughtout the entire campus. Needs to be taken up on priority basis_x000a_"/>
    <s v="Internal"/>
    <d v="2019-07-10T00:00:00"/>
    <x v="0"/>
    <s v="India"/>
    <x v="7"/>
    <s v="Minor -Non-Conformities"/>
    <n v="9001"/>
    <n v="8.3000000000000007"/>
    <s v=" Design &amp; development of products &amp; services"/>
    <s v="Administration"/>
    <m/>
    <d v="2019-09-08T00:00:00"/>
    <d v="2020-02-27T00:00:00"/>
    <s v="As per security plan"/>
    <x v="0"/>
    <n v="232"/>
    <n v="172"/>
  </r>
  <r>
    <n v="206"/>
    <s v="There should be immediate and automatic switch over of the power supply in case of power failure._x000a_It is manual only."/>
    <s v="Internal"/>
    <d v="2019-07-10T00:00:00"/>
    <x v="0"/>
    <s v="India"/>
    <x v="7"/>
    <s v="Minor -Non-Conformities"/>
    <n v="9001"/>
    <n v="8.3000000000000007"/>
    <s v=" Design &amp; development of products &amp; services"/>
    <s v="Administration"/>
    <m/>
    <d v="2019-09-08T00:00:00"/>
    <d v="2020-02-27T00:00:00"/>
    <s v="As per safety plan"/>
    <x v="0"/>
    <n v="232"/>
    <n v="172"/>
  </r>
  <r>
    <n v="207"/>
    <s v="Process must exist for positive identification of students and staff upon entry. Ideal would be to have a photo ID coupled with an automated system that would also serve the purpose of attendance management. _x000a_No RFID system exists. _x000a_ "/>
    <s v="Internal"/>
    <d v="2019-07-10T00:00:00"/>
    <x v="0"/>
    <s v="India"/>
    <x v="7"/>
    <s v="Minor -Non-Conformities"/>
    <n v="45001"/>
    <n v="8.1999999999999993"/>
    <s v=" Emergency preparedness and response"/>
    <s v="Administration"/>
    <m/>
    <d v="2019-09-08T00:00:00"/>
    <d v="2020-02-27T00:00:00"/>
    <s v="Process exists"/>
    <x v="0"/>
    <n v="232"/>
    <n v="172"/>
  </r>
  <r>
    <n v="208"/>
    <s v="Identity of all visitors must be established using Govt. issued photo ID (for example Adhaar / PAN Card / Driving Licence)_x000a_No such system exists as maximum visitors are parents. Vendors who visit are authorized one's. They are allowed inside after confirmation with concerned person and after being given visitor pass_x000a_"/>
    <s v="Internal"/>
    <d v="2019-07-10T00:00:00"/>
    <x v="0"/>
    <s v="India"/>
    <x v="7"/>
    <s v="Minor -Non-Conformities"/>
    <n v="45001"/>
    <n v="8.1999999999999993"/>
    <s v=" Emergency preparedness and response"/>
    <s v="Administration"/>
    <m/>
    <d v="2019-09-08T00:00:00"/>
    <d v="2020-02-27T00:00:00"/>
    <s v="Identity of visitors checked"/>
    <x v="0"/>
    <n v="232"/>
    <n v="172"/>
  </r>
  <r>
    <n v="209"/>
    <s v="Approval process must exist for allowing entry to school premises and gate security must ensure effective implementation of process._x000a_Process is there and followed but is not documented. Guard checks with concerned person over phone before allowing entry"/>
    <s v="Internal"/>
    <d v="2019-07-10T00:00:00"/>
    <x v="0"/>
    <s v="India"/>
    <x v="7"/>
    <s v="Minor -Non-Conformities"/>
    <n v="9001"/>
    <n v="8.3000000000000007"/>
    <s v=" Design &amp; development of products &amp; services"/>
    <s v="Administration"/>
    <m/>
    <d v="2019-09-08T00:00:00"/>
    <d v="2020-02-27T00:00:00"/>
    <s v="Approval process exists"/>
    <x v="0"/>
    <n v="232"/>
    <n v="172"/>
  </r>
  <r>
    <n v="210"/>
    <s v="Access to hazardous chemicals, tools should be restricted to authorised persons only._x000a_Gas cylinders are kept aside canteen. No student has access there."/>
    <s v="Internal"/>
    <d v="2019-07-10T00:00:00"/>
    <x v="0"/>
    <s v="India"/>
    <x v="7"/>
    <s v="Minor -Non-Conformities"/>
    <n v="45001"/>
    <s v="6.1.2"/>
    <s v=" Hazard identification &amp; assessment of risks and opportunities"/>
    <s v="Administration"/>
    <m/>
    <d v="2019-09-08T00:00:00"/>
    <d v="2020-02-27T00:00:00"/>
    <s v="As per safety plan"/>
    <x v="0"/>
    <n v="232"/>
    <n v="172"/>
  </r>
  <r>
    <n v="211"/>
    <s v="Personnel must be formally and periodically trained in screening procedures. They must be frequently rotated to avoid complacency setting up._x000a_No such process exists. Outside vehicles are not allowed inside the campus"/>
    <s v="Internal"/>
    <d v="2019-07-10T00:00:00"/>
    <x v="0"/>
    <s v="India"/>
    <x v="7"/>
    <s v="Minor -Non-Conformities"/>
    <n v="45001"/>
    <n v="7.2"/>
    <s v=" Competence"/>
    <s v="Administration"/>
    <m/>
    <d v="2019-09-08T00:00:00"/>
    <d v="2020-02-27T00:00:00"/>
    <s v="As per safety plan"/>
    <x v="0"/>
    <n v="232"/>
    <n v="172"/>
  </r>
  <r>
    <n v="212"/>
    <s v="Separate ID badges for students, teachers, visitors and parents"/>
    <s v="Internal"/>
    <d v="2019-07-10T00:00:00"/>
    <x v="0"/>
    <s v="India"/>
    <x v="7"/>
    <s v="Minor -Non-Conformities"/>
    <n v="45001"/>
    <n v="8.1"/>
    <s v=" Operational planning and control"/>
    <s v="Administration"/>
    <m/>
    <d v="2019-09-08T00:00:00"/>
    <d v="2020-02-27T00:00:00"/>
    <s v="ID and badges are separte for teachers, visitors and parents"/>
    <x v="0"/>
    <n v="232"/>
    <n v="172"/>
  </r>
  <r>
    <n v="213"/>
    <s v="Periodic training for security, housekeeping and teachers on intrusion detection._x000a_Just briefing is done."/>
    <s v="Internal"/>
    <d v="2019-07-10T00:00:00"/>
    <x v="0"/>
    <s v="India"/>
    <x v="7"/>
    <s v="Minor -Non-Conformities"/>
    <n v="45001"/>
    <n v="7.2"/>
    <s v=" Competence"/>
    <s v="Administration"/>
    <m/>
    <d v="2019-09-08T00:00:00"/>
    <d v="2020-02-27T00:00:00"/>
    <s v="As per training plan"/>
    <x v="0"/>
    <n v="232"/>
    <n v="172"/>
  </r>
  <r>
    <n v="214"/>
    <s v="Fire extinguishers are placed on each floor; there must be more in the admin areas and cafeteria._x000a_This needs to be initiated. Fire Hydrant needs to be installed._x000a_"/>
    <s v="Internal"/>
    <d v="2019-07-10T00:00:00"/>
    <x v="0"/>
    <s v="India"/>
    <x v="7"/>
    <s v="Minor -Non-Conformities"/>
    <n v="45001"/>
    <n v="8.1"/>
    <s v=" Operational planning and control"/>
    <s v="Administration"/>
    <m/>
    <d v="2019-09-08T00:00:00"/>
    <d v="2020-04-27T00:00:00"/>
    <s v="Fire Hydrants are installed, hence ticket can be closed"/>
    <x v="0"/>
    <n v="292"/>
    <n v="232"/>
  </r>
  <r>
    <n v="215"/>
    <s v="School must have a documented policy on emergency response._x000a_Not there"/>
    <s v="Internal"/>
    <d v="2019-07-10T00:00:00"/>
    <x v="0"/>
    <s v="India"/>
    <x v="7"/>
    <s v="Minor -Non-Conformities"/>
    <n v="45001"/>
    <n v="5.2"/>
    <s v=" OH&amp;S Policy"/>
    <s v="Administration"/>
    <m/>
    <d v="2019-09-08T00:00:00"/>
    <d v="2020-02-27T00:00:00"/>
    <s v="As per disaster plan"/>
    <x v="0"/>
    <n v="232"/>
    <n v="172"/>
  </r>
  <r>
    <n v="216"/>
    <s v="Guidelines for Staff_x000a_The document to have concise and unambiguous guidelines for staff on action to be taken in case of various crisis situations._x000a_No such policies or documentation exists. Crisis are handled situation-wise"/>
    <s v="Internal"/>
    <d v="2019-07-10T00:00:00"/>
    <x v="0"/>
    <s v="India"/>
    <x v="7"/>
    <s v="Minor -Non-Conformities"/>
    <n v="45001"/>
    <n v="5.3"/>
    <s v=" Organizational Roles, Responsibilities, Authorities"/>
    <s v="Administration"/>
    <m/>
    <d v="2019-09-08T00:00:00"/>
    <d v="2020-02-27T00:00:00"/>
    <s v="As per disaster plan"/>
    <x v="0"/>
    <n v="232"/>
    <n v="172"/>
  </r>
  <r>
    <n v="217"/>
    <s v="Guidelines for Students_x000a_The document to have concise and unambiguous guidelines for staff on action to be taken in case of various crisis situations._x000a_No such policies or documentation exists. Crisis are handled situation-wise"/>
    <s v="Internal"/>
    <d v="2019-07-10T00:00:00"/>
    <x v="0"/>
    <s v="India"/>
    <x v="7"/>
    <s v="Minor -Non-Conformities"/>
    <n v="45001"/>
    <n v="5.3"/>
    <s v=" Organizational Roles, Responsibilities, Authorities"/>
    <s v="Administration"/>
    <m/>
    <d v="2019-09-08T00:00:00"/>
    <d v="2020-02-27T00:00:00"/>
    <s v="As per disaster plan"/>
    <x v="0"/>
    <n v="232"/>
    <n v="172"/>
  </r>
  <r>
    <n v="218"/>
    <s v="Guidelines for Parents_x000a_The document to have concise and unambiguous guidelines for staff on action to be taken in case of various crisis situations._x000a_No such policies or documentation exists. Crisis are handled situation-wise"/>
    <s v="Internal"/>
    <d v="2019-07-10T00:00:00"/>
    <x v="0"/>
    <s v="India"/>
    <x v="7"/>
    <s v="Minor -Non-Conformities"/>
    <n v="45001"/>
    <n v="5.3"/>
    <s v=" Organizational Roles, Responsibilities, Authorities"/>
    <s v="Administration"/>
    <m/>
    <d v="2019-09-08T00:00:00"/>
    <d v="2020-02-27T00:00:00"/>
    <s v="As per disaster plan"/>
    <x v="0"/>
    <n v="232"/>
    <n v="172"/>
  </r>
  <r>
    <n v="219"/>
    <s v="Availability of adequate number of first aid kits available at various location on the school premises._x000a_No. Currently it is only with infirmary._x000a_  "/>
    <s v="Internal"/>
    <d v="2019-07-10T00:00:00"/>
    <x v="0"/>
    <s v="India"/>
    <x v="7"/>
    <s v="Minor -Non-Conformities"/>
    <n v="45001"/>
    <n v="8.1"/>
    <s v=" Operational planning and control"/>
    <s v="Administration"/>
    <m/>
    <d v="2019-09-08T00:00:00"/>
    <d v="2020-02-27T00:00:00"/>
    <s v="As per disaster plan"/>
    <x v="0"/>
    <n v="232"/>
    <n v="172"/>
  </r>
  <r>
    <n v="220"/>
    <s v="Displayed at  various location on the school premises _x000a_Evacuation plans execution is in process. Will be provided by vendor once Fire Hydrant is installed. Evacuation plans must also include details of existing fire fighting systems in place like Fire Extinguisher's and smoke detectors, where located "/>
    <s v="Internal"/>
    <d v="2019-07-10T00:00:00"/>
    <x v="0"/>
    <s v="India"/>
    <x v="7"/>
    <s v="Minor -Non-Conformities"/>
    <n v="45001"/>
    <n v="8.1"/>
    <s v=" Operational planning and control"/>
    <s v="Administration"/>
    <m/>
    <d v="2019-09-08T00:00:00"/>
    <d v="2020-02-27T00:00:00"/>
    <s v="As per disaster plan"/>
    <x v="0"/>
    <n v="232"/>
    <n v="172"/>
  </r>
  <r>
    <n v="221"/>
    <s v="Availability of adequately trained personnel on fire response, first aid including CPR, traffic control etc. _x000a_Not there."/>
    <s v="Internal"/>
    <d v="2019-07-10T00:00:00"/>
    <x v="0"/>
    <s v="India"/>
    <x v="7"/>
    <s v="Minor -Non-Conformities"/>
    <n v="45001"/>
    <n v="8.1"/>
    <s v=" Operational planning and control"/>
    <s v="Administration"/>
    <m/>
    <d v="2019-09-08T00:00:00"/>
    <d v="2020-02-27T00:00:00"/>
    <s v="As per disaster plan"/>
    <x v="0"/>
    <n v="232"/>
    <n v="172"/>
  </r>
  <r>
    <n v="222"/>
    <s v="Periodic evacuation drills _x000a_Fire training has been done by SIS. No evacuation drills conducted in 2019 "/>
    <s v="Internal"/>
    <d v="2019-07-10T00:00:00"/>
    <x v="0"/>
    <s v="India"/>
    <x v="7"/>
    <s v="Minor -Non-Conformities"/>
    <n v="45001"/>
    <n v="8.1"/>
    <s v=" Operational planning and control"/>
    <s v="Administration"/>
    <m/>
    <d v="2019-09-08T00:00:00"/>
    <d v="2020-05-14T00:00:00"/>
    <s v="Evacuation drill taining is conducted"/>
    <x v="0"/>
    <n v="309"/>
    <n v="249"/>
  </r>
  <r>
    <n v="223"/>
    <s v="Periodic fire drills _x000a_Not there"/>
    <s v="Internal"/>
    <d v="2019-07-10T00:00:00"/>
    <x v="0"/>
    <s v="India"/>
    <x v="7"/>
    <s v="Minor -Non-Conformities"/>
    <n v="45001"/>
    <n v="8.1"/>
    <s v=" Operational planning and control"/>
    <s v="Administration"/>
    <m/>
    <d v="2019-09-08T00:00:00"/>
    <d v="2020-02-27T00:00:00"/>
    <s v="Fire drills conducted"/>
    <x v="0"/>
    <n v="232"/>
    <n v="172"/>
  </r>
  <r>
    <n v="224"/>
    <s v="Students, teachers, parents and other staff to be trained on emergency response procedures"/>
    <s v="Internal"/>
    <d v="2019-07-10T00:00:00"/>
    <x v="0"/>
    <s v="India"/>
    <x v="7"/>
    <s v="Minor -Non-Conformities"/>
    <n v="45001"/>
    <n v="7.2"/>
    <s v=" Competence"/>
    <s v="Administration"/>
    <m/>
    <d v="2019-09-08T00:00:00"/>
    <d v="2020-02-27T00:00:00"/>
    <s v="As per disaster plan"/>
    <x v="0"/>
    <n v="232"/>
    <n v="172"/>
  </r>
  <r>
    <n v="225"/>
    <s v="Periodic specialized training on various aspects of school security including hard and soft skills"/>
    <s v="Internal"/>
    <d v="2019-07-10T00:00:00"/>
    <x v="0"/>
    <s v="India"/>
    <x v="7"/>
    <s v="Minor -Non-Conformities"/>
    <n v="45001"/>
    <n v="7.2"/>
    <s v=" Competence"/>
    <s v="Administration"/>
    <m/>
    <d v="2019-09-08T00:00:00"/>
    <d v="2020-02-27T00:00:00"/>
    <s v="Training are conducted"/>
    <x v="0"/>
    <n v="232"/>
    <n v="172"/>
  </r>
  <r>
    <n v="226"/>
    <s v="A documented training programme covering orientation and continuous on the job training"/>
    <s v="Internal"/>
    <d v="2019-07-10T00:00:00"/>
    <x v="0"/>
    <s v="India"/>
    <x v="7"/>
    <s v="Minor -Non-Conformities"/>
    <n v="45001"/>
    <n v="7.2"/>
    <s v=" Competence"/>
    <s v="Administration"/>
    <m/>
    <d v="2019-09-08T00:00:00"/>
    <d v="2020-02-27T00:00:00"/>
    <s v="Trainings are provided in school"/>
    <x v="0"/>
    <n v="232"/>
    <n v="172"/>
  </r>
  <r>
    <n v="227"/>
    <s v="The school should have a documented emergency response plan for various emergencies such fire, floods, earthquake, civil unrest etc."/>
    <s v="Internal"/>
    <d v="2019-07-10T00:00:00"/>
    <x v="0"/>
    <s v="India"/>
    <x v="7"/>
    <s v="Minor -Non-Conformities"/>
    <n v="45001"/>
    <n v="8.1"/>
    <s v=" Operational planning and control"/>
    <s v="Administration"/>
    <m/>
    <d v="2019-09-08T00:00:00"/>
    <d v="2020-02-27T00:00:00"/>
    <s v="As per disaster plan"/>
    <x v="0"/>
    <n v="232"/>
    <n v="172"/>
  </r>
  <r>
    <n v="228"/>
    <s v="A detailed social media policy to govern usage and restrictions inside the school campus"/>
    <s v="Internal"/>
    <d v="2019-07-10T00:00:00"/>
    <x v="0"/>
    <s v="India"/>
    <x v="7"/>
    <s v="Minor -Non-Conformities"/>
    <n v="45001"/>
    <n v="5.2"/>
    <s v=" OH&amp;S Policy"/>
    <s v="Administration"/>
    <m/>
    <d v="2019-09-08T00:00:00"/>
    <d v="2020-02-27T00:00:00"/>
    <s v="Social media policy exists"/>
    <x v="0"/>
    <n v="232"/>
    <n v="172"/>
  </r>
  <r>
    <n v="229"/>
    <s v="Detailed background checks on all staff that go beyond mere ‘criminal history check’ and may include informal means of getting information on a person’s background"/>
    <s v="Internal"/>
    <d v="2019-07-10T00:00:00"/>
    <x v="0"/>
    <s v="India"/>
    <x v="7"/>
    <s v="Minor -Non-Conformities"/>
    <n v="45001"/>
    <n v="8.1"/>
    <s v=" Operational planning and control"/>
    <s v="Administration"/>
    <m/>
    <d v="2019-09-08T00:00:00"/>
    <d v="2020-02-27T00:00:00"/>
    <s v="Background checks done by school"/>
    <x v="0"/>
    <n v="232"/>
    <n v="172"/>
  </r>
  <r>
    <n v="230"/>
    <s v="Availability of CCTV coverage in cafeteria "/>
    <s v="Internal"/>
    <d v="2019-07-10T00:00:00"/>
    <x v="0"/>
    <s v="India"/>
    <x v="7"/>
    <s v="Minor -Non-Conformities"/>
    <n v="45001"/>
    <n v="8.1"/>
    <s v=" Operational planning and control"/>
    <s v="Administration"/>
    <m/>
    <d v="2019-09-08T00:00:00"/>
    <d v="2020-02-27T00:00:00"/>
    <s v="CCTV installed in cafeteria."/>
    <x v="0"/>
    <n v="232"/>
    <n v="172"/>
  </r>
  <r>
    <n v="231"/>
    <s v="Adequate medical cover – medical room, doctor on-site and ambulance."/>
    <s v="Internal"/>
    <d v="2019-07-10T00:00:00"/>
    <x v="0"/>
    <s v="India"/>
    <x v="7"/>
    <s v="Minor -Non-Conformities"/>
    <n v="45001"/>
    <s v="6.1.2"/>
    <s v=" Hazard identification &amp; assessment of risks and opportunities"/>
    <s v="Administration"/>
    <m/>
    <d v="2019-09-08T00:00:00"/>
    <d v="2020-02-27T00:00:00"/>
    <s v="As per safety plan"/>
    <x v="0"/>
    <n v="232"/>
    <n v="172"/>
  </r>
  <r>
    <n v="232"/>
    <s v="Detailed background check on all non-teaching staff/ contract staff including criminal history and social reputation checks_x000a_This is being done by Admin for contract staff &amp; non-teaching staff by HR"/>
    <s v="Internal"/>
    <d v="2019-07-10T00:00:00"/>
    <x v="0"/>
    <s v="India"/>
    <x v="7"/>
    <s v="Observation"/>
    <n v="45001"/>
    <s v="6.1.3"/>
    <s v=" Determination of legal and other requirements"/>
    <s v="HR"/>
    <m/>
    <d v="2019-09-08T00:00:00"/>
    <d v="2020-02-27T00:00:00"/>
    <s v="Background checks done by school"/>
    <x v="0"/>
    <n v="232"/>
    <n v="172"/>
  </r>
  <r>
    <n v="233"/>
    <s v="Staff and students must be trained to report unescorted visitors / strangers_x000a_Strangers / first time visitors are escorted to concerned person in school, awareness sessions need to be conducted during assembly and other gatherings_x000a_"/>
    <s v="Internal"/>
    <d v="2019-07-10T00:00:00"/>
    <x v="0"/>
    <s v="India"/>
    <x v="7"/>
    <s v="Observation"/>
    <n v="45001"/>
    <n v="8.1"/>
    <s v=" Operational planning and control"/>
    <s v="Administration"/>
    <m/>
    <d v="2019-09-08T00:00:00"/>
    <d v="2020-02-27T00:00:00"/>
    <s v="Staff and students are now trained to report unescorted visitors / strangers"/>
    <x v="0"/>
    <n v="232"/>
    <n v="172"/>
  </r>
  <r>
    <n v="234"/>
    <s v="Cameras view to be clear_x000a_All cameras are in place as per report. However there is no AMC. IP cameras are installed. Total 96 cameras"/>
    <s v="Internal"/>
    <d v="2019-07-10T00:00:00"/>
    <x v="0"/>
    <s v="India"/>
    <x v="7"/>
    <s v="Observation"/>
    <n v="45001"/>
    <n v="8.1"/>
    <s v=" Operational planning and control"/>
    <s v="Administration"/>
    <m/>
    <d v="2019-09-08T00:00:00"/>
    <d v="2020-02-27T00:00:00"/>
    <s v="Camera view is now clear"/>
    <x v="0"/>
    <n v="232"/>
    <n v="172"/>
  </r>
  <r>
    <n v="235"/>
    <s v="What can be viewed live, who can view and approval process for footage retrieval_x000a_If any requires footage retrieval, principal's approval is required and rights are with admin_x000a_"/>
    <s v="Internal"/>
    <d v="2019-07-10T00:00:00"/>
    <x v="0"/>
    <s v="India"/>
    <x v="7"/>
    <s v="Observation"/>
    <n v="45001"/>
    <n v="8.1"/>
    <s v=" Operational planning and control"/>
    <s v="Administration"/>
    <m/>
    <d v="2019-09-08T00:00:00"/>
    <d v="2020-02-27T00:00:00"/>
    <s v="As per school policy"/>
    <x v="0"/>
    <n v="232"/>
    <n v="172"/>
  </r>
  <r>
    <n v="236"/>
    <s v="All accountable key to have two sets of keys, original and duplicate. Duplicate key will be kept in the duplicate key chest at the reception of the building and will not be used for daily activities._x000a_Original keys will be kept in the original key board/chest and will be used for day-to-day activities. Both the Keyboards will be kept locked at all times and their keys to be safely held with the Reception Guards/ Main Gate Supervisor._x000a_Duplicate Key board/chest will not be opened without the prior permission of the designated authority._x000a_Duplicate keys are in store room in lock &amp; key. Process needs to be documented_x000a_"/>
    <s v="Internal"/>
    <d v="2019-07-10T00:00:00"/>
    <x v="0"/>
    <s v="India"/>
    <x v="7"/>
    <s v="Observation"/>
    <n v="45001"/>
    <n v="8.1"/>
    <s v=" Operational planning and control"/>
    <s v="Administration"/>
    <m/>
    <d v="2019-09-08T00:00:00"/>
    <d v="2020-02-27T00:00:00"/>
    <s v="Keys are properly managed"/>
    <x v="0"/>
    <n v="232"/>
    <n v="172"/>
  </r>
  <r>
    <n v="237"/>
    <s v="There should be a functional and comprehensive Fire Alarm System, supported by smoke detectors and fire extinguishers._x000a_Fire alarm system is only for 2nd floor and is functional_x000a_"/>
    <s v="Internal"/>
    <d v="2019-07-10T00:00:00"/>
    <x v="0"/>
    <s v="India"/>
    <x v="7"/>
    <s v="Observation"/>
    <n v="45001"/>
    <n v="8.1"/>
    <s v=" Operational planning and control"/>
    <s v="Administration"/>
    <m/>
    <d v="2019-09-08T00:00:00"/>
    <d v="2020-02-27T00:00:00"/>
    <s v="Fire alarm system exists"/>
    <x v="0"/>
    <n v="232"/>
    <n v="172"/>
  </r>
  <r>
    <n v="238"/>
    <s v="Smoke detectors are located only in the labs and the computer room._x000a_In ground &amp; 1st floor, smoke detectors are available but not functional. Smoke detectors are operational only on 2nd floor. Periodic checking of smoke detectors / test report to be verified during next audit."/>
    <s v="Internal"/>
    <d v="2019-07-10T00:00:00"/>
    <x v="0"/>
    <s v="India"/>
    <x v="7"/>
    <s v="Observation"/>
    <n v="9001"/>
    <n v="8.1"/>
    <s v=" Operational planning and control"/>
    <s v="Administration"/>
    <m/>
    <d v="2020-06-30T00:00:00"/>
    <d v="2020-06-19T00:00:00"/>
    <s v="Smoke detectors are operating and school campus has entered into AMC with the vendor for its regular maintenance"/>
    <x v="0"/>
    <n v="345"/>
    <n v="-11"/>
  </r>
  <r>
    <n v="239"/>
    <s v="Detailed background checks on all transportation staff that go beyond mere ‘criminal history check’ and may include informal means of getting information on a person’s background  "/>
    <s v="Internal"/>
    <d v="2019-07-10T00:00:00"/>
    <x v="0"/>
    <s v="India"/>
    <x v="7"/>
    <s v="Observation"/>
    <n v="45001"/>
    <s v="6.1.3"/>
    <s v=" Determination of legal and other requirements"/>
    <s v="Administration"/>
    <m/>
    <d v="2019-09-08T00:00:00"/>
    <d v="2020-02-27T00:00:00"/>
    <s v="Background checks done by school"/>
    <x v="0"/>
    <n v="232"/>
    <n v="172"/>
  </r>
  <r>
    <n v="240"/>
    <s v="All school buses to be compliant with latest guidelines issued by CBSE._x000a_CCTV Cameras installation in bus in process, Speed governors are there. A detailed transporter audit is conducted periodically against checklist provided by CBSE_x000a_"/>
    <s v="Internal"/>
    <d v="2019-07-10T00:00:00"/>
    <x v="0"/>
    <s v="India"/>
    <x v="7"/>
    <s v="Observation"/>
    <n v="45001"/>
    <s v="6.1.3"/>
    <s v=" Determination of legal and other requirements"/>
    <s v="Administration"/>
    <m/>
    <d v="2019-09-08T00:00:00"/>
    <d v="2020-02-27T00:00:00"/>
    <s v="CCTV Camera installed in buses"/>
    <x v="0"/>
    <n v="232"/>
    <n v="172"/>
  </r>
  <r>
    <n v="241"/>
    <s v="All school buses must have a first-aid kit, fire extinguisherst and clean drinking water_x000a_First aid kits &amp; fire extinguisher's observed in all buses. However first aid kit contents is not standardized across all the 9 buses. Observed Skin Cream that specifically said to be kept out of reach for children in one of the kits, medicines like paracetamol, iodex balm, these items are not part of any list of contents of First Aid Box."/>
    <s v="Internal"/>
    <d v="2019-07-10T00:00:00"/>
    <x v="0"/>
    <s v="India"/>
    <x v="7"/>
    <s v="Observation"/>
    <n v="45001"/>
    <n v="8.1"/>
    <s v=" Operational planning and control"/>
    <s v="Administration"/>
    <m/>
    <d v="2019-09-08T00:00:00"/>
    <d v="2020-02-27T00:00:00"/>
    <s v="First aid kit in all school buses"/>
    <x v="0"/>
    <n v="232"/>
    <n v="172"/>
  </r>
  <r>
    <n v="242"/>
    <s v="Also observed Fire Extinguisher's kept in non-accessible locations in some of the school buses instead of designated locations. List of Fire Extinguisher's in entire campus including transport buses and along with their type, location, expiry, renewal details to be verified during next audit."/>
    <s v="Internal"/>
    <d v="2019-07-10T00:00:00"/>
    <x v="0"/>
    <s v="India"/>
    <x v="7"/>
    <s v="Observation"/>
    <n v="45001"/>
    <n v="8.1"/>
    <s v=" Operational planning and control"/>
    <s v="Administration"/>
    <m/>
    <d v="2019-09-08T00:00:00"/>
    <d v="2020-02-27T00:00:00"/>
    <s v="FE kept at all places"/>
    <x v="0"/>
    <n v="232"/>
    <n v="172"/>
  </r>
  <r>
    <n v="243"/>
    <s v="Vehicles should have CCTV coverage_x000a_CCTVs installation is in process_x000a_"/>
    <s v="Internal"/>
    <d v="2019-07-10T00:00:00"/>
    <x v="0"/>
    <s v="India"/>
    <x v="7"/>
    <s v="Observation"/>
    <n v="9001"/>
    <n v="8.3000000000000007"/>
    <s v=" Design &amp; development of products &amp; services"/>
    <s v="Administration"/>
    <m/>
    <d v="2019-09-08T00:00:00"/>
    <d v="2020-05-14T00:00:00"/>
    <s v="CCTV is now installed in buses"/>
    <x v="0"/>
    <n v="309"/>
    <n v="249"/>
  </r>
  <r>
    <n v="244"/>
    <s v="All the security guards deployed at the school should be thoroughly vetted for criminal history and social reputation checks._x000a_This is done by SIS Agency for Police Verification. Social Reputation / Additional checks not being conducted "/>
    <s v="Internal"/>
    <d v="2019-07-10T00:00:00"/>
    <x v="0"/>
    <s v="India"/>
    <x v="7"/>
    <s v="Observation"/>
    <n v="45001"/>
    <s v="6.1.3"/>
    <s v=" Determination of legal and other requirements"/>
    <s v="Administration"/>
    <m/>
    <d v="2019-09-08T00:00:00"/>
    <d v="2020-02-27T00:00:00"/>
    <s v="Security guards are deployed with proper background checks"/>
    <x v="0"/>
    <n v="232"/>
    <n v="172"/>
  </r>
  <r>
    <n v="245"/>
    <s v="School to have a detailed SOP on handling of angry parents. This should include measures such as prevention of interruption in school curriculum, attendance by other members of staff etc._x000a_Process is there. First point of contact is Simran - Admissions Counsellor. If parents are still not satisfied, then it is escalated to Principal"/>
    <s v="Internal"/>
    <d v="2019-07-10T00:00:00"/>
    <x v="0"/>
    <s v="India"/>
    <x v="7"/>
    <s v="Observation"/>
    <n v="45001"/>
    <n v="7.5"/>
    <s v=" Documented information"/>
    <s v="Admissions"/>
    <m/>
    <d v="2019-09-08T00:00:00"/>
    <d v="2020-02-27T00:00:00"/>
    <s v="Customer complaint policy exists"/>
    <x v="0"/>
    <n v="232"/>
    <n v="172"/>
  </r>
  <r>
    <n v="246"/>
    <s v="During school campus visit, no safety signage's nor locks found on all entry points of electrical installations, server rooms, etc…No rubber mats, wooden baton also available in such areas. Also no Fire Extinguisher's available in these rooms to minimise damage in case of an emergency. Housekeeping / Storage to be also improved in these rooms. Lots of unwanted material (flamable / inflamable) found in these rooms."/>
    <s v="Internal"/>
    <d v="2019-06-10T00:00:00"/>
    <x v="0"/>
    <s v="India"/>
    <x v="8"/>
    <s v="Minor -Non-Conformities"/>
    <n v="9001"/>
    <s v="8.2.2"/>
    <s v=" Determining requirements for products &amp; services"/>
    <s v="Administration"/>
    <m/>
    <d v="2019-08-09T00:00:00"/>
    <d v="2020-02-27T00:00:00"/>
    <s v="Unwanted material is cleared"/>
    <x v="0"/>
    <n v="262"/>
    <n v="202"/>
  </r>
  <r>
    <n v="247"/>
    <s v="Supplier is Express Hospitality Facility Management Services. Owner Mr. Ravikumar Yagnik. Supplier was able to show documents pertaining payment to Gujarat labor welfare board, pertaining to service tax registration, PF Code. Verified Shops &amp; Establishment License Reg. No. PII/CNP/2900004/0119013, Regd. On 11/1/2016, Expd. On 31/12/2016. Also No Contract Labor License is available. During inspection, no ID cards found with any of the housekeeping staff working in the school premises"/>
    <s v="Internal"/>
    <d v="2019-06-10T00:00:00"/>
    <x v="0"/>
    <s v="India"/>
    <x v="8"/>
    <s v="Minor -Non-Conformities"/>
    <n v="9001"/>
    <s v="8.2.2"/>
    <s v=" Determining requirements for products &amp; services"/>
    <s v="Administration"/>
    <m/>
    <d v="2020-06-17T00:00:00"/>
    <d v="2020-11-03T00:00:00"/>
    <s v="Campus has completed documentation process and government will be issuing the license."/>
    <x v="0"/>
    <n v="512"/>
    <n v="139"/>
  </r>
  <r>
    <n v="248"/>
    <s v="Noise Level Tests in Ambient to be less than 65 DB in Day Time &amp; 55 DB in night time is not yet obtained from the supplier."/>
    <s v="Internal"/>
    <d v="2019-06-10T00:00:00"/>
    <x v="0"/>
    <s v="India"/>
    <x v="8"/>
    <s v="Minor -Non-Conformities"/>
    <n v="9001"/>
    <s v="8.2.2"/>
    <s v=" Determining requirements for products &amp; services"/>
    <s v="Administration"/>
    <m/>
    <d v="2019-08-09T00:00:00"/>
    <d v="2020-02-27T00:00:00"/>
    <s v="Noise level test is done by school"/>
    <x v="0"/>
    <n v="262"/>
    <n v="202"/>
  </r>
  <r>
    <n v="249"/>
    <s v="Consent for DG under Air Act_x000a_Installation Permit from State Electricity Board_x000a_DG Ambient noise and air testing_x000a_-to be obatined from AMC vendor. Licence to be verified. "/>
    <s v="Internal"/>
    <d v="2019-06-10T00:00:00"/>
    <x v="0"/>
    <s v="India"/>
    <x v="8"/>
    <s v="Minor -Non-Conformities"/>
    <n v="9001"/>
    <s v="8.2.2"/>
    <s v=" Determining requirements for products &amp; services"/>
    <s v="Administration"/>
    <m/>
    <d v="2019-08-09T00:00:00"/>
    <d v="2020-02-27T00:00:00"/>
    <s v="All are obtained by the campus"/>
    <x v="0"/>
    <n v="262"/>
    <n v="202"/>
  </r>
  <r>
    <n v="250"/>
    <s v="Air Quality Test-to be done"/>
    <s v="Internal"/>
    <d v="2019-06-10T00:00:00"/>
    <x v="0"/>
    <s v="India"/>
    <x v="8"/>
    <s v="Minor -Non-Conformities"/>
    <n v="9001"/>
    <s v="8.2.2"/>
    <s v=" Determining requirements for products &amp; services"/>
    <s v="Administration"/>
    <m/>
    <d v="2019-08-09T00:00:00"/>
    <d v="2020-02-27T00:00:00"/>
    <s v="Air quality test in now done in the campus"/>
    <x v="0"/>
    <n v="262"/>
    <n v="202"/>
  </r>
  <r>
    <n v="251"/>
    <s v="In addition to the driver, there shall be a conductor, holding a valid license, deployed in each bus, and his qualification, duties and functions should be in consonance with the provisions in Rule 17 of Motor Vehicles, Rules, 1993."/>
    <s v="Internal"/>
    <d v="2019-06-10T00:00:00"/>
    <x v="0"/>
    <s v="India"/>
    <x v="8"/>
    <s v="Observation"/>
    <n v="45001"/>
    <n v="7.1"/>
    <s v=" Resources"/>
    <s v="Administration"/>
    <m/>
    <d v="2019-08-09T00:00:00"/>
    <d v="2020-03-19T00:00:00"/>
    <s v="School has male attendant"/>
    <x v="0"/>
    <n v="283"/>
    <n v="223"/>
  </r>
  <r>
    <n v="252"/>
    <s v="Provision shall be made by the school authorities for at least one well – trained lady attendant, preferably a lady guard, in each school bus, who will ensure safe travel of the children during the entire journey and also render adequate assistance for safe boarding and de-boarding of the children._x000a_Currently, there are only male attendant’s deployed. Reason being given is that students pick-up &amp; drop is planned in such a way that there is no girl child for first and last drop,Lady attendants are currently being deployed only for pre-primary."/>
    <s v="Internal"/>
    <d v="2019-06-10T00:00:00"/>
    <x v="0"/>
    <s v="India"/>
    <x v="8"/>
    <s v="Observation"/>
    <n v="45001"/>
    <n v="7.1"/>
    <s v=" Resources"/>
    <s v="Administration"/>
    <m/>
    <d v="2020-06-17T00:00:00"/>
    <d v="2020-06-18T00:00:00"/>
    <s v="School pick up -drop off arranged in such a way that no girl child is picked up first and dropped of last"/>
    <x v="0"/>
    <n v="374"/>
    <n v="1"/>
  </r>
  <r>
    <n v="253"/>
    <s v="Adequate number of hand wash basins made of porcelain/stainless steel with soap, hot &amp; cold water , drying (clean &amp; dry towel) for customer._x000a_Facilities are outside the pantry / canteen nearby area. Only handwash is provided."/>
    <s v="Internal"/>
    <d v="2019-06-10T00:00:00"/>
    <x v="0"/>
    <s v="India"/>
    <x v="8"/>
    <s v="Observation"/>
    <n v="45001"/>
    <n v="7.1"/>
    <s v=" Resources"/>
    <s v="Administration"/>
    <m/>
    <d v="2019-08-09T00:00:00"/>
    <d v="2020-03-17T00:00:00"/>
    <s v="Canteen records maintained"/>
    <x v="0"/>
    <n v="281"/>
    <n v="221"/>
  </r>
  <r>
    <n v="254"/>
    <s v="Conveyance &amp; transportation of food in an appropriate state of cleanliness, particularly if the same vehicle has been used to carry non-food items._x000a_Currently food cooked inside the supplier’s premises is brought to Ahmd campus in school van (ECO Model)."/>
    <s v="Internal"/>
    <d v="2019-06-10T00:00:00"/>
    <x v="0"/>
    <s v="India"/>
    <x v="8"/>
    <s v="Observation"/>
    <n v="45001"/>
    <n v="7.1"/>
    <s v=" Resources"/>
    <s v="Administration"/>
    <m/>
    <d v="2019-08-09T00:00:00"/>
    <d v="2020-02-27T00:00:00"/>
    <s v="Cleaniness of transport of food is well taken care by school"/>
    <x v="0"/>
    <n v="262"/>
    <n v="202"/>
  </r>
  <r>
    <n v="255"/>
    <s v="School buses should be painted yellow with name of the school written prominently on both sides of the bus so that these can be identified easily._x000a_School has 9 buses. No stickers observed on both sides, currently Xerox paper is used."/>
    <s v="Internal"/>
    <d v="2019-06-10T00:00:00"/>
    <x v="0"/>
    <s v="India"/>
    <x v="8"/>
    <s v="Minor -Non-Conformities"/>
    <n v="45001"/>
    <n v="7.1"/>
    <s v=" Resources"/>
    <s v="Administration"/>
    <m/>
    <d v="2019-08-09T00:00:00"/>
    <d v="2020-02-27T00:00:00"/>
    <s v="School buses are painted yellow"/>
    <x v="0"/>
    <n v="262"/>
    <n v="202"/>
  </r>
  <r>
    <n v="256"/>
    <s v="Details of the Driver (name, address, license number, badge number) and Tel.No. of the school or owner of the bus, Transport Dept’s helpline number and Registration number of the vehicle shall be displayed at prominent places inside and outside the bus in contrast colour. It is to be clearly visible to all the passengers in the bus and to the public so that in case of necessity, the school authority / police or other authorities can be informed._x000a_This practise is currently not being followed. Needs to be initiated._x000a_ "/>
    <s v="Internal"/>
    <d v="2019-06-10T00:00:00"/>
    <x v="0"/>
    <s v="India"/>
    <x v="8"/>
    <s v="Minor -Non-Conformities"/>
    <n v="45001"/>
    <n v="7.1"/>
    <s v=" Resources"/>
    <s v="Administration"/>
    <m/>
    <d v="2019-08-09T00:00:00"/>
    <d v="2020-03-17T00:00:00"/>
    <s v="Details are displayed prominently"/>
    <x v="0"/>
    <n v="281"/>
    <n v="221"/>
  </r>
  <r>
    <n v="257"/>
    <s v="The windows of the bus should be fitted with horizontal grills and with mesh fire._x000a_Only rods are fitted, no grills nor mesh wire_x000a_"/>
    <s v="Internal"/>
    <d v="2019-06-10T00:00:00"/>
    <x v="0"/>
    <s v="India"/>
    <x v="8"/>
    <s v="Minor -Non-Conformities"/>
    <n v="9001"/>
    <s v="7.1.3"/>
    <s v=" Infrastructure"/>
    <s v="Administration"/>
    <m/>
    <d v="2020-06-17T00:00:00"/>
    <d v="2020-05-16T00:00:00"/>
    <s v="Windows of the bus are now fitted with grills"/>
    <x v="0"/>
    <n v="341"/>
    <n v="-32"/>
  </r>
  <r>
    <n v="258"/>
    <s v="The school authorities should ensure that every school bus should possess two fire extinguishers of ABC type of 5kg capacity having ISI mark. One of which should be kept in the driver’s cabin and second near the emergency exit door. Similarly, training should be given to the driver, conductor and lady attendant / guard to operate the fire extinguisher._x000a_Himanshu Sharma is the Designated Transport Manager. However his contact details are not displayed as per requirement. Instead contact details, where displayed, are those of the Admissions Team. Reason: Marketing Perspective._x000a_"/>
    <s v="Internal"/>
    <d v="2019-06-10T00:00:00"/>
    <x v="0"/>
    <s v="India"/>
    <x v="8"/>
    <s v="Minor -Non-Conformities"/>
    <n v="45001"/>
    <n v="7.1"/>
    <s v=" Resources"/>
    <s v="Administration"/>
    <m/>
    <d v="2019-08-09T00:00:00"/>
    <d v="2020-02-27T00:00:00"/>
    <s v="FE in school buses"/>
    <x v="0"/>
    <n v="262"/>
    <n v="202"/>
  </r>
  <r>
    <n v="259"/>
    <s v="Global Positioning System (GPS) and CCTV arrangement should be made compulsorily in each school bus. It shall be ensured by the owner of the bus that the GPS and CCTV thus installed, is kept in working condition at all the time._x000a_GPS Tracking System via mobile phone app is not available in any of the buses. _x000a__x000a_CCTV’s are installed however there are issues w.r.t. 100% successful functioning because as per feedback of the Transport Manager, due to bumpy roads, they become misaligned from their original set position._x000a__x000a_Also during SWOT Analysis session, one of the teacher’s feedback was that CCTV’s are not always working."/>
    <s v="Internal"/>
    <d v="2019-06-10T00:00:00"/>
    <x v="0"/>
    <s v="India"/>
    <x v="8"/>
    <s v="Minor -Non-Conformities"/>
    <n v="45001"/>
    <n v="7.1"/>
    <s v=" Resources"/>
    <s v="Administration"/>
    <m/>
    <d v="2019-08-09T00:00:00"/>
    <d v="2020-02-27T00:00:00"/>
    <s v="CCTV properly installed"/>
    <x v="0"/>
    <n v="262"/>
    <n v="202"/>
  </r>
  <r>
    <n v="260"/>
    <s v="Each school should designate one Transport Manager who will be entrusted with the responsibility to ensure the safety of school children travelling by school bus. Name and contact details of the Transport Manager of the school must be prominently displayed outside and inside the school bus._x000a_Himanshu Sharma is the Designated Transport Manager. However his contact details are not displayed as per requirement. Instead contact details, where displayed, are those of the Admissions Team. Reason: Marketing Perspective_x000a_"/>
    <s v="Internal"/>
    <d v="2019-06-10T00:00:00"/>
    <x v="0"/>
    <s v="India"/>
    <x v="8"/>
    <s v="Minor -Non-Conformities"/>
    <n v="45001"/>
    <n v="7.1"/>
    <s v=" Resources"/>
    <s v="Administration"/>
    <m/>
    <d v="2020-06-17T00:00:00"/>
    <d v="2020-06-18T00:00:00"/>
    <s v="Transport manager details are displayed inside the school bus."/>
    <x v="0"/>
    <n v="374"/>
    <n v="1"/>
  </r>
  <r>
    <n v="261"/>
    <s v="The school buses shall be fitted with alarm bell and siren so that in case of emergency everyone can be alerted._x000a_As per the transport contractors who were available for inspection / audit, This facility is not available in old buses, however it is there in new buses manufactured. And we are using old buses."/>
    <s v="Internal"/>
    <d v="2019-06-10T00:00:00"/>
    <x v="0"/>
    <s v="India"/>
    <x v="8"/>
    <s v="Minor -Non-Conformities"/>
    <n v="45001"/>
    <n v="7.1"/>
    <s v=" Resources"/>
    <s v="Administration"/>
    <m/>
    <d v="2019-08-09T00:00:00"/>
    <d v="2020-03-17T00:00:00"/>
    <s v="School buses are fitted with alarm bells and sirens"/>
    <x v="0"/>
    <n v="281"/>
    <n v="221"/>
  </r>
  <r>
    <n v="262"/>
    <s v="Medical checkup regarding the physical fitness of the driver including eye testing shall be made every year. Fitness certificate issued by the competent authority shall be obtained as per the safety standard under “The Motor Vehicles Act 1988”._x000a_This is not done. Transport Manager has assured that it will be done in month’s of June-July._x000a_"/>
    <s v="Internal"/>
    <d v="2019-06-11T00:00:00"/>
    <x v="0"/>
    <s v="India"/>
    <x v="8"/>
    <s v="Minor -Non-Conformities"/>
    <n v="45001"/>
    <n v="7.1"/>
    <s v=" Resources"/>
    <s v="Administration"/>
    <m/>
    <d v="2019-08-10T00:00:00"/>
    <d v="2020-02-18T00:00:00"/>
    <s v="Medical records produced"/>
    <x v="0"/>
    <n v="252"/>
    <n v="192"/>
  </r>
  <r>
    <n v="263"/>
    <s v="The driver shall be dressed in the uniform of grey trouser and jacket or as prescribed by the State Transport Department with his name plate along with name of owner of the school bus distinctly embossed._x000a_Transport Manager has assured that all drivers will be provided uniform by 15/6/19. ID cards will also be issued to all drivers. "/>
    <s v="Internal"/>
    <d v="2019-06-11T00:00:00"/>
    <x v="0"/>
    <s v="India"/>
    <x v="8"/>
    <s v="Minor -Non-Conformities"/>
    <n v="45001"/>
    <n v="7.1"/>
    <s v=" Resources"/>
    <s v="Administration"/>
    <m/>
    <d v="2019-08-10T00:00:00"/>
    <d v="2020-02-27T00:00:00"/>
    <s v="Proper uniform is provided"/>
    <x v="0"/>
    <n v="261"/>
    <n v="201"/>
  </r>
  <r>
    <n v="264"/>
    <s v="In case of hired school buses, the school authorities shall enter into a ‘valid agreement’ with the owner / transporter of the school bus and the driver of the school bus shall carry a copy of such agreement._x000a_Verified old agreement copy dated 24th July, 2017 between Spillar education trust &amp; Khodiyar Bus Service. Agreement validity was from 15/6/17 to 31/5/19. Agreement has expired. As per Transport Manager, Negotiations are still going on._x000a_"/>
    <s v="Internal"/>
    <d v="2019-06-11T00:00:00"/>
    <x v="0"/>
    <s v="India"/>
    <x v="8"/>
    <s v="Minor -Non-Conformities"/>
    <n v="45001"/>
    <n v="7.1"/>
    <s v=" Resources"/>
    <s v="Administration"/>
    <m/>
    <d v="2019-08-10T00:00:00"/>
    <d v="2020-03-19T00:00:00"/>
    <s v="Valid agreement exists"/>
    <x v="0"/>
    <n v="282"/>
    <n v="222"/>
  </r>
  <r>
    <n v="265"/>
    <s v="The record having details of the students ferried indicating the name, class, residential address, blood group, points of stoppage, route plan should always be kept in readiness with the bus conductor inside the school bus._x000a_Records are maintained. However blood group details not there. It’s column could be added."/>
    <s v="Internal"/>
    <d v="2019-06-11T00:00:00"/>
    <x v="0"/>
    <s v="India"/>
    <x v="8"/>
    <s v="Minor -Non-Conformities"/>
    <n v="9001"/>
    <s v="7.1.3"/>
    <s v=" Infrastructure"/>
    <s v="Administration"/>
    <m/>
    <d v="2020-06-17T00:00:00"/>
    <d v="2020-05-16T00:00:00"/>
    <s v="Medical records including blood group details are maintained"/>
    <x v="0"/>
    <n v="340"/>
    <n v="-32"/>
  </r>
  <r>
    <n v="266"/>
    <s v="Refresher training course with a view to fine-tune and increased proficiency of driving shall be imparted to drivers of the school bus periodically i.e. twice in a year._x000a_The only training that was given to the drivers was in 2018 by EICHER motors of upgradation from BS3 to BS4._x000a_"/>
    <s v="Internal"/>
    <d v="2019-06-11T00:00:00"/>
    <x v="0"/>
    <s v="India"/>
    <x v="8"/>
    <s v="Minor -Non-Conformities"/>
    <n v="45001"/>
    <n v="7.1"/>
    <s v=" Resources"/>
    <s v="Administration"/>
    <m/>
    <d v="2019-08-10T00:00:00"/>
    <d v="2020-03-23T00:00:00"/>
    <s v="Refresher training is conducted to increase proficiency"/>
    <x v="0"/>
    <n v="286"/>
    <n v="226"/>
  </r>
  <r>
    <n v="267"/>
    <s v="The school authority must provide one mobile phone in each school bus so that in case of emergency the school bus can be contacted or the driver / conductor of the school bus can contact the Police, State authority and the school authority._x000a_No separate school owned mobile phone is provided. All drivers / conductors / owners of bus use their personal mobile phone._x000a_"/>
    <s v="Internal"/>
    <d v="2019-06-11T00:00:00"/>
    <x v="0"/>
    <s v="India"/>
    <x v="8"/>
    <s v="Minor -Non-Conformities"/>
    <n v="45001"/>
    <n v="7.1"/>
    <s v=" Resources"/>
    <s v="Administration"/>
    <m/>
    <d v="2020-06-17T00:00:00"/>
    <d v="2020-06-18T00:00:00"/>
    <s v="Mobiles have been provided to Drivers and attendants"/>
    <x v="0"/>
    <n v="373"/>
    <n v="1"/>
  </r>
  <r>
    <n v="268"/>
    <s v="Periodic feed-back from school children using school transport facility with regards to driver / conductor be taken and records are to be maintained._x000a_No such records evidenced."/>
    <s v="Internal"/>
    <d v="2019-06-11T00:00:00"/>
    <x v="0"/>
    <s v="India"/>
    <x v="8"/>
    <s v="Minor -Non-Conformities"/>
    <n v="9001"/>
    <s v="7.1.3"/>
    <s v=" Infrastructure"/>
    <s v="Administration"/>
    <m/>
    <d v="2020-06-17T00:00:00"/>
    <d v="2020-05-16T00:00:00"/>
    <s v="Feeback reocrd maintained"/>
    <x v="0"/>
    <n v="340"/>
    <n v="-32"/>
  </r>
  <r>
    <n v="269"/>
    <s v="No person suffering from any infection or contagious disease._x000a_No records maintained."/>
    <s v="Internal"/>
    <d v="2019-06-11T00:00:00"/>
    <x v="0"/>
    <s v="India"/>
    <x v="8"/>
    <s v="Minor -Non-Conformities"/>
    <n v="45001"/>
    <n v="7.1"/>
    <s v=" Resources"/>
    <s v="Administration"/>
    <m/>
    <d v="2019-08-10T00:00:00"/>
    <d v="2020-02-18T00:00:00"/>
    <s v="Medical records produced"/>
    <x v="0"/>
    <n v="252"/>
    <n v="192"/>
  </r>
  <r>
    <n v="270"/>
    <s v="Arrangements are made to get the staff medically examined once in six month to ensure that they are free from infectious, contagious and other disease_x000a_As confirmed by Supplier Mr. Agarwal, currently there is no system of having annual medical check-up of cooks done. _x000a__x000a_The following medical check-up of the cooks should be done by supplier on an annual basis _x000a__x000a_General Body Health:_x000a_• CBC_x000a_• ESR_x000a_• Urine Routine_x000a_• Chest X-ray_x000a_• Blood Group and Rh Factor_x000a_Diabetes Screen:_x000a_• Fasting Blood Sugar_x000a_Consultations:_x000a_• General physical examination and review_x000a_The extra tests for Food handlers are as follows:_x000a_1. HIV_x000a_2. HBsAg_x000a_3. Stool Examination_x000a_4. VDRL_x000a__x000a_A copy of their report to be furnished to us every year before beginning of academic session."/>
    <s v="Internal"/>
    <d v="2019-06-11T00:00:00"/>
    <x v="0"/>
    <s v="India"/>
    <x v="8"/>
    <s v="Minor -Non-Conformities"/>
    <n v="45001"/>
    <n v="7.1"/>
    <s v=" Resources"/>
    <s v="Administration"/>
    <m/>
    <d v="2019-08-10T00:00:00"/>
    <d v="2020-02-18T00:00:00"/>
    <s v="Medical records produced"/>
    <x v="0"/>
    <n v="252"/>
    <n v="192"/>
  </r>
  <r>
    <n v="271"/>
    <s v="The staff working are inoculated against the enteric group of disease and vaccinated._x000a_Contractor needs to ensure and document the inoculation/vaccinations of kitchen staff. "/>
    <s v="Internal"/>
    <d v="2019-06-11T00:00:00"/>
    <x v="0"/>
    <s v="India"/>
    <x v="8"/>
    <s v="Minor -Non-Conformities"/>
    <n v="45001"/>
    <n v="7.1"/>
    <s v=" Resources"/>
    <s v="Administration"/>
    <m/>
    <d v="2019-08-10T00:00:00"/>
    <d v="2020-02-18T00:00:00"/>
    <s v="Medical records produced"/>
    <x v="0"/>
    <n v="252"/>
    <n v="192"/>
  </r>
  <r>
    <n v="272"/>
    <s v="No employee suffering from a hand or face injury, skin infection or clinically recognised infectious disease._x000a_Contractor needs to ensure and document the inoculation/vaccinations of kitchen staff."/>
    <s v="Internal"/>
    <d v="2019-06-11T00:00:00"/>
    <x v="0"/>
    <s v="India"/>
    <x v="8"/>
    <s v="Minor -Non-Conformities"/>
    <n v="45001"/>
    <n v="7.1"/>
    <s v=" Resources"/>
    <s v="Administration"/>
    <m/>
    <d v="2019-08-10T00:00:00"/>
    <d v="2020-02-18T00:00:00"/>
    <s v="Medical records produced"/>
    <x v="0"/>
    <n v="252"/>
    <n v="192"/>
  </r>
  <r>
    <n v="273"/>
    <s v="System of reporting illness to management &amp; medical examination apart from periodic check-up._x000a_Needs to be done by the school (preferably by the medical nurse) once a month at least"/>
    <s v="Internal"/>
    <d v="2019-06-11T00:00:00"/>
    <x v="0"/>
    <s v="India"/>
    <x v="8"/>
    <s v="Minor -Non-Conformities"/>
    <n v="45001"/>
    <n v="7.1"/>
    <s v=" Resources"/>
    <s v="Administration"/>
    <m/>
    <d v="2019-08-10T00:00:00"/>
    <d v="2020-02-18T00:00:00"/>
    <s v="Medical records produced_x000a_Reporting system of illness is there"/>
    <x v="0"/>
    <n v="252"/>
    <n v="192"/>
  </r>
  <r>
    <n v="274"/>
    <s v="Food handlers maintained high degree of personal cleanliness (wash hands with soap and potable water, disinfect hand and dry at the beginning of handling food &amp; after hand contamination)._x000a_Surprise inspections by school admin staff recommended"/>
    <s v="Internal"/>
    <d v="2019-06-11T00:00:00"/>
    <x v="0"/>
    <s v="India"/>
    <x v="8"/>
    <s v="Minor -Non-Conformities"/>
    <n v="45001"/>
    <n v="7.1"/>
    <s v=" Resources"/>
    <s v="Administration"/>
    <m/>
    <d v="2019-08-10T00:00:00"/>
    <d v="2020-03-19T00:00:00"/>
    <s v="Canteen records maintained"/>
    <x v="0"/>
    <n v="282"/>
    <n v="222"/>
  </r>
  <r>
    <n v="275"/>
    <s v="Food handlers refrain from smoking, spitting chewing, sneezing or coughing in food preparation &amp; food service, trim nails &amp; hair, Jewellery control_x000a_Surprise inspections by school admin staff recommended"/>
    <s v="Internal"/>
    <d v="2019-06-11T00:00:00"/>
    <x v="0"/>
    <s v="India"/>
    <x v="8"/>
    <s v="Minor -Non-Conformities"/>
    <n v="45001"/>
    <n v="7.1"/>
    <s v=" Resources"/>
    <s v="Administration"/>
    <m/>
    <d v="2019-08-10T00:00:00"/>
    <d v="2020-03-19T00:00:00"/>
    <s v="Canteen records maintained"/>
    <x v="0"/>
    <n v="282"/>
    <n v="222"/>
  </r>
  <r>
    <n v="276"/>
    <s v="Records of medical examination signed by a registered medical practitioner ._x000a_No such records maintained."/>
    <s v="Internal"/>
    <d v="2019-06-11T00:00:00"/>
    <x v="0"/>
    <s v="India"/>
    <x v="8"/>
    <s v="Minor -Non-Conformities"/>
    <n v="45001"/>
    <n v="7.1"/>
    <s v=" Resources"/>
    <s v="Administration"/>
    <m/>
    <d v="2019-08-10T00:00:00"/>
    <d v="2020-02-18T00:00:00"/>
    <s v="Medical records produced"/>
    <x v="0"/>
    <n v="252"/>
    <n v="192"/>
  </r>
  <r>
    <n v="277"/>
    <s v="Stairways are in good repair with handrails and non-slip tread?_x000a_Staircases found to be without support hand railings on LHS throughout the campus. "/>
    <s v="Internal"/>
    <d v="2019-06-11T00:00:00"/>
    <x v="0"/>
    <s v="India"/>
    <x v="8"/>
    <s v="Minor -Non-Conformities"/>
    <n v="9001"/>
    <s v="8.2.2"/>
    <s v=" Determining requirements for products &amp; services"/>
    <s v="Administration"/>
    <m/>
    <d v="2020-06-17T00:00:00"/>
    <d v="2020-07-22T00:00:00"/>
    <s v="AS per the CD, no budget for this year so can be closed"/>
    <x v="0"/>
    <n v="407"/>
    <n v="35"/>
  </r>
  <r>
    <n v="278"/>
    <s v="Is the Emergency Evacuation Route &amp; Action Plan posted?_x000a_Emergency Floor Plans available in Admin Dept. They are not displayed at prominent locations in the entire campus. EMP’s do not include details of Fire Fighting System’s._x000a_"/>
    <s v="Internal"/>
    <d v="2019-06-11T00:00:00"/>
    <x v="0"/>
    <s v="India"/>
    <x v="8"/>
    <s v="Minor -Non-Conformities"/>
    <n v="45001"/>
    <n v="8.1999999999999993"/>
    <s v=" Emergency preparedness and response"/>
    <s v="Administration"/>
    <m/>
    <d v="2019-08-10T00:00:00"/>
    <d v="2020-04-28T00:00:00"/>
    <s v="EMP are displayed in campus"/>
    <x v="0"/>
    <n v="322"/>
    <n v="262"/>
  </r>
  <r>
    <n v="279"/>
    <s v="Are fire extinguishers easily accessible, checked monthly, and operational?_x000a_Fire Extinguishers not in accessible condition. Annual check by local supplier is done"/>
    <s v="Internal"/>
    <d v="2019-06-11T00:00:00"/>
    <x v="0"/>
    <s v="India"/>
    <x v="8"/>
    <s v="Minor -Non-Conformities"/>
    <n v="45001"/>
    <n v="8.1999999999999993"/>
    <s v=" Emergency preparedness and response"/>
    <s v="Administration"/>
    <m/>
    <d v="2019-08-10T00:00:00"/>
    <d v="2020-03-19T00:00:00"/>
    <s v="FE are easily accessible"/>
    <x v="0"/>
    <n v="282"/>
    <n v="222"/>
  </r>
  <r>
    <n v="280"/>
    <s v="Is housekeeping being adequately maintained?_x000a_Poor Housekeeping seen in server rooms._x000a_Housekeeping staff not wearing PPE’s."/>
    <s v="Internal"/>
    <d v="2019-06-11T00:00:00"/>
    <x v="0"/>
    <s v="India"/>
    <x v="8"/>
    <s v="Minor -Non-Conformities"/>
    <n v="45001"/>
    <n v="8.1999999999999993"/>
    <s v=" Emergency preparedness and response"/>
    <s v="Administration"/>
    <m/>
    <d v="2019-08-10T00:00:00"/>
    <d v="2020-02-27T00:00:00"/>
    <s v="Housekeeping is adequately taken care by the school"/>
    <x v="0"/>
    <n v="261"/>
    <n v="201"/>
  </r>
  <r>
    <n v="281"/>
    <s v="Are MSDS available for office and housekeeping chemicals? _x000a_Records not maintained."/>
    <s v="Internal"/>
    <d v="2019-06-11T00:00:00"/>
    <x v="0"/>
    <s v="India"/>
    <x v="8"/>
    <s v="Minor -Non-Conformities"/>
    <n v="45001"/>
    <n v="8.1999999999999993"/>
    <s v=" Emergency preparedness and response"/>
    <s v="Administration"/>
    <m/>
    <d v="2019-08-10T00:00:00"/>
    <d v="2020-02-27T00:00:00"/>
    <s v="Records are maintained for MSDS"/>
    <x v="0"/>
    <n v="261"/>
    <n v="201"/>
  </r>
  <r>
    <n v="282"/>
    <s v="Are OSHA (safety) posters prominently displayed?_x000a_No such posters were seen."/>
    <s v="Internal"/>
    <d v="2019-06-11T00:00:00"/>
    <x v="0"/>
    <s v="India"/>
    <x v="8"/>
    <s v="Minor -Non-Conformities"/>
    <n v="45001"/>
    <n v="8.1999999999999993"/>
    <s v=" Emergency preparedness and response"/>
    <s v="Administration"/>
    <m/>
    <d v="2019-08-10T00:00:00"/>
    <d v="2020-03-19T00:00:00"/>
    <s v="OSHAs posters prominently displayed"/>
    <x v="0"/>
    <n v="282"/>
    <n v="222"/>
  </r>
  <r>
    <n v="283"/>
    <s v="No visible naked wires or loose wires_x000a_Observed Live open wire. Naked wires found to be running around the doors."/>
    <s v="Internal"/>
    <d v="2019-06-11T00:00:00"/>
    <x v="0"/>
    <s v="India"/>
    <x v="8"/>
    <s v="Minor -Non-Conformities"/>
    <n v="45001"/>
    <n v="8.1999999999999993"/>
    <s v=" Emergency preparedness and response"/>
    <s v="Administration"/>
    <m/>
    <d v="2019-08-10T00:00:00"/>
    <d v="2020-03-19T00:00:00"/>
    <s v="All naked wires are covered"/>
    <x v="0"/>
    <n v="282"/>
    <n v="222"/>
  </r>
  <r>
    <n v="284"/>
    <s v="Are rubber mats placed near control panels_x000a_Rubber insulation mats not kept in front of energized panels."/>
    <s v="Internal"/>
    <d v="2019-06-11T00:00:00"/>
    <x v="0"/>
    <s v="India"/>
    <x v="8"/>
    <s v="Minor -Non-Conformities"/>
    <n v="45001"/>
    <n v="8.1999999999999993"/>
    <s v=" Emergency preparedness and response"/>
    <s v="Administration"/>
    <m/>
    <d v="2019-08-10T00:00:00"/>
    <d v="2020-02-27T00:00:00"/>
    <s v="Rubber mats are place in front of energised board "/>
    <x v="0"/>
    <n v="261"/>
    <n v="201"/>
  </r>
  <r>
    <n v="285"/>
    <s v="No heavy material stacked on higher shelves / racks._x000a_Improper Stacking of Material in Pantry._x000a_"/>
    <s v="Internal"/>
    <d v="2019-06-11T00:00:00"/>
    <x v="0"/>
    <s v="India"/>
    <x v="8"/>
    <s v="Minor -Non-Conformities"/>
    <n v="9001"/>
    <s v="7.1.3"/>
    <s v=" Infrastructure"/>
    <s v="Administration"/>
    <m/>
    <d v="2019-08-10T00:00:00"/>
    <d v="2020-02-27T00:00:00"/>
    <s v="Stacking of material is proper"/>
    <x v="0"/>
    <n v="261"/>
    <n v="201"/>
  </r>
  <r>
    <n v="286"/>
    <s v="Toilets are cleaned as per checklist_x000a_No cleaning checklist is available / maintained in Male Washroom on ground floor._x000a_"/>
    <s v="Internal"/>
    <d v="2019-06-11T00:00:00"/>
    <x v="0"/>
    <s v="India"/>
    <x v="8"/>
    <s v="Minor -Non-Conformities"/>
    <n v="9001"/>
    <s v="7.1.3"/>
    <s v=" Infrastructure"/>
    <s v="Administration"/>
    <m/>
    <d v="2019-08-10T00:00:00"/>
    <d v="2020-02-27T00:00:00"/>
    <s v="Toilets are clean as per checklist"/>
    <x v="0"/>
    <n v="261"/>
    <n v="201"/>
  </r>
  <r>
    <n v="287"/>
    <s v="Exit Signanges are clearly marked &amp; visible_x000a_Safety signage’s not found in entire premises."/>
    <s v="Internal"/>
    <d v="2019-06-11T00:00:00"/>
    <x v="0"/>
    <s v="India"/>
    <x v="8"/>
    <s v="Minor -Non-Conformities"/>
    <n v="45001"/>
    <n v="8.1"/>
    <s v=" Operational planning and control"/>
    <s v="Administration"/>
    <m/>
    <d v="2019-08-10T00:00:00"/>
    <d v="2020-04-28T00:00:00"/>
    <s v="safety signs are clearly visible"/>
    <x v="0"/>
    <n v="322"/>
    <n v="262"/>
  </r>
  <r>
    <n v="288"/>
    <s v="Exits are clearly identifiable._x000a_No they were not easily identifiable."/>
    <s v="Internal"/>
    <d v="2019-06-11T00:00:00"/>
    <x v="0"/>
    <s v="India"/>
    <x v="8"/>
    <s v="Minor -Non-Conformities"/>
    <n v="45001"/>
    <n v="8.1"/>
    <s v=" Operational planning and control"/>
    <s v="Administration"/>
    <m/>
    <d v="2019-08-10T00:00:00"/>
    <d v="2020-04-28T00:00:00"/>
    <s v="Exits are clearly identifiable"/>
    <x v="0"/>
    <n v="322"/>
    <n v="262"/>
  </r>
  <r>
    <n v="289"/>
    <s v="Fire extinguisher locations are identified by a sign or other means. _x000a_Safety signage’s not found in entire premises."/>
    <s v="Internal"/>
    <d v="2019-06-11T00:00:00"/>
    <x v="0"/>
    <s v="India"/>
    <x v="8"/>
    <s v="Minor -Non-Conformities"/>
    <n v="9001"/>
    <s v="7.1.3"/>
    <s v=" Infrastructure"/>
    <s v="Administration"/>
    <m/>
    <d v="2019-08-10T00:00:00"/>
    <d v="2020-03-19T00:00:00"/>
    <s v="Safety signage visible"/>
    <x v="0"/>
    <n v="282"/>
    <n v="222"/>
  </r>
  <r>
    <n v="290"/>
    <s v="Is each extinguisher in its designated place &amp; clearly visible_x000a_Fire Extinguisher’s not found in entire corridor of new building construction. No Fire Extinguisher is available in Principal’s Vehicle. No Fire Extinguisher available in Computer Lab._x000a_"/>
    <s v="Internal"/>
    <d v="2019-06-11T00:00:00"/>
    <x v="0"/>
    <s v="India"/>
    <x v="8"/>
    <s v="Minor -Non-Conformities"/>
    <n v="9001"/>
    <s v="7.1.3"/>
    <s v=" Infrastructure"/>
    <s v="Administration"/>
    <m/>
    <d v="2019-08-10T00:00:00"/>
    <d v="2020-03-19T00:00:00"/>
    <s v="FE is kept at designated place"/>
    <x v="0"/>
    <n v="282"/>
    <n v="222"/>
  </r>
  <r>
    <n v="291"/>
    <s v="Parents communicate their child's health issues to the school. _x000a_Parent communicates with CT and nurse but it would be good if a common email id can be created on mygiis."/>
    <s v="Internal"/>
    <d v="2019-08-16T00:00:00"/>
    <x v="0"/>
    <s v="Malaysia"/>
    <x v="4"/>
    <s v="Observation"/>
    <n v="45001"/>
    <n v="7.4"/>
    <s v=" Communication"/>
    <s v="Management"/>
    <m/>
    <d v="2019-10-15T00:00:00"/>
    <d v="2020-02-19T00:00:00"/>
    <s v="Students Health issue is now communicated to the school by google form "/>
    <x v="0"/>
    <n v="187"/>
    <n v="127"/>
  </r>
  <r>
    <n v="292"/>
    <s v="The school staff is sensitized to understand the genuine health problems of the children. _x000a_program can be initiated for staff_x000a_"/>
    <s v="Internal"/>
    <d v="2019-08-16T00:00:00"/>
    <x v="0"/>
    <s v="Malaysia"/>
    <x v="4"/>
    <s v="Observation"/>
    <n v="45001"/>
    <n v="7.2"/>
    <s v=" Competence"/>
    <s v="HR"/>
    <m/>
    <d v="2019-10-15T00:00:00"/>
    <d v="2019-11-28T00:00:00"/>
    <s v="A program has been designed to understand health problems of the children"/>
    <x v="0"/>
    <n v="104"/>
    <n v="44"/>
  </r>
  <r>
    <n v="293"/>
    <s v="The teachers have undergone basic training / bridge courses on counseling, first-aid and identification of disabilities/learning difficulties._x000a_can be included in at induction training"/>
    <s v="Internal"/>
    <d v="2019-08-16T00:00:00"/>
    <x v="0"/>
    <s v="Malaysia"/>
    <x v="4"/>
    <s v="Observation"/>
    <n v="45001"/>
    <n v="7.2"/>
    <s v=" Competence"/>
    <s v="HR"/>
    <m/>
    <d v="2019-10-15T00:00:00"/>
    <d v="2019-11-28T00:00:00"/>
    <s v="Teachers training schedule in place."/>
    <x v="0"/>
    <n v="104"/>
    <n v="44"/>
  </r>
  <r>
    <n v="294"/>
    <s v="The laboratories are well equipped to handle common emergencies._x000a_MSDS TO  BELISTED"/>
    <s v="Internal"/>
    <d v="2019-08-16T00:00:00"/>
    <x v="0"/>
    <s v="Malaysia"/>
    <x v="4"/>
    <s v="Observation"/>
    <n v="45001"/>
    <n v="7.1"/>
    <s v=" Resources"/>
    <s v="Operations"/>
    <m/>
    <d v="2019-10-15T00:00:00"/>
    <d v="2019-12-18T00:00:00"/>
    <s v="Laboratories are equipped to handle common emergencies"/>
    <x v="0"/>
    <n v="124"/>
    <n v="64"/>
  </r>
  <r>
    <n v="295"/>
    <s v="The secluded corners, corridors and staircases are kept under watch by staff during lunch breaks and at the time of dispersal. _x000a_Blind spots behind canteen,book shop not covered by CC tv"/>
    <s v="Internal"/>
    <d v="2019-08-16T00:00:00"/>
    <x v="0"/>
    <s v="Malaysia"/>
    <x v="4"/>
    <s v="Observation"/>
    <n v="45001"/>
    <n v="8.1"/>
    <s v=" Operational planning and control"/>
    <s v="Operations"/>
    <m/>
    <d v="2019-10-15T00:00:00"/>
    <d v="2020-02-12T00:00:00"/>
    <s v="they are monitoried by duty muster"/>
    <x v="0"/>
    <n v="180"/>
    <n v="120"/>
  </r>
  <r>
    <n v="296"/>
    <s v="The physical education instructors are sensitive enough to involve students in sports according to their physical capabilities and health related issues._x000a_anaysis to be done."/>
    <s v="Internal"/>
    <d v="2019-08-16T00:00:00"/>
    <x v="0"/>
    <s v="Malaysia"/>
    <x v="4"/>
    <s v="Observation"/>
    <n v="45001"/>
    <n v="10.3"/>
    <s v=" Continual improvement"/>
    <s v="Academics"/>
    <m/>
    <d v="2020-05-31T00:00:00"/>
    <d v="2020-07-01T00:00:00"/>
    <s v="PE instructor in consultation with Nurse, to do monitoring and analysis of the Students Health. "/>
    <x v="0"/>
    <n v="320"/>
    <n v="31"/>
  </r>
  <r>
    <n v="297"/>
    <s v="The school buses are equipped with first - aid boxes, drinking water and mobile phones._x000a_No drinking water. Also record of medicines taken from First Aid box not maintained."/>
    <s v="Internal"/>
    <d v="2019-08-16T00:00:00"/>
    <x v="0"/>
    <s v="Malaysia"/>
    <x v="4"/>
    <s v="Observation"/>
    <n v="45001"/>
    <n v="8.1"/>
    <s v=" Operational planning and control"/>
    <s v="Operations"/>
    <m/>
    <d v="2019-10-15T00:00:00"/>
    <d v="2019-11-28T00:00:00"/>
    <s v="School Bus is equipped with first aid boxes etc."/>
    <x v="0"/>
    <n v="104"/>
    <n v="44"/>
  </r>
  <r>
    <n v="298"/>
    <s v="The school has a strong policy statement against child abuse and exploitation._x000a_to be created to check HR for MOE _x000a_"/>
    <s v="Internal"/>
    <d v="2019-08-16T00:00:00"/>
    <x v="0"/>
    <s v="Malaysia"/>
    <x v="4"/>
    <s v="Minor -Non-Conformities"/>
    <n v="45001"/>
    <n v="5.2"/>
    <s v=" OH&amp;S Policy"/>
    <s v="Management"/>
    <m/>
    <d v="2019-10-15T00:00:00"/>
    <d v="2019-11-07T00:00:00"/>
    <s v="Child Abuse policy in place now."/>
    <x v="0"/>
    <n v="83"/>
    <n v="23"/>
  </r>
  <r>
    <n v="299"/>
    <s v="The staff has been trained to be alert to signs of abuse._x000a_Training needs to be provided"/>
    <s v="Internal"/>
    <d v="2019-08-16T00:00:00"/>
    <x v="0"/>
    <s v="Malaysia"/>
    <x v="4"/>
    <s v="Minor -Non-Conformities"/>
    <n v="45001"/>
    <n v="7.2"/>
    <s v=" Competence"/>
    <s v="HR"/>
    <m/>
    <d v="2019-10-15T00:00:00"/>
    <d v="2019-11-28T00:00:00"/>
    <s v="Training schedule for staff in place."/>
    <x v="0"/>
    <n v="104"/>
    <n v="44"/>
  </r>
  <r>
    <n v="300"/>
    <s v="There is a procedure for checking on staff background before they are allowed to work with the children._x000a_To be checked with HR"/>
    <s v="Internal"/>
    <d v="2019-08-16T00:00:00"/>
    <x v="0"/>
    <s v="Malaysia"/>
    <x v="4"/>
    <s v="Minor -Non-Conformities"/>
    <n v="45001"/>
    <s v="8.1.2"/>
    <s v=" Eliminating Hazards and reducing OH&amp;S risks"/>
    <s v="HR"/>
    <m/>
    <d v="2019-10-15T00:00:00"/>
    <d v="2020-02-05T00:00:00"/>
    <s v="According to an article published, employers may not get an answer because of PDPA act with reference to background checks of an employee. "/>
    <x v="0"/>
    <n v="173"/>
    <n v="113"/>
  </r>
  <r>
    <n v="301"/>
    <s v="There is a child protection policy which includes procedures to be followed for a teacher or any another member of the staff if accused of harming a child. _x000a_To be checked with MOE_x000a_"/>
    <s v="Internal"/>
    <d v="2019-08-16T00:00:00"/>
    <x v="0"/>
    <s v="Malaysia"/>
    <x v="4"/>
    <s v="Minor -Non-Conformities"/>
    <n v="45001"/>
    <n v="5.2"/>
    <s v=" OH&amp;S Policy"/>
    <s v="HR"/>
    <m/>
    <d v="2019-10-15T00:00:00"/>
    <d v="2019-11-16T00:00:00"/>
    <s v="Child policy put in place according to The Child Act 2016"/>
    <x v="0"/>
    <n v="92"/>
    <n v="32"/>
  </r>
  <r>
    <n v="302"/>
    <s v="The school provides ongoing training and development for staff to address their responsibilities to protect children from abuse._x000a_To be provided."/>
    <s v="Internal"/>
    <d v="2019-08-16T00:00:00"/>
    <x v="0"/>
    <s v="Malaysia"/>
    <x v="4"/>
    <s v="Minor -Non-Conformities"/>
    <n v="45001"/>
    <n v="7.2"/>
    <s v=" Competence"/>
    <s v="HR"/>
    <m/>
    <d v="2019-10-15T00:00:00"/>
    <d v="2020-02-05T00:00:00"/>
    <s v="Trainer from Ministry of Women And Child Development trained the staff to protect children from abuse"/>
    <x v="0"/>
    <n v="173"/>
    <n v="113"/>
  </r>
  <r>
    <n v="303"/>
    <s v="The children are taught the difference between 'good touch and bad touch'._x000a_KG yes / to be done for all"/>
    <s v="Internal"/>
    <d v="2019-08-16T00:00:00"/>
    <x v="0"/>
    <s v="Malaysia"/>
    <x v="4"/>
    <s v="Observation"/>
    <n v="45001"/>
    <n v="7.2"/>
    <s v=" Competence"/>
    <s v="Academics"/>
    <m/>
    <d v="2019-10-15T00:00:00"/>
    <d v="2019-10-24T00:00:00"/>
    <s v="Assembly are conducted in school where children are taught 'good touch and bad touch'."/>
    <x v="0"/>
    <n v="69"/>
    <n v="9"/>
  </r>
  <r>
    <n v="304"/>
    <s v="The child is helped to understand his right over his own body especially, the right to say 'No'_x000a_KG yes / to be done for all"/>
    <s v="Internal"/>
    <d v="2019-08-16T00:00:00"/>
    <x v="0"/>
    <s v="Malaysia"/>
    <x v="4"/>
    <s v="Observation"/>
    <n v="45001"/>
    <n v="7.2"/>
    <s v=" Competence"/>
    <s v="Academics"/>
    <m/>
    <d v="2019-10-15T00:00:00"/>
    <d v="2019-11-04T00:00:00"/>
    <s v="Issue is addressed in school assembly and by the counsellor."/>
    <x v="0"/>
    <n v="80"/>
    <n v="20"/>
  </r>
  <r>
    <n v="305"/>
    <s v="The school provides workshops by medical experts and counselors on adolescence related issues._x000a_To be iniciated regularly "/>
    <s v="Internal"/>
    <d v="2019-08-16T00:00:00"/>
    <x v="0"/>
    <s v="Malaysia"/>
    <x v="4"/>
    <s v="Observation"/>
    <n v="45001"/>
    <n v="7.2"/>
    <s v=" Competence"/>
    <s v="Academics"/>
    <m/>
    <d v="2019-10-15T00:00:00"/>
    <d v="2019-11-04T00:00:00"/>
    <s v="Issue is addressed in school assembly and by the counsellor."/>
    <x v="0"/>
    <n v="80"/>
    <n v="20"/>
  </r>
  <r>
    <n v="306"/>
    <s v="The children are given enough guidance on managing emotions and building healthy peer relationships._x000a_can be streamlined better _x000a_"/>
    <s v="Internal"/>
    <d v="2019-08-16T00:00:00"/>
    <x v="0"/>
    <s v="Malaysia"/>
    <x v="4"/>
    <s v="Minor -Non-Conformities"/>
    <n v="45001"/>
    <s v="6.1.2"/>
    <s v=" Hazard identification &amp; assessment of risks and opportunities"/>
    <s v="Academics"/>
    <m/>
    <d v="2019-10-15T00:00:00"/>
    <d v="2019-11-04T00:00:00"/>
    <s v="Issue is addressed in school assembly and by the counsellor."/>
    <x v="0"/>
    <n v="80"/>
    <n v="20"/>
  </r>
  <r>
    <n v="307"/>
    <s v="The children are sensitized to recognize and resist negative peer pressure_x000a_can be streamlined better"/>
    <s v="Internal"/>
    <d v="2019-08-16T00:00:00"/>
    <x v="0"/>
    <s v="Malaysia"/>
    <x v="4"/>
    <s v="Minor -Non-Conformities"/>
    <n v="45001"/>
    <s v="6.1.2"/>
    <s v=" Hazard identification &amp; assessment of risks and opportunities"/>
    <s v="Academics"/>
    <m/>
    <d v="2019-10-15T00:00:00"/>
    <d v="2019-11-04T00:00:00"/>
    <s v="Issue is addressed in school assembly and by the counsellor."/>
    <x v="0"/>
    <n v="80"/>
    <n v="20"/>
  </r>
  <r>
    <n v="308"/>
    <s v="They are taught skills to manage fear, anger and stress._x000a_can be streamlined better"/>
    <s v="Internal"/>
    <d v="2019-08-16T00:00:00"/>
    <x v="0"/>
    <s v="Malaysia"/>
    <x v="4"/>
    <s v="Minor -Non-Conformities"/>
    <n v="45001"/>
    <s v="6.1.2"/>
    <s v=" Hazard identification &amp; assessment of risks and opportunities"/>
    <s v="Academics"/>
    <m/>
    <d v="2019-10-15T00:00:00"/>
    <d v="2019-11-04T00:00:00"/>
    <s v="Issue is addressed in school assembly and by the counsellor."/>
    <x v="0"/>
    <n v="80"/>
    <n v="20"/>
  </r>
  <r>
    <n v="309"/>
    <s v="They are given positive reinforcement to stay away from criticism, rude language, gossiping and trivial matters that may lead to violence._x000a_can be streamlined better"/>
    <s v="Internal"/>
    <d v="2019-08-16T00:00:00"/>
    <x v="0"/>
    <s v="Malaysia"/>
    <x v="4"/>
    <s v="Minor -Non-Conformities"/>
    <n v="45001"/>
    <s v="6.1.2"/>
    <s v=" Hazard identification &amp; assessment of risks and opportunities"/>
    <s v="Academics"/>
    <m/>
    <d v="2019-10-15T00:00:00"/>
    <d v="2020-02-05T00:00:00"/>
    <s v="Issue is addressed in school assembly and by the counsellor."/>
    <x v="0"/>
    <n v="173"/>
    <n v="113"/>
  </r>
  <r>
    <n v="310"/>
    <s v="The school addresses the issues of bullying, harassment and prejudice against children._x000a_can be streamlined better_x000a_"/>
    <s v="Internal"/>
    <d v="2019-08-16T00:00:00"/>
    <x v="0"/>
    <s v="Malaysia"/>
    <x v="4"/>
    <s v="Observation"/>
    <n v="45001"/>
    <s v="6.1.2"/>
    <s v=" Hazard identification &amp; assessment of risks and opportunities"/>
    <s v="Academics"/>
    <m/>
    <d v="2019-10-15T00:00:00"/>
    <d v="2019-11-02T00:00:00"/>
    <s v="Assembly are conducted in school where program's are conducted to address issues on bullying, harassment etc"/>
    <x v="0"/>
    <n v="78"/>
    <n v="18"/>
  </r>
  <r>
    <n v="311"/>
    <s v="Awareness  programs are  conducted on AIDS, harmful effects of  tobacco and  drugs_x000a_To be included"/>
    <s v="Internal"/>
    <d v="2019-08-16T00:00:00"/>
    <x v="0"/>
    <s v="Malaysia"/>
    <x v="4"/>
    <s v="Minor -Non-Conformities"/>
    <n v="45001"/>
    <s v="6.1.2"/>
    <s v=" Hazard identification &amp; assessment of risks and opportunities"/>
    <s v="Academics"/>
    <m/>
    <d v="2019-10-15T00:00:00"/>
    <d v="2020-02-25T00:00:00"/>
    <s v="Awareness program conducted by school"/>
    <x v="0"/>
    <n v="193"/>
    <n v="133"/>
  </r>
  <r>
    <n v="312"/>
    <s v="There is a regular ongoing program to build up self-esteem and confidence among students._x000a_To be initiated"/>
    <s v="Internal"/>
    <d v="2019-08-16T00:00:00"/>
    <x v="0"/>
    <s v="Malaysia"/>
    <x v="4"/>
    <s v="Minor -Non-Conformities"/>
    <n v="45001"/>
    <s v="6.1.2"/>
    <s v=" Hazard identification &amp; assessment of risks and opportunities"/>
    <s v="Academics"/>
    <m/>
    <d v="2019-10-15T00:00:00"/>
    <d v="2020-02-05T00:00:00"/>
    <s v="Assembly are conducted in school where program's are conducted to build confidence among students."/>
    <x v="0"/>
    <n v="173"/>
    <n v="113"/>
  </r>
  <r>
    <n v="313"/>
    <s v="The evacuation plan is displayed at different places in the building. _x000a_not available "/>
    <s v="Internal"/>
    <d v="2019-08-16T00:00:00"/>
    <x v="0"/>
    <s v="Malaysia"/>
    <x v="4"/>
    <s v="Minor -Non-Conformities"/>
    <n v="45001"/>
    <n v="8.1999999999999993"/>
    <s v=" Emergency preparedness and response"/>
    <s v="Operations"/>
    <m/>
    <d v="2019-10-15T00:00:00"/>
    <d v="2020-01-13T00:00:00"/>
    <s v="Evacuation plan is displayed at different places in the school"/>
    <x v="0"/>
    <n v="150"/>
    <n v="90"/>
  </r>
  <r>
    <n v="314"/>
    <s v="The students and staff know and understand the evacuation plan to avoid stampede in case of a disaster._x000a_to be more visible "/>
    <s v="Internal"/>
    <d v="2019-08-16T00:00:00"/>
    <x v="0"/>
    <s v="Malaysia"/>
    <x v="4"/>
    <s v="Observation"/>
    <n v="45001"/>
    <n v="8.1999999999999993"/>
    <s v=" Emergency preparedness and response"/>
    <s v="Operations"/>
    <m/>
    <d v="2019-10-15T00:00:00"/>
    <d v="2020-02-25T00:00:00"/>
    <s v="student and staff are trained, and signage are visible"/>
    <x v="0"/>
    <n v="193"/>
    <n v="133"/>
  </r>
  <r>
    <n v="315"/>
    <s v="The school premises is under surveillance by the Principal / Ops Head through CCTV's._x000a_blind spots-where no CCTV's cameras"/>
    <s v="Internal"/>
    <d v="2019-08-16T00:00:00"/>
    <x v="0"/>
    <s v="Malaysia"/>
    <x v="4"/>
    <s v="Observation"/>
    <n v="45001"/>
    <n v="8.1999999999999993"/>
    <s v=" Emergency preparedness and response"/>
    <s v="Operations"/>
    <m/>
    <d v="2019-10-15T00:00:00"/>
    <d v="2019-11-15T00:00:00"/>
    <s v="CCTV installed in blind spots."/>
    <x v="0"/>
    <n v="91"/>
    <n v="31"/>
  </r>
  <r>
    <n v="316"/>
    <s v="The staff has been trained to respond in case of an emergency. _x000a_to be trained"/>
    <s v="Internal"/>
    <d v="2019-08-16T00:00:00"/>
    <x v="0"/>
    <s v="Malaysia"/>
    <x v="4"/>
    <s v="Minor -Non-Conformities"/>
    <n v="9001"/>
    <n v="8.1999999999999993"/>
    <s v=" Requirements for products and services"/>
    <s v="Operations"/>
    <m/>
    <d v="2020-05-31T00:00:00"/>
    <d v="2020-05-27T00:00:00"/>
    <s v="Staff is trained for emergency"/>
    <x v="0"/>
    <n v="285"/>
    <n v="-4"/>
  </r>
  <r>
    <n v="317"/>
    <s v="The  staff know how to use fire -extinguishers._x000a_list to be maintained / firefighters, first aiders _x000a_"/>
    <s v="Internal"/>
    <d v="2019-08-16T00:00:00"/>
    <x v="0"/>
    <s v="Malaysia"/>
    <x v="4"/>
    <s v="Observation"/>
    <n v="9001"/>
    <n v="8.1999999999999993"/>
    <s v=" Requirements for products and services"/>
    <s v="Operations"/>
    <m/>
    <d v="2020-05-31T00:00:00"/>
    <d v="2020-05-27T00:00:00"/>
    <s v="Staff is trained for emergency"/>
    <x v="0"/>
    <n v="285"/>
    <n v="-4"/>
  </r>
  <r>
    <n v="318"/>
    <s v="The floors, stairways and railings are safe._x000a_both sides railing _x000a_"/>
    <s v="Internal"/>
    <d v="2019-08-16T00:00:00"/>
    <x v="0"/>
    <s v="Malaysia"/>
    <x v="4"/>
    <s v="Observation"/>
    <n v="45001"/>
    <n v="8.1999999999999993"/>
    <s v=" Emergency preparedness and response"/>
    <s v="Operations"/>
    <m/>
    <d v="2019-10-15T00:00:00"/>
    <d v="2020-02-12T00:00:00"/>
    <s v="Not mandatory for campus hence currently decided to go as per single railing "/>
    <x v="0"/>
    <n v="180"/>
    <n v="120"/>
  </r>
  <r>
    <n v="319"/>
    <s v="CPR and first -aid classes are held at periodic intervals for staff and students. _x000a_to be initiated"/>
    <s v="Internal"/>
    <d v="2019-08-16T00:00:00"/>
    <x v="0"/>
    <s v="Malaysia"/>
    <x v="4"/>
    <s v="Minor -Non-Conformities"/>
    <n v="45001"/>
    <n v="8.1999999999999993"/>
    <s v=" Emergency preparedness and response"/>
    <s v="Operations"/>
    <m/>
    <d v="2019-10-15T00:00:00"/>
    <d v="2020-03-13T00:00:00"/>
    <s v="CPR and Rirst Aid Training conducted"/>
    <x v="0"/>
    <n v="210"/>
    <n v="150"/>
  </r>
  <r>
    <n v="320"/>
    <s v="There is a School Disaster Response Team consisting of members, administration, teachers and senior students_x000a_committee's to be formed"/>
    <s v="Internal"/>
    <d v="2019-08-16T00:00:00"/>
    <x v="0"/>
    <s v="Malaysia"/>
    <x v="4"/>
    <s v="Minor -Non-Conformities"/>
    <n v="45001"/>
    <n v="8.1999999999999993"/>
    <s v=" Emergency preparedness and response"/>
    <s v="Operations"/>
    <m/>
    <d v="2019-10-15T00:00:00"/>
    <d v="2020-02-18T00:00:00"/>
    <s v="As per DRP, disaster response team is now formed"/>
    <x v="0"/>
    <n v="186"/>
    <n v="126"/>
  </r>
  <r>
    <n v="321"/>
    <s v="The school staff is sensitized to address the trauma and post-disaster interventions. _x000a_To be included in the plan._x000a_"/>
    <s v="Internal"/>
    <d v="2019-08-16T00:00:00"/>
    <x v="0"/>
    <s v="Malaysia"/>
    <x v="4"/>
    <s v="Minor -Non-Conformities"/>
    <n v="45001"/>
    <n v="8.1999999999999993"/>
    <s v=" Emergency preparedness and response"/>
    <s v="Operations"/>
    <m/>
    <d v="2019-10-15T00:00:00"/>
    <d v="2020-02-21T00:00:00"/>
    <s v="As per DRP, the school staff is now trained"/>
    <x v="0"/>
    <n v="189"/>
    <n v="129"/>
  </r>
  <r>
    <n v="322"/>
    <s v="The school's design is safe enough to handle terrorist attacks._x000a_To be included in the plan."/>
    <s v="Internal"/>
    <d v="2019-08-16T00:00:00"/>
    <x v="0"/>
    <s v="Malaysia"/>
    <x v="4"/>
    <s v="Minor -Non-Conformities"/>
    <n v="45001"/>
    <n v="8.1999999999999993"/>
    <s v=" Emergency preparedness and response"/>
    <s v="Operations"/>
    <m/>
    <d v="2019-10-15T00:00:00"/>
    <d v="2020-02-25T00:00:00"/>
    <s v="As per DRP the school is prepared for terroist attack"/>
    <x v="0"/>
    <n v="193"/>
    <n v="133"/>
  </r>
  <r>
    <n v="323"/>
    <s v="The safety and security checklist of school is updated frequently._x000a_To be included in the plan."/>
    <s v="Internal"/>
    <d v="2019-08-16T00:00:00"/>
    <x v="0"/>
    <s v="Malaysia"/>
    <x v="4"/>
    <s v="Minor -Non-Conformities"/>
    <n v="45001"/>
    <n v="8.1999999999999993"/>
    <s v=" Emergency preparedness and response"/>
    <s v="Operations"/>
    <m/>
    <d v="2019-10-15T00:00:00"/>
    <d v="2020-03-11T00:00:00"/>
    <s v="Campus have safety and security policy"/>
    <x v="0"/>
    <n v="208"/>
    <n v="148"/>
  </r>
  <r>
    <n v="324"/>
    <s v="There is a well-equipped disaster management cell in school_x000a_To be included in the plan."/>
    <s v="Internal"/>
    <d v="2019-08-16T00:00:00"/>
    <x v="0"/>
    <s v="Malaysia"/>
    <x v="4"/>
    <s v="Minor -Non-Conformities"/>
    <n v="45001"/>
    <n v="8.1999999999999993"/>
    <s v=" Emergency preparedness and response"/>
    <s v="Operations"/>
    <m/>
    <d v="2019-10-15T00:00:00"/>
    <d v="2020-02-18T00:00:00"/>
    <s v="As per DRP by school"/>
    <x v="0"/>
    <n v="186"/>
    <n v="126"/>
  </r>
  <r>
    <n v="325"/>
    <s v="There are regular preventive checks to ensure safety related to high risk areas-electrical, fire, civil work, school gates, transport etc. _x000a_To be included in the plan."/>
    <s v="Internal"/>
    <d v="2019-08-16T00:00:00"/>
    <x v="0"/>
    <s v="Malaysia"/>
    <x v="4"/>
    <s v="Minor -Non-Conformities"/>
    <n v="45001"/>
    <n v="8.1999999999999993"/>
    <s v=" Emergency preparedness and response"/>
    <s v="Operations"/>
    <m/>
    <d v="2020-05-31T00:00:00"/>
    <d v="2020-06-30T00:00:00"/>
    <s v="Maintenance contracts are entered by the school to ensure preventive checks for safety purposes"/>
    <x v="0"/>
    <n v="319"/>
    <n v="30"/>
  </r>
  <r>
    <n v="326"/>
    <s v="Assembly area marked clearly &amp; known to people_x000a_to be bigger"/>
    <s v="Internal"/>
    <d v="2019-08-16T00:00:00"/>
    <x v="0"/>
    <s v="Malaysia"/>
    <x v="4"/>
    <s v="Observation"/>
    <n v="9001"/>
    <n v="8.1999999999999993"/>
    <s v=" Requirements for products and services"/>
    <s v="Operations"/>
    <m/>
    <d v="2020-05-31T00:00:00"/>
    <d v="2020-05-26T00:00:00"/>
    <s v="Assembly area is marked clearly"/>
    <x v="0"/>
    <n v="284"/>
    <n v="-5"/>
  </r>
  <r>
    <n v="327"/>
    <s v="Does the plan clearly specify procedures for reporting emergencies to the government services and the relevant education authority?_x000a_To be defined_x000a_"/>
    <s v="Internal"/>
    <d v="2019-08-16T00:00:00"/>
    <x v="0"/>
    <s v="Malaysia"/>
    <x v="4"/>
    <s v="Minor -Non-Conformities"/>
    <n v="45001"/>
    <n v="8.1999999999999993"/>
    <s v=" Emergency preparedness and response"/>
    <s v="Operations"/>
    <m/>
    <d v="2019-10-15T00:00:00"/>
    <d v="2020-02-19T00:00:00"/>
    <s v="Part of DRP"/>
    <x v="0"/>
    <n v="187"/>
    <n v="127"/>
  </r>
  <r>
    <n v="328"/>
    <s v="Are the potential risks within and upto a kilometre from the workplace identified?_x000a_to check for LPG leakage "/>
    <s v="Internal"/>
    <d v="2019-08-16T00:00:00"/>
    <x v="0"/>
    <s v="Malaysia"/>
    <x v="4"/>
    <s v="Minor -Non-Conformities"/>
    <n v="45001"/>
    <n v="8.1999999999999993"/>
    <s v=" Emergency preparedness and response"/>
    <s v="Operations"/>
    <m/>
    <d v="2020-05-31T00:00:00"/>
    <d v="2020-07-01T00:00:00"/>
    <s v="LPG gas  has been checked for leakage"/>
    <x v="0"/>
    <n v="320"/>
    <n v="31"/>
  </r>
  <r>
    <n v="329"/>
    <s v="Are the roles and responsibilities of key personnel's clearly defined - task force team leaders, class teachers, office staff and students?_x000a_Committee"/>
    <s v="Internal"/>
    <d v="2019-08-16T00:00:00"/>
    <x v="0"/>
    <s v="Malaysia"/>
    <x v="4"/>
    <s v="Minor -Non-Conformities"/>
    <n v="45001"/>
    <n v="8.1999999999999993"/>
    <s v=" Emergency preparedness and response"/>
    <s v="Operations"/>
    <m/>
    <d v="2019-10-15T00:00:00"/>
    <d v="2020-02-18T00:00:00"/>
    <s v="As per DRP by school"/>
    <x v="0"/>
    <n v="186"/>
    <n v="126"/>
  </r>
  <r>
    <n v="330"/>
    <s v="Does the NDMA-Emergency Management plan give emphasis on the more vulnerable children below class V?_x000a_to be included in plan"/>
    <s v="Internal"/>
    <d v="2019-08-16T00:00:00"/>
    <x v="0"/>
    <s v="Malaysia"/>
    <x v="4"/>
    <s v="Minor -Non-Conformities"/>
    <n v="45001"/>
    <n v="8.1999999999999993"/>
    <s v=" Emergency preparedness and response"/>
    <s v="Operations"/>
    <m/>
    <d v="2019-10-15T00:00:00"/>
    <d v="2020-02-18T00:00:00"/>
    <s v="As per DRP by school"/>
    <x v="0"/>
    <n v="186"/>
    <n v="126"/>
  </r>
  <r>
    <n v="331"/>
    <s v="Does the NDMA-Emergency Management plan address the students with special physical, mental and medical needs?_x000a_to be included in plan"/>
    <s v="Internal"/>
    <d v="2019-08-16T00:00:00"/>
    <x v="0"/>
    <s v="Malaysia"/>
    <x v="4"/>
    <s v="Minor -Non-Conformities"/>
    <n v="45001"/>
    <n v="8.1999999999999993"/>
    <s v=" Emergency preparedness and response"/>
    <s v="Operations"/>
    <m/>
    <d v="2019-10-15T00:00:00"/>
    <d v="2020-02-22T00:00:00"/>
    <s v="Disaster management plan includes all Students and Staff"/>
    <x v="0"/>
    <n v="190"/>
    <n v="130"/>
  </r>
  <r>
    <n v="332"/>
    <s v="Does the NDMA-Emergency Management plan describe about how the DM team will be trained?_x000a_to be included in plan"/>
    <s v="Internal"/>
    <d v="2019-08-16T00:00:00"/>
    <x v="0"/>
    <s v="Malaysia"/>
    <x v="4"/>
    <s v="Minor -Non-Conformities"/>
    <n v="45001"/>
    <n v="8.1999999999999993"/>
    <s v=" Emergency preparedness and response"/>
    <s v="Operations"/>
    <m/>
    <d v="2019-10-15T00:00:00"/>
    <d v="2020-02-18T00:00:00"/>
    <s v="As per DRP by school"/>
    <x v="0"/>
    <n v="186"/>
    <n v="126"/>
  </r>
  <r>
    <n v="333"/>
    <s v="Does plan provide the calendar for mock drill to be conducted?_x000a_to be included in plan"/>
    <s v="Internal"/>
    <d v="2019-08-16T00:00:00"/>
    <x v="0"/>
    <s v="Malaysia"/>
    <x v="4"/>
    <s v="Minor -Non-Conformities"/>
    <n v="45001"/>
    <n v="8.1999999999999993"/>
    <s v=" Emergency preparedness and response"/>
    <s v="Operations"/>
    <m/>
    <d v="2020-05-31T00:00:00"/>
    <d v="2020-05-05T00:00:00"/>
    <s v="Mock drill when to be conducted specified in the calender"/>
    <x v="0"/>
    <n v="263"/>
    <n v="-26"/>
  </r>
  <r>
    <n v="334"/>
    <s v="Cyber-crimes are handled with sensitivity._x000a_plan to be designed "/>
    <s v="Internal"/>
    <d v="2019-08-16T00:00:00"/>
    <x v="0"/>
    <s v="Malaysia"/>
    <x v="4"/>
    <s v="Minor -Non-Conformities"/>
    <n v="45001"/>
    <s v="6.1.2"/>
    <s v=" Hazard identification &amp; assessment of risks and opportunities"/>
    <s v="IT"/>
    <m/>
    <d v="2019-10-15T00:00:00"/>
    <d v="2020-02-20T00:00:00"/>
    <s v="Cyber security guide implemented by school"/>
    <x v="0"/>
    <n v="188"/>
    <n v="128"/>
  </r>
  <r>
    <n v="335"/>
    <s v="Children are provided enough awareness on safe usage of technology and how to avoid taking risks._x000a_structered model needed"/>
    <s v="Internal"/>
    <d v="2019-08-16T00:00:00"/>
    <x v="0"/>
    <s v="Malaysia"/>
    <x v="4"/>
    <s v="Minor -Non-Conformities"/>
    <n v="45001"/>
    <s v="6.1.2"/>
    <s v=" Hazard identification &amp; assessment of risks and opportunities"/>
    <s v="Academics"/>
    <m/>
    <d v="2019-10-15T00:00:00"/>
    <d v="2019-11-04T00:00:00"/>
    <s v="Issue is addressed in school assembly and by the counsellor."/>
    <x v="0"/>
    <n v="80"/>
    <n v="20"/>
  </r>
  <r>
    <n v="336"/>
    <s v="Cyber-bullying is handled with utmost care._x000a_structered model needed"/>
    <s v="Internal"/>
    <d v="2019-08-16T00:00:00"/>
    <x v="0"/>
    <s v="Malaysia"/>
    <x v="4"/>
    <s v="Minor -Non-Conformities"/>
    <n v="45001"/>
    <s v="6.1.2"/>
    <s v=" Hazard identification &amp; assessment of risks and opportunities"/>
    <s v="Academics"/>
    <m/>
    <d v="2019-10-15T00:00:00"/>
    <d v="2019-11-04T00:00:00"/>
    <s v="Issue is addressed in school assembly and by the counsellor."/>
    <x v="0"/>
    <n v="80"/>
    <n v="20"/>
  </r>
  <r>
    <n v="337"/>
    <s v="School buses should be painted yellow with name of the school written prominently on both sides of the bus so that these can be identified easily._x000a_For all big buses"/>
    <s v="Internal"/>
    <d v="2019-08-16T00:00:00"/>
    <x v="0"/>
    <s v="Malaysia"/>
    <x v="4"/>
    <s v="Observation"/>
    <n v="45001"/>
    <s v="6.1.3"/>
    <s v=" Determination of legal and other requirements"/>
    <s v="Operations"/>
    <m/>
    <d v="2019-10-15T00:00:00"/>
    <d v="2019-11-28T00:00:00"/>
    <s v="Schol bus is now painted yellow"/>
    <x v="0"/>
    <n v="104"/>
    <n v="44"/>
  </r>
  <r>
    <n v="338"/>
    <s v="“School Bus” must be prominently written on the back and front of the bus carrying school children. If, it is a hired bus, “On School Duty” should be clearly written._x000a_To be initiated"/>
    <s v="Internal"/>
    <d v="2019-08-16T00:00:00"/>
    <x v="0"/>
    <s v="Malaysia"/>
    <x v="4"/>
    <s v="Observation"/>
    <n v="45001"/>
    <s v="6.1.3"/>
    <s v=" Determination of legal and other requirements"/>
    <s v="Operations"/>
    <m/>
    <d v="2019-10-15T00:00:00"/>
    <d v="2019-11-28T00:00:00"/>
    <s v="School Bus on Duty is prominently written."/>
    <x v="0"/>
    <n v="104"/>
    <n v="44"/>
  </r>
  <r>
    <n v="339"/>
    <s v="Global Positioning System (GPS) and CCTV arrangement should be made compulsorily in each school bus. It shall be ensured by the owner of the bus that the GPS and CCTV thus installed, is kept in working condition at all the time._x000a_To be ensured_x000a_"/>
    <s v="Internal"/>
    <d v="2019-08-16T00:00:00"/>
    <x v="0"/>
    <s v="Malaysia"/>
    <x v="4"/>
    <s v="Observation"/>
    <n v="45001"/>
    <s v="6.1.3"/>
    <s v=" Determination of legal and other requirements"/>
    <s v="Operations"/>
    <m/>
    <d v="2019-10-15T00:00:00"/>
    <d v="2020-01-21T00:00:00"/>
    <s v="GPS installed in buses "/>
    <x v="0"/>
    <n v="158"/>
    <n v="98"/>
  </r>
  <r>
    <n v="340"/>
    <s v="The school bus must have a First Aid Box and drinking water._x000a_drinking water/Any oral medication removed must be recorded"/>
    <s v="Internal"/>
    <d v="2019-08-16T00:00:00"/>
    <x v="0"/>
    <s v="Malaysia"/>
    <x v="4"/>
    <s v="Observation"/>
    <n v="45001"/>
    <n v="8.1"/>
    <s v=" Operational planning and control"/>
    <s v="Operations"/>
    <m/>
    <d v="2019-10-15T00:00:00"/>
    <d v="2020-01-13T00:00:00"/>
    <s v="School has first aid box, drinking water in the bus_x000a_Card is maintained if any medicine is removed_x000a_"/>
    <x v="0"/>
    <n v="150"/>
    <n v="90"/>
  </r>
  <r>
    <n v="341"/>
    <s v="The school bus shall not be fitted with curtains or glasses having dark films._x000a_To be provided"/>
    <s v="Internal"/>
    <d v="2019-08-16T00:00:00"/>
    <x v="0"/>
    <s v="Malaysia"/>
    <x v="4"/>
    <s v="Observation"/>
    <n v="45001"/>
    <n v="8.1"/>
    <s v=" Operational planning and control"/>
    <s v="Operations"/>
    <m/>
    <d v="2019-10-15T00:00:00"/>
    <d v="2019-12-05T00:00:00"/>
    <s v="Tint has been removed from the bus which has tinted glasses"/>
    <x v="0"/>
    <n v="111"/>
    <n v="51"/>
  </r>
  <r>
    <n v="342"/>
    <s v="Medical checkup regarding the physical fitness of the driver including eye testing shall be made every year. Fitness certificate issued by the competent authority shall be obtained as per the safety standard_x000a_ eye checkup and vaccination "/>
    <s v="Internal"/>
    <d v="2019-08-16T00:00:00"/>
    <x v="0"/>
    <s v="Malaysia"/>
    <x v="4"/>
    <s v="Minor -Non-Conformities"/>
    <n v="45001"/>
    <s v="6.1.3"/>
    <s v=" Determination of legal and other requirements"/>
    <s v="Operations"/>
    <m/>
    <d v="2019-10-15T00:00:00"/>
    <d v="2019-11-28T00:00:00"/>
    <s v="Certificates of the Driver check-up in place."/>
    <x v="0"/>
    <n v="104"/>
    <n v="44"/>
  </r>
  <r>
    <n v="343"/>
    <s v="The school authority shall ensure to train the students to maintain discipline while boarding, commuting and de-boarding the school bus so that no one gets hurt._x000a_To be intiated."/>
    <s v="Internal"/>
    <d v="2019-08-16T00:00:00"/>
    <x v="0"/>
    <s v="Malaysia"/>
    <x v="4"/>
    <s v="Minor -Non-Conformities"/>
    <n v="45001"/>
    <n v="7.2"/>
    <s v=" Competence"/>
    <s v="Operations"/>
    <m/>
    <d v="2019-10-15T00:00:00"/>
    <d v="2019-11-28T00:00:00"/>
    <s v="Students are trained to foolow discipline in the school bus."/>
    <x v="0"/>
    <n v="104"/>
    <n v="44"/>
  </r>
  <r>
    <n v="344"/>
    <s v="Periodic feed-back from school children using school transport facility with regards to driver / conductor be taken and records are to be maintained._x000a_Record to be maintained"/>
    <s v="Internal"/>
    <d v="2019-08-16T00:00:00"/>
    <x v="0"/>
    <s v="Malaysia"/>
    <x v="4"/>
    <s v="Observation"/>
    <n v="45001"/>
    <n v="9.1"/>
    <s v=" Monitoring, measurement, analysis &amp; performance evaluation"/>
    <s v="Operations"/>
    <m/>
    <d v="2019-10-15T00:00:00"/>
    <d v="2019-12-05T00:00:00"/>
    <s v="Survey from students are conducted"/>
    <x v="0"/>
    <n v="111"/>
    <n v="51"/>
  </r>
  <r>
    <n v="345"/>
    <s v="The school authority should encourage the students to conduct programs through play, exhibition, etc. during ‘Road Safety Week’ to create the awareness in public._x000a_to be intiated"/>
    <s v="Internal"/>
    <d v="2019-08-16T00:00:00"/>
    <x v="0"/>
    <s v="Malaysia"/>
    <x v="4"/>
    <s v="Minor -Non-Conformities"/>
    <n v="45001"/>
    <n v="7.3"/>
    <s v=" Awareness"/>
    <s v="Operations"/>
    <m/>
    <d v="2019-10-15T00:00:00"/>
    <d v="2020-03-09T00:00:00"/>
    <s v="Students have started participating "/>
    <x v="0"/>
    <n v="206"/>
    <n v="146"/>
  </r>
  <r>
    <n v="346"/>
    <s v="The staircases, which act as exits or escape routes, shall adhere to provisions specified in the LOCAL REQUIREMENTS to ensure quick evacuation of children._x000a_boxes / broken steps / handrail"/>
    <s v="Internal"/>
    <d v="2019-08-16T00:00:00"/>
    <x v="0"/>
    <s v="Malaysia"/>
    <x v="4"/>
    <s v="Observation"/>
    <n v="45001"/>
    <n v="8.1999999999999993"/>
    <s v=" Emergency preparedness and response"/>
    <s v="Operations"/>
    <m/>
    <d v="2019-10-15T00:00:00"/>
    <d v="2020-02-27T00:00:00"/>
    <s v="Stairways are as per local requirements"/>
    <x v="0"/>
    <n v="195"/>
    <n v="135"/>
  </r>
  <r>
    <n v="347"/>
    <s v="Premise is adequately lighted and ventilated, properly white washed or painted.Tubelights protected wherever require._x000a_To be adhered entirely"/>
    <s v="Internal"/>
    <d v="2019-08-16T00:00:00"/>
    <x v="0"/>
    <s v="Malaysia"/>
    <x v="4"/>
    <s v="Observation"/>
    <n v="45001"/>
    <n v="8.1"/>
    <s v=" Operational planning and control"/>
    <s v="Operations"/>
    <m/>
    <d v="2020-05-31T00:00:00"/>
    <d v="2020-06-17T00:00:00"/>
    <s v="mamagement decided not to cover tubelights presently"/>
    <x v="0"/>
    <n v="306"/>
    <n v="17"/>
  </r>
  <r>
    <n v="348"/>
    <s v="Street shoes should not be worn while handling &amp; preparing food. _x000a_To be followed."/>
    <s v="Internal"/>
    <d v="2019-08-16T00:00:00"/>
    <x v="0"/>
    <s v="Malaysia"/>
    <x v="4"/>
    <s v="Minor -Non-Conformities"/>
    <n v="45001"/>
    <n v="8.1"/>
    <s v=" Operational planning and control"/>
    <s v="Operations"/>
    <m/>
    <d v="2020-05-31T00:00:00"/>
    <d v="2020-06-17T00:00:00"/>
    <s v="Conttact with canteen vendors mentions the details of proper gears to maintain hygiene"/>
    <x v="0"/>
    <n v="306"/>
    <n v="17"/>
  </r>
  <r>
    <n v="349"/>
    <s v="Suitable Aprons, head cover , disposal gloves &amp; footwear are provided._x000a_To be Provided"/>
    <s v="Internal"/>
    <d v="2019-08-16T00:00:00"/>
    <x v="0"/>
    <s v="Malaysia"/>
    <x v="4"/>
    <s v="Minor -Non-Conformities"/>
    <n v="45001"/>
    <n v="8.1"/>
    <s v=" Operational planning and control"/>
    <s v="Operations"/>
    <m/>
    <d v="2020-05-31T00:00:00"/>
    <d v="2020-06-17T00:00:00"/>
    <s v="Conttact with canteen vendors mentions the details of proper gears to maintain hygiene"/>
    <x v="0"/>
    <n v="306"/>
    <n v="17"/>
  </r>
  <r>
    <n v="350"/>
    <s v="The water is examined chemically &amp; bacteriologically by a local body._x000a_To be intiated"/>
    <s v="Internal"/>
    <d v="2019-08-16T00:00:00"/>
    <x v="0"/>
    <s v="Malaysia"/>
    <x v="4"/>
    <s v="Minor -Non-Conformities"/>
    <n v="45001"/>
    <n v="8.1"/>
    <s v=" Operational planning and control"/>
    <s v="Operations"/>
    <m/>
    <d v="2019-10-15T00:00:00"/>
    <d v="2020-01-13T00:00:00"/>
    <s v="KL does not have nay requirement or mandate from the government to examine the water quality._x000a_However, School voluntary takes precautions and water supplied by the government is filtered and by water purifier and the same is serviced."/>
    <x v="0"/>
    <n v="150"/>
    <n v="90"/>
  </r>
  <r>
    <n v="351"/>
    <s v="Adequate control measures are in place to prevent insects, birds, animals and rodent entry._x000a_To be initiated  "/>
    <s v="Internal"/>
    <d v="2019-08-16T00:00:00"/>
    <x v="0"/>
    <s v="Malaysia"/>
    <x v="4"/>
    <s v="Minor -Non-Conformities"/>
    <n v="45001"/>
    <n v="8.1"/>
    <s v=" Operational planning and control"/>
    <s v="Operations"/>
    <m/>
    <d v="2019-10-15T00:00:00"/>
    <d v="2020-01-22T00:00:00"/>
    <s v="Pest control treatment done in school"/>
    <x v="0"/>
    <n v="159"/>
    <n v="99"/>
  </r>
  <r>
    <n v="352"/>
    <s v="Are exit signs illuminated and visible?_x000a_To be made visible in entire school"/>
    <s v="Internal"/>
    <d v="2019-08-16T00:00:00"/>
    <x v="0"/>
    <s v="Malaysia"/>
    <x v="4"/>
    <s v="Observation"/>
    <n v="45001"/>
    <n v="8.1999999999999993"/>
    <s v=" Emergency preparedness and response"/>
    <s v="Operations"/>
    <m/>
    <d v="2019-10-15T00:00:00"/>
    <d v="2020-02-25T00:00:00"/>
    <s v="Exit signage are visble"/>
    <x v="0"/>
    <n v="193"/>
    <n v="133"/>
  </r>
  <r>
    <n v="353"/>
    <s v="Are corridors and exits free from obstructions and unlocked?_x000a_ac not removed, old books "/>
    <s v="Internal"/>
    <d v="2019-08-16T00:00:00"/>
    <x v="0"/>
    <s v="Malaysia"/>
    <x v="4"/>
    <s v="Minor -Non-Conformities"/>
    <n v="45001"/>
    <n v="8.1999999999999993"/>
    <s v=" Emergency preparedness and response"/>
    <s v="Operations"/>
    <m/>
    <d v="2019-10-15T00:00:00"/>
    <d v="2020-02-05T00:00:00"/>
    <s v="Old booKs and AC are now removed"/>
    <x v="0"/>
    <n v="173"/>
    <n v="113"/>
  </r>
  <r>
    <n v="354"/>
    <s v="Stairways are in good repair with handrails and non-slip tread?_x000a_both sides handrails, steps broken_x000a_"/>
    <s v="Internal"/>
    <d v="2019-08-16T00:00:00"/>
    <x v="0"/>
    <s v="Malaysia"/>
    <x v="4"/>
    <s v="Minor -Non-Conformities"/>
    <n v="45001"/>
    <n v="8.1999999999999993"/>
    <s v=" Emergency preparedness and response"/>
    <s v="Operations"/>
    <m/>
    <d v="2019-10-15T00:00:00"/>
    <d v="2020-02-27T00:00:00"/>
    <s v="Stairways repaired by school hence ticket can be closed"/>
    <x v="0"/>
    <n v="195"/>
    <n v="135"/>
  </r>
  <r>
    <n v="355"/>
    <s v="Is the Emergency Evacuation Route &amp; Action Plan posted?_x000a_not put back after painting "/>
    <s v="Internal"/>
    <d v="2019-08-16T00:00:00"/>
    <x v="0"/>
    <s v="Malaysia"/>
    <x v="4"/>
    <s v="Minor -Non-Conformities"/>
    <n v="45001"/>
    <n v="8.1999999999999993"/>
    <s v=" Emergency preparedness and response"/>
    <s v="Operations"/>
    <m/>
    <d v="2019-10-15T00:00:00"/>
    <d v="2019-12-18T00:00:00"/>
    <s v="Evacuation plan is posted back"/>
    <x v="0"/>
    <n v="124"/>
    <n v="64"/>
  </r>
  <r>
    <n v="356"/>
    <s v="Are all equipment and supplies in their proper places?_x000a_near Arifin's table, there is laptops and destops _x000a_"/>
    <s v="Internal"/>
    <d v="2019-08-16T00:00:00"/>
    <x v="0"/>
    <s v="Malaysia"/>
    <x v="4"/>
    <s v="Observation"/>
    <n v="45001"/>
    <n v="8.1"/>
    <s v=" Operational planning and control"/>
    <s v="Operations"/>
    <m/>
    <d v="2019-10-15T00:00:00"/>
    <d v="2019-12-18T00:00:00"/>
    <s v="All issues and supplies are now in proper places."/>
    <x v="0"/>
    <n v="124"/>
    <n v="64"/>
  </r>
  <r>
    <n v="357"/>
    <s v="Are MSDS available for office and housekeeping chemicals? _x000a_for labs and cleaning, nurse, canteen"/>
    <s v="Internal"/>
    <d v="2019-08-16T00:00:00"/>
    <x v="0"/>
    <s v="Malaysia"/>
    <x v="4"/>
    <s v="Minor -Non-Conformities"/>
    <n v="45001"/>
    <n v="8.1"/>
    <s v=" Operational planning and control"/>
    <s v="Operations"/>
    <m/>
    <d v="2019-10-15T00:00:00"/>
    <d v="2019-12-18T00:00:00"/>
    <s v="MSDS material now available for cleaning purposes"/>
    <x v="0"/>
    <n v="124"/>
    <n v="64"/>
  </r>
  <r>
    <n v="358"/>
    <s v="Are OSHA (safety) posters prominently displayed?_x000a_To be displayed"/>
    <s v="Internal"/>
    <d v="2019-08-16T00:00:00"/>
    <x v="0"/>
    <s v="Malaysia"/>
    <x v="4"/>
    <s v="Minor -Non-Conformities"/>
    <n v="45001"/>
    <n v="8.1"/>
    <s v=" Operational planning and control"/>
    <s v="Operations"/>
    <m/>
    <d v="2019-10-15T00:00:00"/>
    <d v="2019-12-19T00:00:00"/>
    <s v="Safety posters are prominently displayed."/>
    <x v="0"/>
    <n v="125"/>
    <n v="65"/>
  </r>
  <r>
    <n v="359"/>
    <s v="Is the floor surface level and undamaged?_x000a_yellow marking to be placed _x000a_"/>
    <s v="Internal"/>
    <d v="2019-08-16T00:00:00"/>
    <x v="0"/>
    <s v="Malaysia"/>
    <x v="4"/>
    <s v="Observation"/>
    <n v="45001"/>
    <n v="8.1"/>
    <s v=" Operational planning and control"/>
    <s v="Operations"/>
    <m/>
    <d v="2019-10-15T00:00:00"/>
    <d v="2020-02-25T00:00:00"/>
    <s v="Sigange visible in the campus"/>
    <x v="0"/>
    <n v="193"/>
    <n v="133"/>
  </r>
  <r>
    <n v="360"/>
    <s v="The floor is not wet or slippery?_x000a_signs or rubber mats with filters"/>
    <s v="Internal"/>
    <d v="2019-08-16T00:00:00"/>
    <x v="0"/>
    <s v="Malaysia"/>
    <x v="4"/>
    <s v="Minor -Non-Conformities"/>
    <n v="45001"/>
    <n v="8.1"/>
    <s v=" Operational planning and control"/>
    <s v="Operations"/>
    <m/>
    <d v="2019-10-15T00:00:00"/>
    <d v="2020-03-06T00:00:00"/>
    <s v="Signage are visible"/>
    <x v="0"/>
    <n v="203"/>
    <n v="143"/>
  </r>
  <r>
    <n v="361"/>
    <s v="A warning sign is available in case of spills?_x000a_to be used regularly_x000a_"/>
    <s v="Internal"/>
    <d v="2019-08-16T00:00:00"/>
    <x v="0"/>
    <s v="Malaysia"/>
    <x v="4"/>
    <s v="Minor -Non-Conformities"/>
    <n v="45001"/>
    <n v="8.1"/>
    <s v=" Operational planning and control"/>
    <s v="Operations"/>
    <m/>
    <d v="2019-10-15T00:00:00"/>
    <d v="2020-03-06T00:00:00"/>
    <s v="Signage are visible"/>
    <x v="0"/>
    <n v="203"/>
    <n v="143"/>
  </r>
  <r>
    <n v="362"/>
    <s v="Non-slip mats are in entryways if needed?_x000a_dormates needed"/>
    <s v="Internal"/>
    <d v="2019-08-16T00:00:00"/>
    <x v="0"/>
    <s v="Malaysia"/>
    <x v="4"/>
    <s v="Minor -Non-Conformities"/>
    <n v="45001"/>
    <n v="8.1"/>
    <s v=" Operational planning and control"/>
    <s v="Operations"/>
    <m/>
    <d v="2019-10-15T00:00:00"/>
    <d v="2020-02-27T00:00:00"/>
    <s v="Dormates are placed"/>
    <x v="0"/>
    <n v="195"/>
    <n v="135"/>
  </r>
  <r>
    <n v="363"/>
    <s v="Is any equipment or supplies protruding into walkways?_x000a_sharp corners, boxes near bookshop "/>
    <s v="Internal"/>
    <d v="2019-08-16T00:00:00"/>
    <x v="0"/>
    <s v="Malaysia"/>
    <x v="4"/>
    <s v="Minor -Non-Conformities"/>
    <n v="45001"/>
    <n v="8.1"/>
    <s v=" Operational planning and control"/>
    <s v="Operations"/>
    <m/>
    <d v="2019-10-15T00:00:00"/>
    <d v="2019-12-18T00:00:00"/>
    <s v="No equpment and supplies are into walkway or sharp corners"/>
    <x v="0"/>
    <n v="124"/>
    <n v="64"/>
  </r>
  <r>
    <n v="364"/>
    <s v="Are there cords or cables causing a trip hazard?_x000a_open wires_x000a_"/>
    <s v="Internal"/>
    <d v="2019-08-16T00:00:00"/>
    <x v="0"/>
    <s v="Malaysia"/>
    <x v="4"/>
    <s v="Observation"/>
    <n v="45001"/>
    <n v="8.1"/>
    <s v=" Operational planning and control"/>
    <s v="Operations"/>
    <m/>
    <d v="2019-10-15T00:00:00"/>
    <d v="2020-03-05T00:00:00"/>
    <s v="Open wires are covered"/>
    <x v="0"/>
    <n v="202"/>
    <n v="142"/>
  </r>
  <r>
    <n v="365"/>
    <s v="Are permanent use cords covered by runners when crossing walkways?_x000a_overhead of floor"/>
    <s v="Internal"/>
    <d v="2019-08-16T00:00:00"/>
    <x v="0"/>
    <s v="Malaysia"/>
    <x v="4"/>
    <s v="Observation"/>
    <n v="45001"/>
    <n v="8.1"/>
    <s v=" Operational planning and control"/>
    <s v="Operations"/>
    <m/>
    <d v="2019-10-15T00:00:00"/>
    <d v="2020-02-27T00:00:00"/>
    <s v="Yes they are now covered"/>
    <x v="0"/>
    <n v="195"/>
    <n v="135"/>
  </r>
  <r>
    <n v="366"/>
    <s v="No visible naked wires or loose wires_x000a_in class rooms, canteen"/>
    <s v="Internal"/>
    <d v="2019-08-16T00:00:00"/>
    <x v="0"/>
    <s v="Malaysia"/>
    <x v="4"/>
    <s v="Observation"/>
    <n v="45001"/>
    <n v="8.1"/>
    <s v=" Operational planning and control"/>
    <s v="Operations"/>
    <m/>
    <d v="2019-10-15T00:00:00"/>
    <d v="2020-02-27T00:00:00"/>
    <s v="No visible naked wires in classroom and other areas in the school"/>
    <x v="0"/>
    <n v="195"/>
    <n v="135"/>
  </r>
  <r>
    <n v="367"/>
    <s v="All ELCB's and MCB are marked clearly_x000a_To be marked-main switch boards."/>
    <s v="Internal"/>
    <d v="2019-08-16T00:00:00"/>
    <x v="0"/>
    <s v="Malaysia"/>
    <x v="4"/>
    <s v="Minor -Non-Conformities"/>
    <n v="45001"/>
    <n v="8.1"/>
    <s v=" Operational planning and control"/>
    <s v="Operations"/>
    <m/>
    <d v="2019-10-15T00:00:00"/>
    <d v="2020-02-12T00:00:00"/>
    <s v="All ECB's and MCB are marked clearly for authorised restricted entry only"/>
    <x v="0"/>
    <n v="180"/>
    <n v="120"/>
  </r>
  <r>
    <n v="368"/>
    <s v="Are rubber mats placed near control panels_x000a_To be placed"/>
    <s v="Internal"/>
    <d v="2019-08-16T00:00:00"/>
    <x v="0"/>
    <s v="Malaysia"/>
    <x v="4"/>
    <s v="Minor -Non-Conformities"/>
    <n v="45001"/>
    <n v="8.1"/>
    <s v=" Operational planning and control"/>
    <s v="Operations"/>
    <m/>
    <d v="2019-10-15T00:00:00"/>
    <d v="2020-03-09T00:00:00"/>
    <s v="Rubber mats are place in front of energised board "/>
    <x v="0"/>
    <n v="206"/>
    <n v="146"/>
  </r>
  <r>
    <n v="369"/>
    <s v="Lightning arrester is being checked_x000a_To be checked"/>
    <s v="Internal"/>
    <d v="2019-08-16T00:00:00"/>
    <x v="0"/>
    <s v="Malaysia"/>
    <x v="4"/>
    <s v="Minor -Non-Conformities"/>
    <n v="45001"/>
    <n v="8.1"/>
    <s v=" Operational planning and control"/>
    <s v="Operations"/>
    <m/>
    <d v="2019-10-15T00:00:00"/>
    <d v="2020-02-12T00:00:00"/>
    <s v="campus have earthing to protect against lightening"/>
    <x v="0"/>
    <n v="180"/>
    <n v="120"/>
  </r>
  <r>
    <n v="370"/>
    <s v="Lightning alarm system is available_x000a_To be made available"/>
    <s v="Internal"/>
    <d v="2019-08-16T00:00:00"/>
    <x v="0"/>
    <s v="Malaysia"/>
    <x v="4"/>
    <s v="Minor -Non-Conformities"/>
    <n v="45001"/>
    <n v="8.1"/>
    <s v=" Operational planning and control"/>
    <s v="Operations"/>
    <m/>
    <d v="2019-10-15T00:00:00"/>
    <d v="2020-02-12T00:00:00"/>
    <s v="campus have earthing to protect against lightening"/>
    <x v="0"/>
    <n v="180"/>
    <n v="120"/>
  </r>
  <r>
    <n v="371"/>
    <s v="No tables / chairs kept in aisle or obstructing aisle's_x000a_to be cleared"/>
    <s v="Internal"/>
    <d v="2019-08-16T00:00:00"/>
    <x v="0"/>
    <s v="Malaysia"/>
    <x v="4"/>
    <s v="Observation"/>
    <n v="45001"/>
    <n v="8.1"/>
    <s v=" Operational planning and control"/>
    <s v="Operations"/>
    <m/>
    <d v="2019-10-15T00:00:00"/>
    <d v="2019-12-18T00:00:00"/>
    <s v="No furniture is kept in aisle_x000a_"/>
    <x v="0"/>
    <n v="124"/>
    <n v="64"/>
  </r>
  <r>
    <n v="372"/>
    <s v="No heavy material stacked on higher shelves / racks_x000a_Boxes were kept to be cleared"/>
    <s v="Internal"/>
    <d v="2019-08-16T00:00:00"/>
    <x v="0"/>
    <s v="Malaysia"/>
    <x v="4"/>
    <s v="Observation"/>
    <n v="45001"/>
    <n v="8.1"/>
    <s v=" Operational planning and control"/>
    <s v="Operations"/>
    <m/>
    <d v="2019-10-15T00:00:00"/>
    <d v="2020-02-13T00:00:00"/>
    <s v="Boxes are now removed"/>
    <x v="0"/>
    <n v="181"/>
    <n v="121"/>
  </r>
  <r>
    <n v="373"/>
    <s v="No material is improperly stacked on floor and exceeding 3” height_x000a_Boxes were kept"/>
    <s v="Internal"/>
    <d v="2019-08-16T00:00:00"/>
    <x v="0"/>
    <s v="Malaysia"/>
    <x v="4"/>
    <s v="Minor -Non-Conformities"/>
    <n v="45001"/>
    <n v="8.1"/>
    <s v=" Operational planning and control"/>
    <s v="Operations"/>
    <m/>
    <d v="2019-10-15T00:00:00"/>
    <d v="2020-02-13T00:00:00"/>
    <s v="Boxes are now removed"/>
    <x v="0"/>
    <n v="181"/>
    <n v="121"/>
  </r>
  <r>
    <n v="374"/>
    <s v="Exit Signanges are clearly marked &amp; visible_x000a_need to be put up"/>
    <s v="Internal"/>
    <d v="2019-08-16T00:00:00"/>
    <x v="0"/>
    <s v="Malaysia"/>
    <x v="4"/>
    <s v="Minor -Non-Conformities"/>
    <n v="45001"/>
    <n v="8.1999999999999993"/>
    <s v=" Emergency preparedness and response"/>
    <s v="Operations"/>
    <m/>
    <d v="2019-10-15T00:00:00"/>
    <d v="2020-02-25T00:00:00"/>
    <s v="Exit signage are visble"/>
    <x v="0"/>
    <n v="193"/>
    <n v="133"/>
  </r>
  <r>
    <n v="375"/>
    <s v="Exits are clearly identifiable_x000a_needs to be put up"/>
    <s v="Internal"/>
    <d v="2019-08-16T00:00:00"/>
    <x v="0"/>
    <s v="Malaysia"/>
    <x v="4"/>
    <s v="Minor -Non-Conformities"/>
    <n v="45001"/>
    <n v="8.1999999999999993"/>
    <s v=" Emergency preparedness and response"/>
    <s v="Operations"/>
    <m/>
    <d v="2019-10-15T00:00:00"/>
    <d v="2020-02-26T00:00:00"/>
    <s v="Exit signage are visble"/>
    <x v="0"/>
    <n v="194"/>
    <n v="134"/>
  </r>
  <r>
    <n v="376"/>
    <s v="Fire extinguisher locations are identified by a sign or other means_x000a_need signs and added on evacuation plan_x000a_"/>
    <s v="Internal"/>
    <d v="2019-08-16T00:00:00"/>
    <x v="0"/>
    <s v="Malaysia"/>
    <x v="4"/>
    <s v="Minor -Non-Conformities"/>
    <n v="45001"/>
    <n v="8.1"/>
    <s v=" Operational planning and control"/>
    <s v="Operations"/>
    <m/>
    <d v="2019-10-15T00:00:00"/>
    <d v="2019-12-18T00:00:00"/>
    <s v="Signs are added to the evacuation plan"/>
    <x v="0"/>
    <n v="124"/>
    <n v="64"/>
  </r>
  <r>
    <n v="377"/>
    <s v="Is the pressure gauge showing that the extinguisher is fully charged (the needle should be in the green zone)?_x000a_not all "/>
    <s v="Internal"/>
    <d v="2019-08-16T00:00:00"/>
    <x v="0"/>
    <s v="Malaysia"/>
    <x v="4"/>
    <s v="Observation"/>
    <n v="45001"/>
    <n v="8.1"/>
    <s v=" Operational planning and control"/>
    <s v="Operations"/>
    <m/>
    <d v="2019-10-15T00:00:00"/>
    <d v="2019-12-18T00:00:00"/>
    <s v="Yes the pressure guage of extinguisher is fully charged, needle is showing green point."/>
    <x v="0"/>
    <n v="124"/>
    <n v="64"/>
  </r>
  <r>
    <n v="378"/>
    <s v="Walkways, stairways, and aisle ways are free of obstructions. _x000a_Boxes to be removed"/>
    <s v="Internal"/>
    <d v="2019-08-16T00:00:00"/>
    <x v="0"/>
    <s v="Malaysia"/>
    <x v="4"/>
    <s v="Minor -Non-Conformities"/>
    <n v="45001"/>
    <n v="8.1"/>
    <s v=" Operational planning and control"/>
    <s v="Operations"/>
    <m/>
    <d v="2019-10-15T00:00:00"/>
    <d v="2020-02-13T00:00:00"/>
    <s v="Boxes are now removed"/>
    <x v="0"/>
    <n v="181"/>
    <n v="121"/>
  </r>
  <r>
    <n v="379"/>
    <s v="Drawers and cabinets are placed so they do not open into walkways, stairways, and aisle ways. _x000a_sign to be  placed in staff room "/>
    <s v="Internal"/>
    <d v="2019-08-16T00:00:00"/>
    <x v="0"/>
    <s v="Malaysia"/>
    <x v="4"/>
    <s v="Observation"/>
    <n v="45001"/>
    <n v="8.1"/>
    <s v=" Operational planning and control"/>
    <s v="Operations"/>
    <m/>
    <d v="2019-10-15T00:00:00"/>
    <d v="2020-02-20T00:00:00"/>
    <s v="Signage are visible"/>
    <x v="0"/>
    <n v="188"/>
    <n v="128"/>
  </r>
  <r>
    <n v="380"/>
    <s v="Floor mats are not curled up and free from wear and tear._x000a_To be placed"/>
    <s v="Internal"/>
    <d v="2019-08-16T00:00:00"/>
    <x v="0"/>
    <s v="Malaysia"/>
    <x v="4"/>
    <s v="Minor -Non-Conformities"/>
    <n v="45001"/>
    <n v="8.1"/>
    <s v=" Operational planning and control"/>
    <s v="Operations"/>
    <m/>
    <d v="2019-10-15T00:00:00"/>
    <d v="2020-03-06T00:00:00"/>
    <s v="Floor mats are placed"/>
    <x v="0"/>
    <n v="203"/>
    <n v="143"/>
  </r>
  <r>
    <n v="381"/>
    <s v="Are adequate number of First Aid Boxes Available?_x000a_guard house, list of first aid boxes and maintaining records if medicines consumed"/>
    <s v="Internal"/>
    <d v="2019-08-16T00:00:00"/>
    <x v="0"/>
    <s v="Malaysia"/>
    <x v="4"/>
    <s v="Observation"/>
    <n v="9001"/>
    <n v="8.1"/>
    <s v=" Operational planning and control"/>
    <s v="Operations"/>
    <m/>
    <d v="2020-05-31T00:00:00"/>
    <d v="2020-05-26T00:00:00"/>
    <s v="Adequate First Aid boxes are available and list is maintained"/>
    <x v="0"/>
    <n v="284"/>
    <n v="-5"/>
  </r>
  <r>
    <n v="382"/>
    <s v="Are the contents of First Aid Box available as per list?_x000a_to be checked "/>
    <s v="Internal"/>
    <d v="2019-08-16T00:00:00"/>
    <x v="0"/>
    <s v="Malaysia"/>
    <x v="4"/>
    <s v="Minor -Non-Conformities"/>
    <n v="9001"/>
    <n v="8.1"/>
    <s v=" Operational planning and control"/>
    <s v="Operations"/>
    <m/>
    <d v="2020-05-31T00:00:00"/>
    <d v="2020-05-26T00:00:00"/>
    <s v="List of First Aid is maintained and the content in the First Aid box is aper the list."/>
    <x v="0"/>
    <n v="284"/>
    <n v="-5"/>
  </r>
  <r>
    <n v="383"/>
    <s v="There is a first - aid box placed at every floor of the building._x000a_main places like staffrooms and office"/>
    <s v="Internal"/>
    <d v="2019-08-16T00:00:00"/>
    <x v="0"/>
    <s v="Malaysia"/>
    <x v="4"/>
    <s v="Minor -Non-Conformities"/>
    <n v="9001"/>
    <n v="8.1"/>
    <s v=" Operational planning and control"/>
    <s v="Operations"/>
    <m/>
    <d v="2020-05-31T00:00:00"/>
    <d v="2020-05-26T00:00:00"/>
    <s v="First Aid boxes are placed at all main places"/>
    <x v="0"/>
    <n v="284"/>
    <n v="-5"/>
  </r>
  <r>
    <n v="384"/>
    <s v="Every teacher regularly makes use of the 'School Safety Manual'._x000a_Can be created"/>
    <s v="Internal"/>
    <d v="2019-08-16T00:00:00"/>
    <x v="0"/>
    <s v="Malaysia"/>
    <x v="4"/>
    <s v="Minor -Non-Conformities"/>
    <n v="45001"/>
    <n v="7.5"/>
    <s v=" Documented information"/>
    <s v="Operations"/>
    <m/>
    <d v="2019-10-15T00:00:00"/>
    <d v="2020-02-24T00:00:00"/>
    <s v="School safety manual created by the school"/>
    <x v="0"/>
    <n v="192"/>
    <n v="132"/>
  </r>
  <r>
    <n v="385"/>
    <s v="The First-Aid protocol for common injuries is displayed at prominent places in school. _x000a_posters to be put up"/>
    <s v="Internal"/>
    <d v="2019-08-16T00:00:00"/>
    <x v="0"/>
    <s v="Malaysia"/>
    <x v="4"/>
    <s v="Minor -Non-Conformities"/>
    <n v="45001"/>
    <n v="8.1"/>
    <s v=" Operational planning and control"/>
    <s v="Operations"/>
    <m/>
    <d v="2019-10-15T00:00:00"/>
    <d v="2020-01-21T00:00:00"/>
    <s v="Fiirst Aid posters are now displayed prominently"/>
    <x v="0"/>
    <n v="158"/>
    <n v="98"/>
  </r>
  <r>
    <n v="386"/>
    <s v=" Student Medical history is well captured during the admission in myGIIS, however this medical data should be shared with the School Nurse and class teachers to avoid any critical situation."/>
    <s v="Internal"/>
    <d v="2019-11-06T00:00:00"/>
    <x v="0"/>
    <s v="Singapore"/>
    <x v="9"/>
    <s v="Observation"/>
    <n v="9001"/>
    <s v="8.2.2"/>
    <s v=" Determining requirements for products &amp; services"/>
    <s v="Admissions"/>
    <m/>
    <d v="2020-01-05T00:00:00"/>
    <d v="2020-02-27T00:00:00"/>
    <s v="School Nurse informs parents before giving any medicines to students"/>
    <x v="0"/>
    <n v="113"/>
    <n v="53"/>
  </r>
  <r>
    <n v="387"/>
    <s v="Audit findings of internal and external audits need to be disseminated for adequate preparation."/>
    <s v="Internal"/>
    <d v="2019-11-06T00:00:00"/>
    <x v="0"/>
    <s v="Singapore"/>
    <x v="9"/>
    <s v="Observation"/>
    <n v="9001"/>
    <n v="9.3000000000000007"/>
    <s v=" Management review"/>
    <s v="Management"/>
    <m/>
    <d v="2020-01-05T00:00:00"/>
    <d v="2020-02-27T00:00:00"/>
    <s v="Audit findings both for external and internal is attended by the campus"/>
    <x v="0"/>
    <n v="113"/>
    <n v="53"/>
  </r>
  <r>
    <n v="388"/>
    <s v="However the parent complaints are now handled through helpdesk, there should be more specific filters in the system to distribute and direct the complaints/ queries to concerned departments. This will reduce the TAT for complaint resolution."/>
    <s v="Internal"/>
    <d v="2019-11-06T00:00:00"/>
    <x v="0"/>
    <s v="Singapore"/>
    <x v="9"/>
    <s v="Observation"/>
    <n v="9001"/>
    <n v="10.1"/>
    <s v=" General (Improvement)"/>
    <s v="Administration"/>
    <m/>
    <d v="2020-01-05T00:00:00"/>
    <d v="2020-01-10T00:00:00"/>
    <s v="Drill down option has now been done in Helpdesk"/>
    <x v="0"/>
    <n v="65"/>
    <n v="5"/>
  </r>
  <r>
    <n v="389"/>
    <s v="For every external training the effectiveness analysis is being done but for internal training effectiveness no data is found."/>
    <s v="Internal"/>
    <d v="2019-11-06T00:00:00"/>
    <x v="0"/>
    <s v="Singapore"/>
    <x v="9"/>
    <s v="Observation"/>
    <n v="9001"/>
    <s v="7.1.2"/>
    <s v=" People"/>
    <s v="HR"/>
    <m/>
    <d v="2020-01-05T00:00:00"/>
    <d v="2020-02-07T00:00:00"/>
    <s v="effectivenesss of training is done yearly for all employees."/>
    <x v="0"/>
    <n v="93"/>
    <n v="33"/>
  </r>
  <r>
    <n v="390"/>
    <s v="TEAMIE is a good platform for conducting trainings for the staff. However, there should be more modules for the non-academic staff to achieve their training targets."/>
    <s v="Internal"/>
    <d v="2019-11-06T00:00:00"/>
    <x v="0"/>
    <s v="Singapore"/>
    <x v="9"/>
    <s v="Observation"/>
    <n v="9001"/>
    <s v="7.1.2"/>
    <s v=" People"/>
    <s v="HR"/>
    <m/>
    <d v="2020-01-05T00:00:00"/>
    <d v="2020-02-27T00:00:00"/>
    <s v="For non staff training is conducted by external trainers"/>
    <x v="0"/>
    <n v="113"/>
    <n v="53"/>
  </r>
  <r>
    <n v="391"/>
    <s v="First aid boxes should be kept in Primary and Secondary blocks at the designated places for easy access by the Staff during any emergency."/>
    <s v="Internal"/>
    <d v="2019-11-06T00:00:00"/>
    <x v="0"/>
    <s v="Singapore"/>
    <x v="9"/>
    <s v="Observation"/>
    <n v="9001"/>
    <s v="8.5.4"/>
    <s v=" Preservation"/>
    <s v="Operations"/>
    <m/>
    <d v="2020-01-05T00:00:00"/>
    <d v="2020-01-09T00:00:00"/>
    <s v="First aid boxes kept in Primary and secondary block"/>
    <x v="0"/>
    <n v="64"/>
    <n v="4"/>
  </r>
  <r>
    <n v="392"/>
    <s v="The school maintains Health Cards as envisaged by the Comprehensive School Health Programme of the CBSE-_x000a_To be initiated from 2019-20 academic year."/>
    <s v="Internal"/>
    <d v="2019-08-02T00:00:00"/>
    <x v="0"/>
    <s v="India"/>
    <x v="6"/>
    <s v="Minor -Non-Conformities"/>
    <n v="9001"/>
    <s v="8.2.2"/>
    <s v=" Determining requirements for products &amp; services"/>
    <s v="Academics"/>
    <m/>
    <d v="2019-10-01T00:00:00"/>
    <d v="2020-03-06T00:00:00"/>
    <s v="Programme has been initiated "/>
    <x v="0"/>
    <n v="217"/>
    <n v="157"/>
  </r>
  <r>
    <n v="393"/>
    <s v="The school keeps the medical records of students with special health problems-_x000a_Will be in place once the above point is complied"/>
    <s v="Internal"/>
    <d v="2019-08-02T00:00:00"/>
    <x v="0"/>
    <s v="India"/>
    <x v="6"/>
    <s v="Minor -Non-Conformities"/>
    <n v="9001"/>
    <s v="8.2.2"/>
    <s v=" Determining requirements for products &amp; services"/>
    <s v="Academics"/>
    <m/>
    <d v="2019-10-01T00:00:00"/>
    <d v="2020-02-27T00:00:00"/>
    <s v="School keeps proper medical records"/>
    <x v="0"/>
    <n v="209"/>
    <n v="149"/>
  </r>
  <r>
    <n v="394"/>
    <s v="Every teacher regularly makes use of the 'School Health Manual'-_x000a_To be ensured."/>
    <s v="Internal"/>
    <d v="2019-08-02T00:00:00"/>
    <x v="0"/>
    <s v="India"/>
    <x v="6"/>
    <s v="Minor -Non-Conformities"/>
    <n v="45001"/>
    <n v="7.5"/>
    <s v=" Documented information"/>
    <s v="Academics"/>
    <m/>
    <d v="2019-10-01T00:00:00"/>
    <d v="2020-03-06T00:00:00"/>
    <s v="It is ensured teachers are making use of School Health Manual"/>
    <x v="0"/>
    <n v="217"/>
    <n v="157"/>
  </r>
  <r>
    <n v="395"/>
    <s v="Teachers have undergone training on identification of disabilities / learning difficulties. There is plan to train teachers on First Aid by Red Cross Organisation. Academic Co-ordinators to give dates to Principal for organising the training programme."/>
    <s v="Internal"/>
    <d v="2019-08-02T00:00:00"/>
    <x v="0"/>
    <s v="India"/>
    <x v="6"/>
    <s v="Observation"/>
    <n v="45001"/>
    <n v="7.2"/>
    <s v=" Competence"/>
    <s v="Academics"/>
    <m/>
    <d v="2019-10-01T00:00:00"/>
    <d v="2020-02-27T00:00:00"/>
    <s v="Teachers trained and are made aware of First Aid."/>
    <x v="0"/>
    <n v="209"/>
    <n v="149"/>
  </r>
  <r>
    <n v="396"/>
    <s v="Currently not in place, planning to involve parents of students who are dieticians, nutritionists, etc…in School Management Committee"/>
    <s v="Internal"/>
    <d v="2019-08-02T00:00:00"/>
    <x v="0"/>
    <s v="India"/>
    <x v="6"/>
    <s v="Minor -Non-Conformities"/>
    <n v="45001"/>
    <n v="7.2"/>
    <s v=" Competence"/>
    <s v="Administration"/>
    <m/>
    <d v="2019-10-01T00:00:00"/>
    <d v="2020-03-05T00:00:00"/>
    <s v="Dietician is placed in campus."/>
    <x v="0"/>
    <n v="216"/>
    <n v="156"/>
  </r>
  <r>
    <n v="397"/>
    <s v="First Aid Kits to be provided in Chemistry Laboratories."/>
    <s v="Internal"/>
    <d v="2019-08-02T00:00:00"/>
    <x v="0"/>
    <s v="India"/>
    <x v="6"/>
    <s v="Minor -Non-Conformities"/>
    <n v="45001"/>
    <n v="7.1"/>
    <s v=" Resources"/>
    <s v="Administration"/>
    <m/>
    <d v="2019-10-01T00:00:00"/>
    <d v="2020-02-13T00:00:00"/>
    <s v="First-Aid kit to be provided in chemistry lab"/>
    <x v="0"/>
    <n v="195"/>
    <n v="135"/>
  </r>
  <r>
    <n v="398"/>
    <s v="The First-Aid protocol for common injuries is displayed at prominent places in school. _x000a_No, to be initiated. Communications team to come up with Visual Posters / Displays."/>
    <s v="Internal"/>
    <d v="2019-08-02T00:00:00"/>
    <x v="0"/>
    <s v="India"/>
    <x v="6"/>
    <s v="Minor -Non-Conformities"/>
    <n v="45001"/>
    <n v="7.4"/>
    <s v=" Communication"/>
    <s v="Administration"/>
    <m/>
    <d v="2019-10-01T00:00:00"/>
    <d v="2020-02-13T00:00:00"/>
    <s v="First-Aid protocol are now displayed"/>
    <x v="0"/>
    <n v="195"/>
    <n v="135"/>
  </r>
  <r>
    <n v="399"/>
    <s v="Students Committee is there. Parent-Teacher-Student Committee to be initiated to address safety issues."/>
    <s v="Internal"/>
    <d v="2019-08-02T00:00:00"/>
    <x v="0"/>
    <s v="India"/>
    <x v="6"/>
    <s v="Minor -Non-Conformities"/>
    <n v="45001"/>
    <n v="7.4"/>
    <s v=" Communication"/>
    <s v="Academics"/>
    <m/>
    <d v="2019-10-01T00:00:00"/>
    <d v="2020-03-06T00:00:00"/>
    <s v=" Parent-Teacher-Student Committee has been initiated "/>
    <x v="0"/>
    <n v="217"/>
    <n v="157"/>
  </r>
  <r>
    <n v="400"/>
    <s v="The medical history of every student is not available in the school."/>
    <s v="Internal"/>
    <d v="2019-08-02T00:00:00"/>
    <x v="0"/>
    <s v="India"/>
    <x v="6"/>
    <s v="Minor -Non-Conformities"/>
    <n v="45001"/>
    <n v="7.5"/>
    <s v=" Documented information"/>
    <s v="Academics"/>
    <m/>
    <d v="2019-10-01T00:00:00"/>
    <d v="2020-02-27T00:00:00"/>
    <s v="Medical records are maintained"/>
    <x v="0"/>
    <n v="209"/>
    <n v="149"/>
  </r>
  <r>
    <n v="401"/>
    <s v="Awareness program being done currently on Aids. For harmful effects of tobacco &amp; drugs, it can be considered for secondary students."/>
    <s v="Internal"/>
    <d v="2019-08-02T00:00:00"/>
    <x v="0"/>
    <s v="India"/>
    <x v="6"/>
    <s v="Observation"/>
    <n v="45001"/>
    <n v="7.2"/>
    <s v=" Competence"/>
    <s v="Academics"/>
    <m/>
    <d v="2019-10-01T00:00:00"/>
    <d v="2020-03-06T00:00:00"/>
    <s v="Awareness program conducted by school"/>
    <x v="0"/>
    <n v="217"/>
    <n v="157"/>
  </r>
  <r>
    <n v="402"/>
    <s v="CPR and first -aid classes are held at periodic intervals for staff and students. _x000a_Pending for this year."/>
    <s v="Internal"/>
    <d v="2019-08-02T00:00:00"/>
    <x v="0"/>
    <s v="India"/>
    <x v="6"/>
    <s v="Minor -Non-Conformities"/>
    <n v="45001"/>
    <n v="7.1"/>
    <s v=" Resources"/>
    <s v="Administration"/>
    <m/>
    <d v="2019-10-01T00:00:00"/>
    <d v="2020-02-27T00:00:00"/>
    <s v="Training is provided to staff and students"/>
    <x v="0"/>
    <n v="209"/>
    <n v="149"/>
  </r>
  <r>
    <n v="403"/>
    <s v="A) Smoke Detectors Not Working in Record Room, Conference Room, 2 smoke detectors found not working in Stores, Smoke detectors found to be not working in Biology lab too although AMC Exists with Vendor. B) No periodic Fire Testing Reports available for Sirius III Security System or Fire System in New Block."/>
    <s v="Internal"/>
    <d v="2019-08-02T00:00:00"/>
    <x v="0"/>
    <s v="India"/>
    <x v="6"/>
    <s v="Minor -Non-Conformities"/>
    <n v="45001"/>
    <s v="8.1.2"/>
    <s v=" Eliminating Hazards and reducing OH&amp;S risks"/>
    <s v="Administration"/>
    <m/>
    <d v="2019-10-01T00:00:00"/>
    <d v="2020-05-14T00:00:00"/>
    <s v="Smoke detectors are replaced"/>
    <x v="0"/>
    <n v="286"/>
    <n v="226"/>
  </r>
  <r>
    <n v="404"/>
    <s v="The protocols is not be followed in case of emergencies are displayed at different places in the building.-to be done "/>
    <s v="Internal"/>
    <d v="2019-08-02T00:00:00"/>
    <x v="0"/>
    <s v="India"/>
    <x v="6"/>
    <s v="Minor -Non-Conformities"/>
    <n v="45001"/>
    <n v="7.1"/>
    <s v=" Resources"/>
    <s v="Administration"/>
    <m/>
    <d v="2019-10-01T00:00:00"/>
    <d v="2020-02-13T00:00:00"/>
    <s v="Emergency protocol are now displayed"/>
    <x v="0"/>
    <n v="195"/>
    <n v="135"/>
  </r>
  <r>
    <n v="405"/>
    <s v="The teachers and paramedical staff are trained to provide resuscitation-CPR training to be done"/>
    <s v="Internal"/>
    <d v="2019-08-02T00:00:00"/>
    <x v="0"/>
    <s v="India"/>
    <x v="6"/>
    <s v="Minor -Non-Conformities"/>
    <n v="45001"/>
    <n v="7.1"/>
    <s v=" Resources"/>
    <s v="Administration"/>
    <m/>
    <d v="2019-10-01T00:00:00"/>
    <d v="2020-02-27T00:00:00"/>
    <s v="Training is provided to staff and students"/>
    <x v="0"/>
    <n v="209"/>
    <n v="149"/>
  </r>
  <r>
    <n v="406"/>
    <s v="There is a School Disaster Response Team consisting of members, administration, teachers and senior students-This needs to be documented"/>
    <s v="Internal"/>
    <d v="2019-08-02T00:00:00"/>
    <x v="0"/>
    <s v="India"/>
    <x v="6"/>
    <s v="Minor -Non-Conformities"/>
    <n v="45001"/>
    <n v="7.1"/>
    <s v=" Resources"/>
    <s v="Administration"/>
    <m/>
    <d v="2019-10-01T00:00:00"/>
    <d v="2020-03-06T00:00:00"/>
    <s v="School has disaster response team."/>
    <x v="0"/>
    <n v="217"/>
    <n v="157"/>
  </r>
  <r>
    <n v="407"/>
    <s v="Counsellors are there to handle Trauma. Post disaster interventions training like handling mob violence, electrical needs to be done."/>
    <s v="Internal"/>
    <d v="2019-08-02T00:00:00"/>
    <x v="0"/>
    <s v="India"/>
    <x v="6"/>
    <s v="Observation"/>
    <n v="45001"/>
    <n v="7.1"/>
    <s v=" Resources"/>
    <s v="Administration"/>
    <m/>
    <d v="2019-10-01T00:00:00"/>
    <d v="2020-02-27T00:00:00"/>
    <s v="As per disaster plan"/>
    <x v="0"/>
    <n v="209"/>
    <n v="149"/>
  </r>
  <r>
    <n v="408"/>
    <s v="Not a single CCTV Camera found in MPH or it's surrounding area's. No CCTV Camera's are installed in new annex of senior block. Refer security audit report for further details."/>
    <s v="Internal"/>
    <d v="2019-08-02T00:00:00"/>
    <x v="0"/>
    <s v="India"/>
    <x v="6"/>
    <s v="Observation"/>
    <n v="45001"/>
    <n v="7.1"/>
    <s v=" Resources"/>
    <s v="Administration"/>
    <m/>
    <d v="2019-10-01T00:00:00"/>
    <d v="2020-03-06T00:00:00"/>
    <s v="CCTV Camera installed in buses"/>
    <x v="0"/>
    <n v="217"/>
    <n v="157"/>
  </r>
  <r>
    <n v="409"/>
    <s v="There is a well-equipped disaster management cell in school-needs to be documented"/>
    <s v="Internal"/>
    <d v="2019-08-02T00:00:00"/>
    <x v="0"/>
    <s v="India"/>
    <x v="6"/>
    <s v="Minor -Non-Conformities"/>
    <n v="45001"/>
    <n v="7.1"/>
    <s v=" Resources"/>
    <s v="Administration"/>
    <m/>
    <d v="2019-10-01T00:00:00"/>
    <d v="2020-02-27T00:00:00"/>
    <s v="As per disaster plan"/>
    <x v="0"/>
    <n v="209"/>
    <n v="149"/>
  </r>
  <r>
    <n v="410"/>
    <s v="a) This is being done on a regular basis. Concept of SOD (Staff on Duty) is followed from teacher's side &amp; admin side's who submit a report daily and that which is documented &amp; reviewed. It's like a Maker-Checker System. B) Emergency / Safety Exit. It's door is locked. Assembly Area Location to be changed"/>
    <s v="Internal"/>
    <d v="2019-08-02T00:00:00"/>
    <x v="0"/>
    <s v="India"/>
    <x v="6"/>
    <s v="Observation"/>
    <n v="45001"/>
    <n v="7.1"/>
    <s v=" Resources"/>
    <s v="Administration"/>
    <m/>
    <d v="2019-10-01T00:00:00"/>
    <d v="2020-02-17T00:00:00"/>
    <s v="emergency signage displayed"/>
    <x v="0"/>
    <n v="199"/>
    <n v="139"/>
  </r>
  <r>
    <n v="411"/>
    <s v="No emergency contact numbers prominently displayed in the principal room?"/>
    <s v="Internal"/>
    <d v="2019-08-02T00:00:00"/>
    <x v="0"/>
    <s v="India"/>
    <x v="6"/>
    <s v="Minor -Non-Conformities"/>
    <n v="45001"/>
    <n v="7.4"/>
    <s v=" Communication"/>
    <s v="Administration"/>
    <m/>
    <d v="2019-10-01T00:00:00"/>
    <d v="2020-03-05T00:00:00"/>
    <s v="Contact details are now displayed"/>
    <x v="0"/>
    <n v="216"/>
    <n v="156"/>
  </r>
  <r>
    <n v="412"/>
    <s v="No plan exist which clearly specify procedures for reporting emergencies to the government services and the relevant education authority?"/>
    <s v="Internal"/>
    <d v="2019-08-02T00:00:00"/>
    <x v="0"/>
    <s v="India"/>
    <x v="6"/>
    <s v="Minor -Non-Conformities"/>
    <n v="45001"/>
    <n v="7.1"/>
    <s v=" Resources"/>
    <s v="Administration"/>
    <m/>
    <d v="2019-10-01T00:00:00"/>
    <d v="2020-03-05T00:00:00"/>
    <s v="Procedures are now documented to report to government agencies"/>
    <x v="0"/>
    <n v="216"/>
    <n v="156"/>
  </r>
  <r>
    <n v="413"/>
    <s v="No plan been endorsed by local police and fire brigade?"/>
    <s v="Internal"/>
    <d v="2019-08-02T00:00:00"/>
    <x v="0"/>
    <s v="India"/>
    <x v="6"/>
    <s v="Minor -Non-Conformities"/>
    <n v="45001"/>
    <n v="7.1"/>
    <s v=" Resources"/>
    <s v="Administration"/>
    <m/>
    <d v="2019-10-01T00:00:00"/>
    <d v="2020-03-05T00:00:00"/>
    <s v="Fire drill are scheduled"/>
    <x v="0"/>
    <n v="216"/>
    <n v="156"/>
  </r>
  <r>
    <n v="414"/>
    <s v="School buses should be painted yellow with name of the school written prominently on both sides of the bus so that these can be identified easily._x000a_Branding was not done at the time of audit. However evidence of initiation of branding activities seen next day in few of the buses"/>
    <s v="Internal"/>
    <d v="2019-08-02T00:00:00"/>
    <x v="0"/>
    <s v="India"/>
    <x v="6"/>
    <s v="Observation"/>
    <n v="9001"/>
    <s v="7.1.3"/>
    <s v=" Infrastructure"/>
    <s v="Administration"/>
    <m/>
    <d v="2019-10-01T00:00:00"/>
    <d v="2020-02-13T00:00:00"/>
    <s v="Branding of the school buses are now done."/>
    <x v="0"/>
    <n v="195"/>
    <n v="135"/>
  </r>
  <r>
    <n v="415"/>
    <s v="Details available on the front side. Inside the bus needs to be done."/>
    <s v="Internal"/>
    <d v="2019-08-02T00:00:00"/>
    <x v="0"/>
    <s v="India"/>
    <x v="6"/>
    <s v="Observation"/>
    <n v="9001"/>
    <s v="7.1.3"/>
    <s v=" Infrastructure"/>
    <s v="Administration"/>
    <m/>
    <d v="2019-10-01T00:00:00"/>
    <d v="2020-02-13T00:00:00"/>
    <s v="Details are now available on the back side of the bus."/>
    <x v="0"/>
    <n v="195"/>
    <n v="135"/>
  </r>
  <r>
    <n v="416"/>
    <s v="All old buses (20 nos.) have only 1 FE. New vehicles (25 nos.) have 2 FE's. Only 1 Safex Brand FE found in Bus no. G28 having validity till 20/11/2020. Records of training to operate the FE's not evidenced."/>
    <s v="Internal"/>
    <d v="2019-08-02T00:00:00"/>
    <x v="0"/>
    <s v="India"/>
    <x v="6"/>
    <s v="Observation"/>
    <n v="9001"/>
    <s v="7.1.3"/>
    <s v=" Infrastructure"/>
    <s v="Administration"/>
    <m/>
    <d v="2019-10-01T00:00:00"/>
    <d v="2020-02-28T00:00:00"/>
    <s v="FE is now kept and records updated"/>
    <x v="0"/>
    <n v="210"/>
    <n v="150"/>
  </r>
  <r>
    <n v="417"/>
    <s v="M Lakshmeesha is the designated transport manager. Currently, his name and contact details are not displayed outside and inside the school bus."/>
    <s v="Internal"/>
    <d v="2019-08-02T00:00:00"/>
    <x v="0"/>
    <s v="India"/>
    <x v="6"/>
    <s v="Minor -Non-Conformities"/>
    <n v="9001"/>
    <s v="7.1.3"/>
    <s v=" Infrastructure"/>
    <s v="Administration"/>
    <m/>
    <d v="2019-10-01T00:00:00"/>
    <d v="2020-02-15T00:00:00"/>
    <s v="Contact details are now displayed"/>
    <x v="0"/>
    <n v="197"/>
    <n v="137"/>
  </r>
  <r>
    <n v="418"/>
    <s v="PVC's are there and it's summary details are maintained in a spreadsheet, however on counting, seen PVC's of only 16 lady conductors although hired are 45. Reason given is that they are newly hired, old one's have left. Transport vendor has assured that balance PVC's will be completed in next 2-3 months"/>
    <s v="Internal"/>
    <d v="2019-08-02T00:00:00"/>
    <x v="0"/>
    <s v="India"/>
    <x v="6"/>
    <s v="Observation"/>
    <n v="9001"/>
    <s v="7.1.3"/>
    <s v=" Infrastructure"/>
    <s v="Administration"/>
    <m/>
    <d v="2019-10-01T00:00:00"/>
    <d v="2020-03-17T00:00:00"/>
    <s v="PVC's are completed by the campus"/>
    <x v="0"/>
    <n v="228"/>
    <n v="168"/>
  </r>
  <r>
    <n v="419"/>
    <s v="First Aid Boxes are available in all buses. All contents are kept in a recyclable bag wrapped with a rubber band. Soprasun Skin Cream found in First Aid Box Content of Bus G-5 which is to be sold by retail on the prescription of a Registered Practioner only. In Bus G-38, First Aid Kit Contents were found in Bus Toolbox. Although vendor says that they do checking of First Aid Kits regularly &amp; update it's contents when required, it is highly recommended that the school nurses do a check of all the First Aid Kit's of all the buses for veracity of it's contents and submit a monthly report."/>
    <s v="Internal"/>
    <d v="2019-08-02T00:00:00"/>
    <x v="0"/>
    <s v="India"/>
    <x v="6"/>
    <s v="Observation"/>
    <n v="9001"/>
    <s v="7.1.3"/>
    <s v=" Infrastructure"/>
    <s v="Administration"/>
    <m/>
    <d v="2019-10-01T00:00:00"/>
    <d v="2020-02-13T00:00:00"/>
    <s v="First Aid boxes now available in all buses."/>
    <x v="0"/>
    <n v="195"/>
    <n v="135"/>
  </r>
  <r>
    <n v="420"/>
    <s v="As per transport vendor, they do Sugar, BP &amp; eye check-up of their drivers. Medical Reports not available at the time of audit."/>
    <s v="Internal"/>
    <d v="2019-08-02T00:00:00"/>
    <x v="0"/>
    <s v="India"/>
    <x v="6"/>
    <s v="Minor -Non-Conformities"/>
    <n v="9001"/>
    <s v="7.1.3"/>
    <s v=" Infrastructure"/>
    <s v="Administration"/>
    <m/>
    <d v="2019-10-01T00:00:00"/>
    <d v="2020-03-05T00:00:00"/>
    <s v="Medical Reports available"/>
    <x v="0"/>
    <n v="216"/>
    <n v="156"/>
  </r>
  <r>
    <n v="421"/>
    <s v="Blood Group details, a column to be added across all buses and routes. Seen that in one of the buses, the route details were not pasted on the notice board but were got from the driver upon inquiring in folded wrap. Refer pic as evidence."/>
    <s v="Internal"/>
    <d v="2019-08-02T00:00:00"/>
    <x v="0"/>
    <s v="India"/>
    <x v="6"/>
    <s v="Observation"/>
    <n v="9001"/>
    <s v="7.1.3"/>
    <s v=" Infrastructure"/>
    <s v="Administration"/>
    <m/>
    <d v="2019-10-01T00:00:00"/>
    <d v="2020-02-15T00:00:00"/>
    <s v="Blood group details now made available"/>
    <x v="0"/>
    <n v="197"/>
    <n v="137"/>
  </r>
  <r>
    <n v="422"/>
    <s v="Records not available at the time of audit although transport vendor has assured that it's being done &amp; file is being maintained."/>
    <s v="Internal"/>
    <d v="2019-08-02T00:00:00"/>
    <x v="0"/>
    <s v="India"/>
    <x v="6"/>
    <s v="Observation"/>
    <n v="9001"/>
    <s v="7.1.3"/>
    <s v=" Infrastructure"/>
    <s v="Administration"/>
    <m/>
    <d v="2019-10-01T00:00:00"/>
    <d v="2020-03-05T00:00:00"/>
    <s v="Records are available"/>
    <x v="0"/>
    <n v="216"/>
    <n v="156"/>
  </r>
  <r>
    <n v="423"/>
    <s v="Records not available at the time of audit although transport vendor has assured that it's being done &amp; file is being maintained"/>
    <s v="Internal"/>
    <d v="2019-08-02T00:00:00"/>
    <x v="0"/>
    <s v="India"/>
    <x v="6"/>
    <s v="Minor -Non-Conformities"/>
    <n v="9001"/>
    <s v="7.1.3"/>
    <s v=" Infrastructure"/>
    <s v="Administration"/>
    <m/>
    <d v="2019-10-01T00:00:00"/>
    <d v="2020-03-05T00:00:00"/>
    <s v="Records are available"/>
    <x v="0"/>
    <n v="216"/>
    <n v="156"/>
  </r>
  <r>
    <n v="424"/>
    <s v="School security person is responsible to conduct alcohol check on drivers for which a separate register is maintained. Found check records available for 5/8/19, however for 3/8/19 were not available. As per transport supervisor from vendor's side, it is done 2 times a week whereas security person said that it's done daily. No records of checking done between 15/7/19 till 20/7/19 observed"/>
    <s v="Internal"/>
    <d v="2019-08-02T00:00:00"/>
    <x v="0"/>
    <s v="India"/>
    <x v="6"/>
    <s v="Observation"/>
    <n v="9001"/>
    <s v="7.1.3"/>
    <s v=" Infrastructure"/>
    <s v="Administration"/>
    <m/>
    <d v="2019-10-01T00:00:00"/>
    <d v="2020-03-05T00:00:00"/>
    <s v="Checking is done "/>
    <x v="0"/>
    <n v="216"/>
    <n v="156"/>
  </r>
  <r>
    <n v="425"/>
    <s v="PTM Register is maintained. Feedback from driver's is also maintained separately. For PTM register, Found details dated 5/1/19, 27/7/19 &amp; 3/8/19 (erroneously written as 3/7/19). No details observed / recorded for the remaining six months period i.e. after 5/1/19 till 27/7/19. Also in some of the feedback from PTM cases, what is the action taken is not evident. And status of closure of the actions taken e.g. Name: Amrush Kumar IC G-11 route. 9008224242. Maid is not handling kids. It's action taken &amp; closure details not evident. Although feedback of drivers is recorded separately in register, what is the actions taken  &amp; closure status is not evident. There is scope to structurise the feedback taken from PTM &amp; from drivers"/>
    <s v="Internal"/>
    <d v="2019-08-02T00:00:00"/>
    <x v="0"/>
    <s v="India"/>
    <x v="6"/>
    <s v="Observation"/>
    <n v="9001"/>
    <s v="7.1.3"/>
    <s v=" Infrastructure"/>
    <s v="Administration"/>
    <m/>
    <d v="2019-10-01T00:00:00"/>
    <d v="2020-03-05T00:00:00"/>
    <s v="PTM and bus complaint tracker is now maintained separately"/>
    <x v="0"/>
    <n v="216"/>
    <n v="156"/>
  </r>
  <r>
    <n v="426"/>
    <s v="No water potability tests are being done."/>
    <s v="Internal"/>
    <d v="2019-08-02T00:00:00"/>
    <x v="0"/>
    <s v="India"/>
    <x v="6"/>
    <s v="Minor -Non-Conformities"/>
    <n v="9001"/>
    <s v="8.2.2"/>
    <s v=" Determining requirements for products &amp; services"/>
    <s v="Administration"/>
    <m/>
    <d v="2019-10-01T00:00:00"/>
    <d v="2020-02-13T00:00:00"/>
    <s v="Water is now tested for potability."/>
    <x v="0"/>
    <n v="195"/>
    <n v="135"/>
  </r>
  <r>
    <n v="427"/>
    <s v="Food transportation is done in 2-wheeler bikes"/>
    <s v="Internal"/>
    <d v="2019-08-02T00:00:00"/>
    <x v="0"/>
    <s v="India"/>
    <x v="6"/>
    <s v="Minor -Non-Conformities"/>
    <n v="9001"/>
    <s v="8.2.2"/>
    <s v=" Determining requirements for products &amp; services"/>
    <s v="Administration"/>
    <m/>
    <d v="2019-10-01T00:00:00"/>
    <d v="2020-03-05T00:00:00"/>
    <s v="Food transported in three vehicle"/>
    <x v="0"/>
    <n v="216"/>
    <n v="156"/>
  </r>
  <r>
    <n v="428"/>
    <s v="No Records of pest control (pesticide, insecticide used along with dates &amp; frequency) maintained"/>
    <s v="Internal"/>
    <d v="2019-08-02T00:00:00"/>
    <x v="0"/>
    <s v="India"/>
    <x v="6"/>
    <s v="Minor -Non-Conformities"/>
    <n v="9001"/>
    <s v="8.2.2"/>
    <s v=" Determining requirements for products &amp; services"/>
    <s v="Administration"/>
    <m/>
    <d v="2019-10-01T00:00:00"/>
    <d v="2020-04-23T00:00:00"/>
    <s v="Records for pest control maintained by the campus"/>
    <x v="0"/>
    <n v="265"/>
    <n v="205"/>
  </r>
  <r>
    <n v="429"/>
    <s v="No Records of medical examination signed by a registered medical practitioner "/>
    <s v="Internal"/>
    <d v="2019-08-02T00:00:00"/>
    <x v="0"/>
    <s v="India"/>
    <x v="6"/>
    <s v="Minor -Non-Conformities"/>
    <n v="9001"/>
    <s v="8.2.2"/>
    <s v=" Determining requirements for products &amp; services"/>
    <s v="Administration"/>
    <m/>
    <d v="2019-10-01T00:00:00"/>
    <d v="2020-02-18T00:00:00"/>
    <s v="Medical practitioner has now certified medicines"/>
    <x v="0"/>
    <n v="200"/>
    <n v="140"/>
  </r>
  <r>
    <n v="430"/>
    <s v="Supplier doesn't have license from local health authorities. Supplier has asked for 15 days time to submit copy of valid license."/>
    <s v="Internal"/>
    <d v="2019-08-02T00:00:00"/>
    <x v="0"/>
    <s v="India"/>
    <x v="6"/>
    <s v="Minor -Non-Conformities"/>
    <n v="9001"/>
    <s v="8.2.2"/>
    <s v=" Determining requirements for products &amp; services"/>
    <s v="Administration"/>
    <m/>
    <d v="2019-10-01T00:00:00"/>
    <d v="2020-02-13T00:00:00"/>
    <s v="Suppliers have produced their valid license"/>
    <x v="0"/>
    <n v="195"/>
    <n v="135"/>
  </r>
  <r>
    <n v="431"/>
    <s v="Are exit signs illuminated and visible?-No signage's exist."/>
    <s v="Internal"/>
    <d v="2019-08-02T00:00:00"/>
    <x v="0"/>
    <s v="India"/>
    <x v="6"/>
    <s v="Minor -Non-Conformities"/>
    <n v="9001"/>
    <s v="8.2.2"/>
    <s v=" Determining requirements for products &amp; services"/>
    <s v="Administration"/>
    <m/>
    <d v="2019-10-01T00:00:00"/>
    <d v="2020-02-15T00:00:00"/>
    <s v="Signage are visible"/>
    <x v="0"/>
    <n v="197"/>
    <n v="137"/>
  </r>
  <r>
    <n v="432"/>
    <s v="Side railings to be provided for the staircases in all the blocks, for MPH entrance."/>
    <s v="Internal"/>
    <d v="2019-08-02T00:00:00"/>
    <x v="0"/>
    <s v="India"/>
    <x v="6"/>
    <s v="Observation"/>
    <n v="9001"/>
    <s v="8.2.2"/>
    <s v=" Determining requirements for products &amp; services"/>
    <s v="Administration"/>
    <m/>
    <d v="2019-10-01T00:00:00"/>
    <d v="2020-02-17T00:00:00"/>
    <s v="emergency signage displayed"/>
    <x v="0"/>
    <n v="199"/>
    <n v="139"/>
  </r>
  <r>
    <n v="433"/>
    <s v="Found project team's material lying near MGCUV"/>
    <s v="Internal"/>
    <d v="2019-08-02T00:00:00"/>
    <x v="0"/>
    <s v="India"/>
    <x v="6"/>
    <s v="Observation"/>
    <n v="9001"/>
    <s v="8.2.2"/>
    <s v=" Determining requirements for products &amp; services"/>
    <s v="Administration"/>
    <m/>
    <d v="2019-10-01T00:00:00"/>
    <d v="2020-02-18T00:00:00"/>
    <s v="Materials have been removed"/>
    <x v="0"/>
    <n v="200"/>
    <n v="140"/>
  </r>
  <r>
    <n v="434"/>
    <s v="No Fire Extinguisher is available in Stores._x000a_No Fire Extinguisher seen in entire corridor of 1st floor, A Block, in AV Room_x000a_Seen expired Fire Extinguishers dated March'19 in New Block Corridor, in Biology lab, Chemistry Lab, _x000a_Only 3 Fire Extinguishers found in Senior Block."/>
    <s v="Internal"/>
    <d v="2019-08-02T00:00:00"/>
    <x v="0"/>
    <s v="India"/>
    <x v="6"/>
    <s v="Minor -Non-Conformities"/>
    <n v="9001"/>
    <s v="8.2.2"/>
    <s v=" Determining requirements for products &amp; services"/>
    <s v="Administration"/>
    <m/>
    <d v="2019-10-01T00:00:00"/>
    <d v="2020-02-13T00:00:00"/>
    <s v="FE is now kept in the campus."/>
    <x v="0"/>
    <n v="195"/>
    <n v="135"/>
  </r>
  <r>
    <n v="435"/>
    <s v="No inventory list of fire extinguishers maintained with their location details, date of expiry, renewal, type of fire extinguishers, etc..?"/>
    <s v="Internal"/>
    <d v="2019-08-02T00:00:00"/>
    <x v="0"/>
    <s v="India"/>
    <x v="6"/>
    <s v="Minor -Non-Conformities"/>
    <n v="9001"/>
    <s v="8.2.2"/>
    <s v=" Determining requirements for products &amp; services"/>
    <s v="Administration"/>
    <m/>
    <d v="2019-10-01T00:00:00"/>
    <d v="2020-03-05T00:00:00"/>
    <s v="Inventory list maintained"/>
    <x v="0"/>
    <n v="216"/>
    <n v="156"/>
  </r>
  <r>
    <n v="436"/>
    <s v="Materials Identification / Tagging is not seen in stores room. 5S Japanese Housekeeping Methodology to be implemented in Stores."/>
    <s v="Internal"/>
    <d v="2019-08-02T00:00:00"/>
    <x v="0"/>
    <s v="India"/>
    <x v="6"/>
    <s v="Observation"/>
    <n v="9001"/>
    <s v="8.2.2"/>
    <s v=" Determining requirements for products &amp; services"/>
    <s v="Administration"/>
    <m/>
    <d v="2019-10-01T00:00:00"/>
    <d v="2020-02-13T00:00:00"/>
    <s v="Material are now tagged"/>
    <x v="0"/>
    <n v="195"/>
    <n v="135"/>
  </r>
  <r>
    <n v="437"/>
    <s v="MSDS Sheets not seen in Chemistry Lab, although laboratory safety measures poster is displayed."/>
    <s v="Internal"/>
    <d v="2019-08-02T00:00:00"/>
    <x v="0"/>
    <s v="India"/>
    <x v="6"/>
    <s v="Observation"/>
    <n v="9001"/>
    <s v="8.2.2"/>
    <s v=" Determining requirements for products &amp; services"/>
    <s v="Administration"/>
    <m/>
    <d v="2019-10-01T00:00:00"/>
    <d v="2020-02-13T00:00:00"/>
    <s v="MSDS poster are now displayed."/>
    <x v="0"/>
    <n v="195"/>
    <n v="135"/>
  </r>
  <r>
    <n v="438"/>
    <s v="No OSHA (safety) posters prominently displayed?"/>
    <s v="Internal"/>
    <d v="2019-08-02T00:00:00"/>
    <x v="0"/>
    <s v="India"/>
    <x v="6"/>
    <s v="Minor -Non-Conformities"/>
    <n v="9001"/>
    <s v="8.2.2"/>
    <s v=" Determining requirements for products &amp; services"/>
    <s v="Administration"/>
    <m/>
    <d v="2019-10-01T00:00:00"/>
    <d v="2020-02-17T00:00:00"/>
    <s v="Safety posters are prominently displayed."/>
    <x v="0"/>
    <n v="199"/>
    <n v="139"/>
  </r>
  <r>
    <n v="439"/>
    <s v="A Block, Electric Wire Casing not evident._x000a_A Block, Naked Wire hanging in staircase, in staff room (new block)_x000a_Networking Wire, found hanging in IT Lab,"/>
    <s v="Internal"/>
    <d v="2019-08-02T00:00:00"/>
    <x v="0"/>
    <s v="India"/>
    <x v="6"/>
    <s v="Minor -Non-Conformities"/>
    <n v="9001"/>
    <s v="8.2.2"/>
    <s v=" Determining requirements for products &amp; services"/>
    <s v="Administration"/>
    <m/>
    <d v="2019-10-01T00:00:00"/>
    <d v="2020-03-20T00:00:00"/>
    <s v="wires are covered"/>
    <x v="0"/>
    <n v="231"/>
    <n v="171"/>
  </r>
  <r>
    <n v="440"/>
    <s v="No temporary connections for wiring or appliances."/>
    <s v="Internal"/>
    <d v="2019-08-02T00:00:00"/>
    <x v="0"/>
    <s v="India"/>
    <x v="6"/>
    <s v="Minor -Non-Conformities"/>
    <n v="9001"/>
    <s v="8.2.2"/>
    <s v=" Determining requirements for products &amp; services"/>
    <s v="Administration"/>
    <m/>
    <d v="2019-10-01T00:00:00"/>
    <d v="2020-04-28T00:00:00"/>
    <s v="Naked wires are coveerd"/>
    <x v="0"/>
    <n v="270"/>
    <n v="210"/>
  </r>
  <r>
    <n v="441"/>
    <s v="Are rubber mats placed near control panels."/>
    <s v="Internal"/>
    <d v="2019-08-02T00:00:00"/>
    <x v="0"/>
    <s v="India"/>
    <x v="6"/>
    <s v="Minor -Non-Conformities"/>
    <n v="9001"/>
    <s v="8.2.2"/>
    <s v=" Determining requirements for products &amp; services"/>
    <s v="Administration"/>
    <m/>
    <d v="2019-10-01T00:00:00"/>
    <d v="2020-04-23T00:00:00"/>
    <s v="Rubber mats are placed in front of energised board "/>
    <x v="0"/>
    <n v="265"/>
    <n v="205"/>
  </r>
  <r>
    <n v="442"/>
    <s v="Earthing is in place but no periodic checking is done."/>
    <s v="Internal"/>
    <d v="2019-08-02T00:00:00"/>
    <x v="0"/>
    <s v="India"/>
    <x v="6"/>
    <s v="Observation"/>
    <n v="9001"/>
    <s v="8.2.2"/>
    <s v=" Determining requirements for products &amp; services"/>
    <s v="Administration"/>
    <m/>
    <d v="2019-10-01T00:00:00"/>
    <d v="2020-03-17T00:00:00"/>
    <s v="Periodic checking is noe done"/>
    <x v="0"/>
    <n v="228"/>
    <n v="168"/>
  </r>
  <r>
    <n v="443"/>
    <s v="MPH False Ceiling Near The Entrance Door could be seen coming off."/>
    <s v="Internal"/>
    <d v="2019-08-02T00:00:00"/>
    <x v="0"/>
    <s v="India"/>
    <x v="6"/>
    <s v="Observation"/>
    <n v="9001"/>
    <s v="8.2.2"/>
    <s v=" Determining requirements for products &amp; services"/>
    <s v="Administration"/>
    <m/>
    <d v="2019-10-01T00:00:00"/>
    <d v="2020-02-15T00:00:00"/>
    <s v="False ceiling repaired"/>
    <x v="0"/>
    <n v="197"/>
    <n v="137"/>
  </r>
  <r>
    <n v="444"/>
    <s v="Waste Material seen in stores room. Art room material to be disposed off."/>
    <s v="Internal"/>
    <d v="2019-08-02T00:00:00"/>
    <x v="0"/>
    <s v="India"/>
    <x v="6"/>
    <s v="Observation"/>
    <n v="9001"/>
    <s v="7.1.3"/>
    <s v=" Infrastructure"/>
    <s v="Administration"/>
    <m/>
    <d v="2019-10-01T00:00:00"/>
    <d v="2020-03-20T00:00:00"/>
    <s v="Waste material is removed"/>
    <x v="0"/>
    <n v="231"/>
    <n v="171"/>
  </r>
  <r>
    <n v="445"/>
    <s v="No Exit Signanges are clearly marked &amp; visible"/>
    <s v="Internal"/>
    <d v="2019-08-02T00:00:00"/>
    <x v="0"/>
    <s v="India"/>
    <x v="6"/>
    <s v="Minor -Non-Conformities"/>
    <n v="45001"/>
    <n v="7.1"/>
    <s v=" Resources"/>
    <s v="Administration"/>
    <m/>
    <d v="2019-10-01T00:00:00"/>
    <d v="2020-02-15T00:00:00"/>
    <s v="Signages are visible"/>
    <x v="0"/>
    <n v="197"/>
    <n v="137"/>
  </r>
  <r>
    <n v="446"/>
    <s v="Builder's Material lying in staircase behind MGCUV"/>
    <s v="Internal"/>
    <d v="2019-08-02T00:00:00"/>
    <x v="0"/>
    <s v="India"/>
    <x v="6"/>
    <s v="Observation"/>
    <n v="9001"/>
    <s v="7.1.3"/>
    <s v=" Infrastructure"/>
    <s v="Administration"/>
    <m/>
    <d v="2019-10-01T00:00:00"/>
    <d v="2020-02-27T00:00:00"/>
    <s v="Buliding material is now removed"/>
    <x v="0"/>
    <n v="209"/>
    <n v="149"/>
  </r>
  <r>
    <n v="447"/>
    <s v="Antibiotics / Steroids such as Otrium Nasal Spray observed in medicines stock. Also seen Dolo 650mg, schedule H drugs such as Combiflam &amp; Cyclopam. List of Medicines as recommended by a Panel Doctor only to be kept and it's utilisation records to be maintained."/>
    <s v="Internal"/>
    <d v="2019-08-02T00:00:00"/>
    <x v="0"/>
    <s v="India"/>
    <x v="6"/>
    <s v="Observation"/>
    <n v="9001"/>
    <s v="7.1.3"/>
    <s v=" Infrastructure"/>
    <s v="Administration"/>
    <m/>
    <d v="2019-10-01T00:00:00"/>
    <d v="2020-02-13T00:00:00"/>
    <s v="Medicines kept as per authorities defined prescription."/>
    <x v="0"/>
    <n v="195"/>
    <n v="135"/>
  </r>
  <r>
    <n v="448"/>
    <s v="Arrangements are made to get the staff medically examined once in six month to ensure that they are free from infectious, contagious and other disease_x000a_Interview of the food servers reply is that no such medical tests are conducted"/>
    <s v="Internal"/>
    <d v="2019-08-02T00:00:00"/>
    <x v="0"/>
    <s v="India"/>
    <x v="6"/>
    <s v="Minor -Non-Conformities"/>
    <n v="9001"/>
    <s v="8.2.2"/>
    <s v=" Determining requirements for products &amp; services"/>
    <s v="Administration"/>
    <m/>
    <d v="2019-10-01T00:00:00"/>
    <d v="2020-03-05T00:00:00"/>
    <s v="Medical tests are conducted"/>
    <x v="0"/>
    <n v="216"/>
    <n v="156"/>
  </r>
  <r>
    <n v="449"/>
    <s v="No formal mechanism in place._x000a_This must be done formally and informally both. Currently only the law enforcement agencies are being actively engaged with. Such local agencies must be involved in the school emergency drills, and must also be invited on campus to conduct awareness/training sessions"/>
    <s v="Internal"/>
    <d v="2019-08-02T00:00:00"/>
    <x v="0"/>
    <s v="India"/>
    <x v="6"/>
    <s v="Observation"/>
    <n v="45001"/>
    <n v="7.4"/>
    <s v=" Communication"/>
    <s v="Administration"/>
    <m/>
    <d v="2019-10-01T00:00:00"/>
    <d v="2020-03-05T00:00:00"/>
    <s v="Training sessions are conducted"/>
    <x v="0"/>
    <n v="216"/>
    <n v="156"/>
  </r>
  <r>
    <n v="450"/>
    <s v="There is no documented procedure for approval. Currently the guard on duty checks with the supervisor or admin on phone._x000a_There is no SOP / documented procedure. Approvals are taken on case to case basis on emails. Outside vehicles are not allowed except in case of medical emergencies."/>
    <s v="Internal"/>
    <d v="2019-08-02T00:00:00"/>
    <x v="0"/>
    <s v="India"/>
    <x v="6"/>
    <s v="Minor -Non-Conformities"/>
    <n v="9001"/>
    <n v="8.3000000000000007"/>
    <s v=" Design &amp; development of products &amp; services"/>
    <s v="Administration"/>
    <m/>
    <d v="2019-10-01T00:00:00"/>
    <d v="2020-04-25T00:00:00"/>
    <s v="Visitor management SOP in place"/>
    <x v="0"/>
    <n v="267"/>
    <n v="207"/>
  </r>
  <r>
    <n v="451"/>
    <s v="Currently not being done. Needs to be documented and followed._x000a_Inventory Register is being maintained by Stores.However  A4 Xerox Copiers details are not updated in Register Book.  Last entry seen is 1/7/19. Reason on leave."/>
    <s v="Internal"/>
    <d v="2019-08-02T00:00:00"/>
    <x v="0"/>
    <s v="India"/>
    <x v="6"/>
    <s v="Observation"/>
    <n v="9001"/>
    <n v="8.3000000000000007"/>
    <s v=" Design &amp; development of products &amp; services"/>
    <s v="Administration"/>
    <m/>
    <d v="2019-10-01T00:00:00"/>
    <d v="2020-03-05T00:00:00"/>
    <s v="Store room is now well organised and maintained "/>
    <x v="0"/>
    <n v="216"/>
    <n v="156"/>
  </r>
  <r>
    <n v="452"/>
    <s v="The CCTV coverage is adequate. However, the perimeter needs to be under surveillance to cover vulnerable points. The school is in the process of converting the analog network to IP."/>
    <s v="Internal"/>
    <d v="2019-08-02T00:00:00"/>
    <x v="0"/>
    <s v="India"/>
    <x v="6"/>
    <s v="Observation"/>
    <n v="9001"/>
    <n v="8.3000000000000007"/>
    <s v=" Design &amp; development of products &amp; services"/>
    <s v="Administration"/>
    <m/>
    <d v="2019-10-01T00:00:00"/>
    <d v="2020-03-05T00:00:00"/>
    <s v="Cameras are placed to cover all points"/>
    <x v="0"/>
    <n v="216"/>
    <n v="156"/>
  </r>
  <r>
    <n v="453"/>
    <s v="The existing cameras are adequately sited, however, additional cameras need to be provided to cover the blind spots."/>
    <s v="Internal"/>
    <d v="2019-08-02T00:00:00"/>
    <x v="0"/>
    <s v="India"/>
    <x v="6"/>
    <s v="Minor -Non-Conformities"/>
    <n v="45001"/>
    <n v="8.1"/>
    <s v=" Operational planning and control"/>
    <s v="Administration"/>
    <m/>
    <d v="2019-10-01T00:00:00"/>
    <d v="2020-03-05T00:00:00"/>
    <s v="Cameras are placed to cover all points"/>
    <x v="0"/>
    <n v="216"/>
    <n v="156"/>
  </r>
  <r>
    <n v="454"/>
    <s v="Of the existing 107 cameras, 2 are not working. Additional cameras are being installed to cover vulnerable spots."/>
    <s v="Internal"/>
    <d v="2019-08-02T00:00:00"/>
    <x v="0"/>
    <s v="India"/>
    <x v="6"/>
    <s v="Minor -Non-Conformities"/>
    <n v="45001"/>
    <n v="8.1"/>
    <s v=" Operational planning and control"/>
    <s v="Administration"/>
    <m/>
    <d v="2019-10-01T00:00:00"/>
    <d v="2020-03-05T00:00:00"/>
    <s v="Cameras are working"/>
    <x v="0"/>
    <n v="216"/>
    <n v="156"/>
  </r>
  <r>
    <n v="455"/>
    <s v="Currently the surveillance screen is setup in the admin cabin. However, monitoring is not being done and number of screens is inadequate._x000a_A separate control area needs to be earmarked, separated off and equipped with enough monitors to view the enhanced network._x000a_A dedicated and trained security supervisor needs to be earmarked for this role._x000a_"/>
    <s v="Internal"/>
    <d v="2019-08-02T00:00:00"/>
    <x v="0"/>
    <s v="India"/>
    <x v="6"/>
    <s v="Observation"/>
    <n v="45001"/>
    <n v="8.1"/>
    <s v=" Operational planning and control"/>
    <s v="Administration"/>
    <m/>
    <d v="2019-10-01T00:00:00"/>
    <d v="2020-03-05T00:00:00"/>
    <s v="Monitoring is now done, evidence is provided hence this ticket can be closed"/>
    <x v="0"/>
    <n v="216"/>
    <n v="156"/>
  </r>
  <r>
    <n v="456"/>
    <s v="Currently the backup is only for 15-20 days._x000a_No change. Total 7 DVR's. All IP cameras have min. 30 days. Rest depends as per type i.e. min 21 days, 9 days, etc…"/>
    <s v="Internal"/>
    <d v="2019-08-02T00:00:00"/>
    <x v="0"/>
    <s v="India"/>
    <x v="6"/>
    <s v="Observation"/>
    <n v="45001"/>
    <n v="8.1"/>
    <s v=" Operational planning and control"/>
    <s v="Administration"/>
    <m/>
    <d v="2019-10-01T00:00:00"/>
    <d v="2020-03-12T00:00:00"/>
    <s v="Back up is taken by the campus"/>
    <x v="0"/>
    <n v="223"/>
    <n v="163"/>
  </r>
  <r>
    <n v="457"/>
    <s v="Various material stored separately on all floors as per requirement. Some waste material on the staircase in the admin block needs to be removed as it may be a potential fire hazard."/>
    <s v="Internal"/>
    <d v="2019-08-02T00:00:00"/>
    <x v="0"/>
    <s v="India"/>
    <x v="6"/>
    <s v="Minor -Non-Conformities"/>
    <n v="45001"/>
    <n v="8.1"/>
    <s v=" Operational planning and control"/>
    <s v="Administration"/>
    <m/>
    <d v="2019-10-01T00:00:00"/>
    <d v="2020-03-05T00:00:00"/>
    <s v="Waste material removed"/>
    <x v="0"/>
    <n v="216"/>
    <n v="156"/>
  </r>
  <r>
    <n v="458"/>
    <s v="In the process, however, should be an RFID based system_x000a_Same ID badges exists for students, teachers, parents &amp; vendors. Different color tags could be implemented. There is inhouse ID card printing machine"/>
    <s v="Internal"/>
    <d v="2019-08-02T00:00:00"/>
    <x v="0"/>
    <s v="India"/>
    <x v="6"/>
    <s v="Minor -Non-Conformities"/>
    <n v="45001"/>
    <n v="8.1"/>
    <s v=" Operational planning and control"/>
    <s v="Administration"/>
    <m/>
    <d v="2019-10-01T00:00:00"/>
    <d v="2020-03-12T00:00:00"/>
    <s v="RFID system in place"/>
    <x v="0"/>
    <n v="223"/>
    <n v="163"/>
  </r>
  <r>
    <n v="459"/>
    <s v="Reconciliation of keys is not happening. Identification tags need to be put for both keys cupboards i.e. classroom &amp; other dept's. There is no documented key control procedure."/>
    <s v="Internal"/>
    <d v="2019-08-02T00:00:00"/>
    <x v="0"/>
    <s v="India"/>
    <x v="6"/>
    <s v="Minor -Non-Conformities"/>
    <n v="9001"/>
    <n v="8.1999999999999993"/>
    <s v=" Requirements for products and services"/>
    <s v="Administration"/>
    <m/>
    <d v="2019-10-01T00:00:00"/>
    <d v="2020-05-14T00:00:00"/>
    <s v="SOP on Key management is collated and circulated"/>
    <x v="0"/>
    <n v="286"/>
    <n v="226"/>
  </r>
  <r>
    <n v="460"/>
    <s v="Specific instructions must exist on issue and receipt of accountable keys. Specimen signatures must be available and a log must be maintained for issue and receipt activity._x000a_No such process exist."/>
    <s v="Internal"/>
    <d v="2019-08-02T00:00:00"/>
    <x v="0"/>
    <s v="India"/>
    <x v="6"/>
    <s v="Minor -Non-Conformities"/>
    <n v="45001"/>
    <n v="8.1999999999999993"/>
    <s v=" Emergency preparedness and response"/>
    <s v="Administration"/>
    <m/>
    <d v="2019-10-01T00:00:00"/>
    <d v="2020-05-04T00:00:00"/>
    <s v="log is maintained of issuing keys with signatures"/>
    <x v="0"/>
    <n v="276"/>
    <n v="216"/>
  </r>
  <r>
    <n v="461"/>
    <s v="All accountable key to have two sets of keys, original and duplicate. Duplicate key will be kept in the duplicate key chest at the reception of the building and will not be used for daily activities._x000a_Original keys will be kept in the original key board/chest and will be used for day-to-day activities. Both the Keyboards will be kept locked at all times and their keys to be safely held with the Reception Guards/ Main Gate Supervisor._x000a_Duplicate Key board/chest will not be opened without the prior permission of the designated authority._x000a_"/>
    <s v="Internal"/>
    <d v="2019-08-02T00:00:00"/>
    <x v="0"/>
    <s v="India"/>
    <x v="6"/>
    <s v="Minor -Non-Conformities"/>
    <n v="9001"/>
    <n v="8.1999999999999993"/>
    <s v=" Requirements for products and services"/>
    <s v="Administration"/>
    <m/>
    <d v="2019-10-01T00:00:00"/>
    <d v="2020-05-14T00:00:00"/>
    <s v="SOP on Key management is collated and circulated"/>
    <x v="0"/>
    <n v="286"/>
    <n v="226"/>
  </r>
  <r>
    <n v="462"/>
    <s v="Should an accountable key be lost, it must be reported immediately to the owning department manager and site security leader. Once a replacement is issued, it must be documented and the inventory updated._x000a_No SOP exists for the above."/>
    <s v="Internal"/>
    <d v="2019-08-02T00:00:00"/>
    <x v="0"/>
    <s v="India"/>
    <x v="6"/>
    <s v="Minor -Non-Conformities"/>
    <n v="9001"/>
    <n v="8.3000000000000007"/>
    <s v=" Design &amp; development of products &amp; services"/>
    <s v="Administration"/>
    <m/>
    <d v="2019-10-01T00:00:00"/>
    <d v="2020-05-14T00:00:00"/>
    <s v="SOP on Key management is collated and circulated"/>
    <x v="0"/>
    <n v="286"/>
    <n v="226"/>
  </r>
  <r>
    <n v="463"/>
    <s v="All the areas considered to be critical/hazardous should be identified and notified as such with appropriate warning signs. These could include labs, swimming pool, gymnasiums, DG rooms,  record rooms etc._x000a_Partially done. All such areas need to be covered with appropriate warning signs -  terrace entry, DG shed, server room, swimming pool etc."/>
    <s v="Internal"/>
    <d v="2019-08-02T00:00:00"/>
    <x v="0"/>
    <s v="India"/>
    <x v="6"/>
    <s v="Observation"/>
    <n v="9001"/>
    <n v="8.3000000000000007"/>
    <s v=" Design &amp; development of products &amp; services"/>
    <s v="Administration"/>
    <m/>
    <d v="2019-10-01T00:00:00"/>
    <d v="2020-03-05T00:00:00"/>
    <s v="As per Disaster plan"/>
    <x v="0"/>
    <n v="216"/>
    <n v="156"/>
  </r>
  <r>
    <n v="464"/>
    <s v="No Crisis Response Team. Recommended that crisis team be earmarked at school level and their responsibilities be documented."/>
    <s v="Internal"/>
    <d v="2019-08-02T00:00:00"/>
    <x v="0"/>
    <s v="India"/>
    <x v="6"/>
    <s v="Minor -Non-Conformities"/>
    <n v="45001"/>
    <n v="8.1"/>
    <s v=" Operational planning and control"/>
    <s v="Administration"/>
    <m/>
    <d v="2019-10-01T00:00:00"/>
    <d v="2020-03-05T00:00:00"/>
    <s v="As per Disaster plan"/>
    <x v="0"/>
    <n v="216"/>
    <n v="156"/>
  </r>
  <r>
    <n v="465"/>
    <s v="No EMP (emergency management plan) exists. It is only for Fire but not for any other medical emergencies_x000a_Not documented"/>
    <s v="Internal"/>
    <d v="2019-08-02T00:00:00"/>
    <x v="0"/>
    <s v="India"/>
    <x v="6"/>
    <s v="Minor -Non-Conformities"/>
    <n v="45001"/>
    <n v="5.2"/>
    <s v=" OH&amp;S Policy"/>
    <s v="Administration"/>
    <m/>
    <d v="2019-10-01T00:00:00"/>
    <d v="2020-03-05T00:00:00"/>
    <s v="As per Disaster plan"/>
    <x v="0"/>
    <n v="216"/>
    <n v="156"/>
  </r>
  <r>
    <n v="466"/>
    <s v="Guidelines for Staff-The document to have concise and unambiguous guidelines for staff on action to be taken in case of various crisis situations _x000a_No SOP exists."/>
    <s v="Internal"/>
    <d v="2019-08-02T00:00:00"/>
    <x v="0"/>
    <s v="India"/>
    <x v="6"/>
    <s v="Minor -Non-Conformities"/>
    <n v="45001"/>
    <n v="5.3"/>
    <s v=" Organizational Roles, Responsibilities, Authorities"/>
    <s v="Administration"/>
    <m/>
    <d v="2019-10-01T00:00:00"/>
    <d v="2020-02-27T00:00:00"/>
    <s v="SOP exists"/>
    <x v="0"/>
    <n v="209"/>
    <n v="149"/>
  </r>
  <r>
    <n v="467"/>
    <s v="Guidelines for Student-The document to have concise and unambiguous guidelines for staff on action to be taken in case of various crisis situations _x000a_No SOP exists."/>
    <s v="Internal"/>
    <d v="2019-08-02T00:00:00"/>
    <x v="0"/>
    <s v="India"/>
    <x v="6"/>
    <s v="Minor -Non-Conformities"/>
    <n v="45001"/>
    <n v="5.3"/>
    <s v=" Organizational Roles, Responsibilities, Authorities"/>
    <s v="Administration"/>
    <m/>
    <d v="2019-10-01T00:00:00"/>
    <d v="2020-03-05T00:00:00"/>
    <s v="SOP exists"/>
    <x v="0"/>
    <n v="216"/>
    <n v="156"/>
  </r>
  <r>
    <n v="468"/>
    <s v="Guidelines for Parents-The document to have concise and unambiguous guidelines for staff on action to be taken in case of various crisis situations _x000a_No SOP exists."/>
    <s v="Internal"/>
    <d v="2019-08-02T00:00:00"/>
    <x v="0"/>
    <s v="India"/>
    <x v="6"/>
    <s v="Minor -Non-Conformities"/>
    <n v="45001"/>
    <n v="5.3"/>
    <s v=" Organizational Roles, Responsibilities, Authorities"/>
    <s v="Administration"/>
    <m/>
    <d v="2019-10-01T00:00:00"/>
    <d v="2020-03-05T00:00:00"/>
    <s v="SOP exists"/>
    <x v="0"/>
    <n v="216"/>
    <n v="156"/>
  </r>
  <r>
    <n v="469"/>
    <s v="Tie-up is there with Police, Fire Station, Forest Person for Snake Bites, Medical but guidelines need to be formulated. Currently everything is on word of mouth and based on experience"/>
    <s v="Internal"/>
    <d v="2019-08-02T00:00:00"/>
    <x v="0"/>
    <s v="India"/>
    <x v="6"/>
    <s v="Minor -Non-Conformities"/>
    <n v="45001"/>
    <n v="5.3"/>
    <s v=" Organizational Roles, Responsibilities, Authorities"/>
    <s v="Administration"/>
    <m/>
    <d v="2019-10-01T00:00:00"/>
    <d v="2020-02-27T00:00:00"/>
    <s v="As per disaster plan"/>
    <x v="0"/>
    <n v="209"/>
    <n v="149"/>
  </r>
  <r>
    <n v="470"/>
    <s v="Emergency kit containing – emergency contacts, communication equipment with extra batteries, flash lights, tapes, tools, student &amp; staff directory with contact details and health records, floor plans, bus routes, prefabricated signs (PARENTS, COUNSELLORS, VOLUNTEERS, MEDIA, POLICE, MEDICAL, KEEP OUT etc.), a laptop and printer.  An entire emergency kit in one place with all the items as per list, it doesn't exist."/>
    <s v="Internal"/>
    <d v="2019-08-02T00:00:00"/>
    <x v="0"/>
    <s v="India"/>
    <x v="6"/>
    <s v="Minor -Non-Conformities"/>
    <n v="45001"/>
    <n v="8.1"/>
    <s v=" Operational planning and control"/>
    <s v="Administration"/>
    <m/>
    <d v="2019-10-01T00:00:00"/>
    <d v="2020-03-05T00:00:00"/>
    <s v="Emergency Kit exists"/>
    <x v="0"/>
    <n v="216"/>
    <n v="156"/>
  </r>
  <r>
    <n v="471"/>
    <s v="Evacuation plans are not displayed, but exit signs are displayed"/>
    <s v="Internal"/>
    <d v="2019-08-02T00:00:00"/>
    <x v="0"/>
    <s v="India"/>
    <x v="6"/>
    <s v="Minor -Non-Conformities"/>
    <n v="45001"/>
    <n v="8.1"/>
    <s v=" Operational planning and control"/>
    <s v="Administration"/>
    <m/>
    <d v="2019-10-01T00:00:00"/>
    <d v="2020-03-05T00:00:00"/>
    <s v="Signage are visible"/>
    <x v="0"/>
    <n v="216"/>
    <n v="156"/>
  </r>
  <r>
    <n v="472"/>
    <s v="Availability of adequately trained personnel on fire response, first aid including CPR, traffic control etc. _x000a_Not available. All admin staff, security staff and selected teaching staff must be specifically trained."/>
    <s v="Internal"/>
    <d v="2019-08-02T00:00:00"/>
    <x v="0"/>
    <s v="India"/>
    <x v="6"/>
    <s v="Observation"/>
    <n v="45001"/>
    <n v="8.1"/>
    <s v=" Operational planning and control"/>
    <s v="HR"/>
    <m/>
    <d v="2019-10-01T00:00:00"/>
    <d v="2020-02-27T00:00:00"/>
    <s v="Trainings are provided by school"/>
    <x v="0"/>
    <n v="209"/>
    <n v="149"/>
  </r>
  <r>
    <n v="473"/>
    <s v="There must be a process for ‘daily road worthiness check’ before vehicles move out for duty. This should form part of SLA with third party transport provider if any. _x000a_Daily fitness checks are not being done. Require a full-time trained personnel for the same."/>
    <s v="Internal"/>
    <d v="2019-08-02T00:00:00"/>
    <x v="0"/>
    <s v="India"/>
    <x v="6"/>
    <s v="Minor -Non-Conformities"/>
    <n v="9001"/>
    <n v="8.3000000000000007"/>
    <s v=" Design &amp; development of products &amp; services"/>
    <s v="Administration"/>
    <m/>
    <d v="2020-05-31T00:00:00"/>
    <d v="2020-06-18T00:00:00"/>
    <s v="worthiness check of the bus is part of SLA"/>
    <x v="0"/>
    <n v="321"/>
    <n v="18"/>
  </r>
  <r>
    <n v="474"/>
    <s v="PVC's of all lady conductors are not in place. It will take 2-3 months more time."/>
    <s v="Internal"/>
    <d v="2019-08-02T00:00:00"/>
    <x v="0"/>
    <s v="India"/>
    <x v="6"/>
    <s v="Observation"/>
    <n v="9001"/>
    <n v="8.3000000000000007"/>
    <s v=" Design &amp; development of products &amp; services"/>
    <s v="Administration"/>
    <m/>
    <d v="2019-10-01T00:00:00"/>
    <d v="2020-03-17T00:00:00"/>
    <s v="PVC's are completed by the campus"/>
    <x v="0"/>
    <n v="228"/>
    <n v="168"/>
  </r>
  <r>
    <n v="475"/>
    <s v="Availability and completeness of post orders giving duties and responsibilities for each guard post including in vernacular._x000a_Maintained only in English. Not translated in Kannada"/>
    <s v="Internal"/>
    <d v="2019-08-02T00:00:00"/>
    <x v="0"/>
    <s v="India"/>
    <x v="6"/>
    <s v="Minor -Non-Conformities"/>
    <n v="45001"/>
    <n v="7.1"/>
    <s v=" Resources"/>
    <s v="Administration"/>
    <m/>
    <d v="2019-10-01T00:00:00"/>
    <d v="2020-05-04T00:00:00"/>
    <s v="Post duties and resposibilities are translated into vernacular language "/>
    <x v="0"/>
    <n v="276"/>
    <n v="216"/>
  </r>
  <r>
    <n v="476"/>
    <s v="Availability of first aid trained persons and their proficiency._x000a_Only 2 Nurses are trained and certified."/>
    <s v="Internal"/>
    <d v="2019-08-02T00:00:00"/>
    <x v="0"/>
    <s v="India"/>
    <x v="6"/>
    <s v="Observation"/>
    <n v="45001"/>
    <n v="5.3"/>
    <s v=" Organizational Roles, Responsibilities, Authorities"/>
    <s v="Administration"/>
    <m/>
    <d v="2019-10-01T00:00:00"/>
    <d v="2020-02-27T00:00:00"/>
    <s v="Trainings are provided by school"/>
    <x v="0"/>
    <n v="209"/>
    <n v="149"/>
  </r>
  <r>
    <n v="477"/>
    <s v="Hospitals exist nearby but there is no formal tie-up for emergency treatment. This needs to be coordinated"/>
    <s v="Internal"/>
    <d v="2019-08-02T00:00:00"/>
    <x v="0"/>
    <s v="India"/>
    <x v="6"/>
    <s v="Observation"/>
    <n v="45001"/>
    <n v="7.1"/>
    <s v=" Resources"/>
    <s v="Administration"/>
    <m/>
    <d v="2019-10-01T00:00:00"/>
    <d v="2020-03-05T00:00:00"/>
    <s v="Tie-up with near by hospital"/>
    <x v="0"/>
    <n v="216"/>
    <n v="156"/>
  </r>
  <r>
    <n v="478"/>
    <s v="Being done by the contractor only. Police Verification (PV) records of all staff needs to be maintained by the school; contractor must ensure this whenever any staff member is changed._x000a_No additional checks being conducted"/>
    <s v="Internal"/>
    <d v="2019-08-02T00:00:00"/>
    <x v="0"/>
    <s v="India"/>
    <x v="6"/>
    <s v="Minor -Non-Conformities"/>
    <n v="45001"/>
    <n v="8.1"/>
    <s v=" Operational planning and control"/>
    <s v="Administration"/>
    <m/>
    <d v="2019-10-01T00:00:00"/>
    <d v="2020-03-17T00:00:00"/>
    <s v="PV records of all staff is maintained"/>
    <x v="0"/>
    <n v="228"/>
    <n v="168"/>
  </r>
  <r>
    <n v="479"/>
    <s v="School admin supervises cafeteria during breakfast &amp; lunch. Dedicated team is there. Hygiene check is currently not being done"/>
    <s v="Internal"/>
    <d v="2019-08-02T00:00:00"/>
    <x v="0"/>
    <s v="India"/>
    <x v="6"/>
    <s v="Observation"/>
    <n v="45001"/>
    <n v="8.1"/>
    <s v=" Operational planning and control"/>
    <s v="Administration"/>
    <m/>
    <d v="2019-10-01T00:00:00"/>
    <d v="2020-03-05T00:00:00"/>
    <s v="Hygiene Check now conducted"/>
    <x v="0"/>
    <n v="216"/>
    <n v="156"/>
  </r>
  <r>
    <n v="480"/>
    <s v="Motor Vehicles Act-Company owned vehicle is there but not utilised. To be sold in near future as per Admin. Driver is employed but outsourced. _x000a_No records available during audit"/>
    <s v="Internal"/>
    <d v="2019-08-02T00:00:00"/>
    <x v="0"/>
    <s v="India"/>
    <x v="6"/>
    <s v="Minor -Non-Conformities"/>
    <n v="9001"/>
    <s v="8.2.2"/>
    <s v=" Determining requirements for products &amp; services"/>
    <s v="Administration"/>
    <m/>
    <d v="2019-10-01T00:00:00"/>
    <d v="2020-03-05T00:00:00"/>
    <s v="Records are available"/>
    <x v="0"/>
    <n v="216"/>
    <n v="156"/>
  </r>
  <r>
    <n v="481"/>
    <s v="To obtain food serving license from all suppliers (caterers)._x000a_Supplier doesn't have license currently. Has assured to submit it in next 15 days."/>
    <s v="Internal"/>
    <d v="2019-08-02T00:00:00"/>
    <x v="0"/>
    <s v="India"/>
    <x v="6"/>
    <s v="Minor -Non-Conformities"/>
    <n v="9001"/>
    <s v="8.2.2"/>
    <s v=" Determining requirements for products &amp; services"/>
    <s v="Administration"/>
    <m/>
    <d v="2019-10-01T00:00:00"/>
    <d v="2020-02-15T00:00:00"/>
    <s v="License made available"/>
    <x v="0"/>
    <n v="197"/>
    <n v="137"/>
  </r>
  <r>
    <n v="482"/>
    <s v="To have mandatory meters installed on energy sources._x000a_A full-time electrician is there but for minor electrical repair works. For meters checking, person from Vescom comes &amp; checks the meters periodically &amp; gives the report."/>
    <s v="Internal"/>
    <d v="2019-08-02T00:00:00"/>
    <x v="0"/>
    <s v="India"/>
    <x v="6"/>
    <s v="Minor -Non-Conformities"/>
    <n v="9001"/>
    <s v="8.2.2"/>
    <s v=" Determining requirements for products &amp; services"/>
    <s v="Administration"/>
    <m/>
    <d v="2019-10-01T00:00:00"/>
    <d v="2020-02-15T00:00:00"/>
    <s v="Repair reports submitted"/>
    <x v="0"/>
    <n v="197"/>
    <n v="137"/>
  </r>
  <r>
    <n v="483"/>
    <s v="Contract Labour License to be available._x000a_No records available during audit for verification."/>
    <s v="Internal"/>
    <d v="2019-08-02T00:00:00"/>
    <x v="0"/>
    <s v="India"/>
    <x v="6"/>
    <s v="Minor -Non-Conformities"/>
    <n v="9001"/>
    <s v="8.2.2"/>
    <s v=" Determining requirements for products &amp; services"/>
    <s v="Administration"/>
    <m/>
    <d v="2019-10-01T00:00:00"/>
    <d v="2020-03-05T00:00:00"/>
    <s v="Records now avaiable"/>
    <x v="0"/>
    <n v="216"/>
    <n v="156"/>
  </r>
  <r>
    <n v="484"/>
    <s v="License of Private Security Guards._x000a_Agency sent Shops &amp; Establishment License for Verification"/>
    <s v="Internal"/>
    <d v="2019-08-02T00:00:00"/>
    <x v="0"/>
    <s v="India"/>
    <x v="6"/>
    <s v="Minor -Non-Conformities"/>
    <n v="9001"/>
    <s v="8.2.2"/>
    <s v=" Determining requirements for products &amp; services"/>
    <s v="Administration"/>
    <m/>
    <d v="2019-10-01T00:00:00"/>
    <d v="2020-03-05T00:00:00"/>
    <s v="License made available"/>
    <x v="0"/>
    <n v="216"/>
    <n v="156"/>
  </r>
  <r>
    <n v="485"/>
    <s v="(1) Report of Fire Inspection/ NOC 2) Get the building inspected by agencies empanelled by the Fire and Emergency Services Department to ensure that the fire equipment installed are in good and workable condition. An affidavit about the working conditions of system along with inspection report shall be submitted to the Fire and Emergency Services Department and BBMP or Local Municipal Authority once in every two years_x000a_Done last year as per Admin, howver no records available during audit"/>
    <s v="Internal"/>
    <d v="2019-08-02T00:00:00"/>
    <x v="0"/>
    <s v="India"/>
    <x v="6"/>
    <s v="Minor -Non-Conformities"/>
    <n v="45001"/>
    <s v="6.1.3"/>
    <s v=" Determination of legal and other requirements"/>
    <s v="Administration"/>
    <m/>
    <d v="2019-10-01T00:00:00"/>
    <d v="2020-05-04T00:00:00"/>
    <s v="Inspection report of fire safety produced by the campus"/>
    <x v="0"/>
    <n v="276"/>
    <n v="216"/>
  </r>
  <r>
    <n v="486"/>
    <s v="Collection of e-waste and channelizing for recycling or disposal._x000a_Currently not done. Material is just dumped outside when not required."/>
    <s v="Internal"/>
    <d v="2019-08-02T00:00:00"/>
    <x v="0"/>
    <s v="India"/>
    <x v="6"/>
    <s v="Minor -Non-Conformities"/>
    <n v="9001"/>
    <s v="8.2.2"/>
    <s v=" Determining requirements for products &amp; services"/>
    <s v="Administration"/>
    <m/>
    <d v="2019-10-01T00:00:00"/>
    <d v="2020-03-05T00:00:00"/>
    <s v="Proper mechanisim of disposal"/>
    <x v="0"/>
    <n v="216"/>
    <n v="156"/>
  </r>
  <r>
    <n v="487"/>
    <s v="Noise Level Tests in Ambient to be less than 65 DB in Day Time &amp; 55 DB in night time_x000a_No records available during audit for verification_x000a_"/>
    <s v="Internal"/>
    <d v="2019-08-02T00:00:00"/>
    <x v="0"/>
    <s v="India"/>
    <x v="6"/>
    <s v="Minor -Non-Conformities"/>
    <n v="9001"/>
    <s v="8.2.2"/>
    <s v=" Determining requirements for products &amp; services"/>
    <s v="Administration"/>
    <m/>
    <d v="2019-10-01T00:00:00"/>
    <d v="2020-02-27T00:00:00"/>
    <s v="As per school policy"/>
    <x v="0"/>
    <n v="209"/>
    <n v="149"/>
  </r>
  <r>
    <n v="488"/>
    <s v="Consent for DG under Air Act_x000a_Installation Permit from State Electricity Board._x000a_DG Ambient noise and air testing."/>
    <s v="Internal"/>
    <d v="2019-08-02T00:00:00"/>
    <x v="0"/>
    <s v="India"/>
    <x v="6"/>
    <s v="Minor -Non-Conformities"/>
    <n v="9001"/>
    <s v="8.2.2"/>
    <s v=" Determining requirements for products &amp; services"/>
    <s v="Administration"/>
    <m/>
    <d v="2019-10-01T00:00:00"/>
    <d v="2020-02-27T00:00:00"/>
    <s v="As per school policy"/>
    <x v="0"/>
    <n v="209"/>
    <n v="149"/>
  </r>
  <r>
    <n v="489"/>
    <s v="Air Quality Test_x000a_No records available during audit for verification"/>
    <s v="Internal"/>
    <d v="2019-08-02T00:00:00"/>
    <x v="0"/>
    <s v="India"/>
    <x v="6"/>
    <s v="Minor -Non-Conformities"/>
    <n v="9001"/>
    <s v="8.2.2"/>
    <s v=" Determining requirements for products &amp; services"/>
    <s v="Administration"/>
    <m/>
    <d v="2019-10-01T00:00:00"/>
    <d v="2020-02-27T00:00:00"/>
    <s v="As per school policy"/>
    <x v="0"/>
    <n v="209"/>
    <n v="149"/>
  </r>
  <r>
    <n v="490"/>
    <s v="Compliance of national building code._x000a_No records available during audit for verification"/>
    <s v="Internal"/>
    <d v="2019-08-02T00:00:00"/>
    <x v="0"/>
    <s v="India"/>
    <x v="6"/>
    <s v="Minor -Non-Conformities"/>
    <n v="9001"/>
    <s v="8.2.2"/>
    <s v=" Determining requirements for products &amp; services"/>
    <s v="Administration"/>
    <m/>
    <d v="2019-10-01T00:00:00"/>
    <d v="2020-03-05T00:00:00"/>
    <s v="Records are made"/>
    <x v="0"/>
    <n v="216"/>
    <n v="156"/>
  </r>
  <r>
    <n v="491"/>
    <s v="The school should be run by a Registered Society/ Trust/Company registered under Section 25 (1)(a) of the Companies Act, 1956 and one of the principal purposes of the Society/ Trust/Company must be Educational._x000a_Trust deed is there. For certificate for 'OUT', Admin needs to speak to Legal"/>
    <s v="Internal"/>
    <d v="2019-08-02T00:00:00"/>
    <x v="0"/>
    <s v="India"/>
    <x v="6"/>
    <s v="Observation"/>
    <n v="9001"/>
    <s v="8.2.2"/>
    <s v=" Determining requirements for products &amp; services"/>
    <s v="Administration"/>
    <m/>
    <d v="2019-10-01T00:00:00"/>
    <d v="2020-03-05T00:00:00"/>
    <s v="Certificate obtained"/>
    <x v="0"/>
    <n v="216"/>
    <n v="156"/>
  </r>
  <r>
    <n v="492"/>
    <s v="No ECA and CCA observation checklist is found in the Teachers Observation Schedule."/>
    <s v="Internal"/>
    <d v="2019-11-12T00:00:00"/>
    <x v="0"/>
    <s v="Singapore"/>
    <x v="10"/>
    <s v="Observation"/>
    <n v="9001"/>
    <s v="8.3.3"/>
    <s v=" Design &amp; development inputs"/>
    <s v="Academics"/>
    <m/>
    <d v="2020-01-11T00:00:00"/>
    <d v="2020-02-07T00:00:00"/>
    <s v="ECA and CCA found in Teachers observation schedule."/>
    <x v="0"/>
    <n v="87"/>
    <n v="27"/>
  </r>
  <r>
    <n v="493"/>
    <s v="Though CAR has been maintained for TAT maintenance data but no supporting documents has been found."/>
    <s v="Internal"/>
    <d v="2019-11-12T00:00:00"/>
    <x v="0"/>
    <s v="Singapore"/>
    <x v="10"/>
    <s v="Observation"/>
    <n v="9001"/>
    <s v="8.2.1"/>
    <s v=" Customer communication"/>
    <s v="Administration"/>
    <m/>
    <d v="2020-01-11T00:00:00"/>
    <d v="2020-02-07T00:00:00"/>
    <s v="TAT register is maintained"/>
    <x v="0"/>
    <n v="87"/>
    <n v="27"/>
  </r>
  <r>
    <n v="494"/>
    <s v="TEAMIE is a good platform for conducting trainings for the staff. However, there should be more modules for the non-academic staff to achieve their training targets."/>
    <s v="Internal"/>
    <d v="2019-11-12T00:00:00"/>
    <x v="0"/>
    <s v="Singapore"/>
    <x v="10"/>
    <s v="Observation"/>
    <n v="9001"/>
    <s v="7.1.2"/>
    <s v=" People"/>
    <s v="HR"/>
    <m/>
    <d v="2020-01-11T00:00:00"/>
    <d v="2020-02-27T00:00:00"/>
    <s v="For non staff training is conducted by external trainers"/>
    <x v="0"/>
    <n v="107"/>
    <n v="47"/>
  </r>
  <r>
    <n v="495"/>
    <s v="Leave balance on RAMCO incorrect"/>
    <s v="Internal"/>
    <d v="2019-12-10T00:00:00"/>
    <x v="0"/>
    <s v="India"/>
    <x v="6"/>
    <s v="Observation"/>
    <n v="45001"/>
    <n v="7.2"/>
    <s v=" Competence"/>
    <s v="HR"/>
    <m/>
    <d v="2020-02-08T00:00:00"/>
    <d v="2020-03-03T00:00:00"/>
    <s v="leave Balance in RAMCO is updated and corrected"/>
    <x v="0"/>
    <n v="84"/>
    <n v="24"/>
  </r>
  <r>
    <n v="496"/>
    <s v="No CCTV camera in new block"/>
    <s v="Internal"/>
    <d v="2019-12-10T00:00:00"/>
    <x v="0"/>
    <s v="India"/>
    <x v="6"/>
    <s v="Observation"/>
    <n v="45001"/>
    <n v="8.1"/>
    <s v=" Operational planning and control"/>
    <s v="Operations"/>
    <m/>
    <d v="2020-02-08T00:00:00"/>
    <d v="2020-03-13T00:00:00"/>
    <s v="CCTV Camera installation provision is made by the campus "/>
    <x v="0"/>
    <n v="94"/>
    <n v="34"/>
  </r>
  <r>
    <n v="497"/>
    <s v="Teachers reaching late to class"/>
    <s v="Internal"/>
    <d v="2019-12-11T00:00:00"/>
    <x v="0"/>
    <s v="India"/>
    <x v="6"/>
    <s v="Observation"/>
    <n v="45001"/>
    <n v="8.1"/>
    <s v=" Operational planning and control"/>
    <s v="Academics"/>
    <m/>
    <d v="2020-02-09T00:00:00"/>
    <d v="2020-03-03T00:00:00"/>
    <s v="New time table is circulated to ensure teachers reach on time"/>
    <x v="0"/>
    <n v="83"/>
    <n v="23"/>
  </r>
  <r>
    <n v="498"/>
    <s v="Busus arriving 20 minutes late"/>
    <s v="Internal"/>
    <d v="2019-12-12T00:00:00"/>
    <x v="0"/>
    <s v="India"/>
    <x v="6"/>
    <s v="Observation"/>
    <n v="45001"/>
    <n v="8.1"/>
    <s v=" Operational planning and control"/>
    <s v="Operations"/>
    <m/>
    <d v="2020-02-10T00:00:00"/>
    <d v="2020-03-03T00:00:00"/>
    <s v="Bus register showing arrival on time"/>
    <x v="0"/>
    <n v="82"/>
    <n v="22"/>
  </r>
  <r>
    <n v="499"/>
    <s v="Stock assessment form was not available"/>
    <s v="Internal"/>
    <d v="2019-12-12T00:00:00"/>
    <x v="0"/>
    <s v="India"/>
    <x v="6"/>
    <s v="Minor -Non-Conformities"/>
    <n v="9001"/>
    <s v="8.5.4"/>
    <s v=" Preservation"/>
    <s v="Operations"/>
    <m/>
    <d v="2020-02-10T00:00:00"/>
    <d v="2020-01-30T00:00:00"/>
    <s v="Stock aeeseement form is now developed and maintained"/>
    <x v="0"/>
    <n v="49"/>
    <n v="-11"/>
  </r>
  <r>
    <n v="500"/>
    <s v="Proxy procedure has been changed, New procedure being updated"/>
    <s v="Internal"/>
    <d v="2019-12-13T00:00:00"/>
    <x v="0"/>
    <s v="India"/>
    <x v="6"/>
    <s v="Observation"/>
    <n v="45001"/>
    <n v="8.1"/>
    <s v=" Operational planning and control"/>
    <s v="Academics"/>
    <m/>
    <d v="2020-02-11T00:00:00"/>
    <d v="2020-01-06T00:00:00"/>
    <s v="New procedure has been implemented, proxy procedure is now followed "/>
    <x v="0"/>
    <n v="24"/>
    <n v="-36"/>
  </r>
  <r>
    <n v="501"/>
    <s v="Fire exit door is closed as it becomes a safety risk unless a security guard is appointed"/>
    <s v="Internal"/>
    <d v="2019-12-14T00:00:00"/>
    <x v="0"/>
    <s v="India"/>
    <x v="6"/>
    <s v="Observation"/>
    <n v="9001"/>
    <s v="7.1.4"/>
    <s v=" Environment for Operating Processes"/>
    <s v="Operations"/>
    <m/>
    <d v="2020-02-12T00:00:00"/>
    <d v="2020-03-13T00:00:00"/>
    <s v="Fire exit doors are open"/>
    <x v="0"/>
    <n v="90"/>
    <n v="30"/>
  </r>
  <r>
    <n v="502"/>
    <s v="No records evidenced with auditee inspite of vehicles parked in campus premises. A copy of the documents to be kept with Admin"/>
    <s v="Internal"/>
    <d v="2020-02-05T00:00:00"/>
    <x v="0"/>
    <s v="India"/>
    <x v="11"/>
    <s v="Minor -Non-Conformities"/>
    <n v="45001"/>
    <s v="9.1.2"/>
    <s v=" Evaluation of Complaince"/>
    <s v="Administration"/>
    <m/>
    <d v="2020-06-17T00:00:00"/>
    <d v="2020-06-23T00:00:00"/>
    <s v="Process of keeping a record of the vehicle parked in the school premise has been initiated"/>
    <x v="0"/>
    <n v="139"/>
    <n v="6"/>
  </r>
  <r>
    <n v="503"/>
    <s v="Contract Labour License to be available_x000a_Messrs Alexis Facility Management Services is the service provider. License copy is not available locally. To be procured from Noida HO. Agreement copy available. Period 1/4/19 - 31/3/2020. Out of total 10 House Keeping staff, Police Verification is done of 2 (Sonali / Nandini). Rest are pending"/>
    <s v="Internal"/>
    <d v="2020-02-05T00:00:00"/>
    <x v="0"/>
    <s v="India"/>
    <x v="11"/>
    <s v="Minor -Non-Conformities"/>
    <n v="45001"/>
    <s v="9.1.2"/>
    <s v=" Evaluation of Complaince"/>
    <s v="Administration"/>
    <m/>
    <d v="2020-06-17T00:00:00"/>
    <d v="2020-07-24T00:00:00"/>
    <s v="police verification certificates are provided and and new agreement made with the vendor"/>
    <x v="0"/>
    <n v="170"/>
    <n v="37"/>
  </r>
  <r>
    <n v="504"/>
    <s v="License of Private Security Guards_x000a_To be procured from Noida HO. It's a new vendor w.e.f. 1st Feb. No documents available including Police Verification of the Security Guards on Duty"/>
    <s v="Internal"/>
    <d v="2020-02-05T00:00:00"/>
    <x v="0"/>
    <s v="India"/>
    <x v="11"/>
    <s v="Minor -Non-Conformities"/>
    <n v="45001"/>
    <s v="9.1.2"/>
    <s v=" Evaluation of Complaince"/>
    <s v="Administration"/>
    <m/>
    <d v="2020-06-17T00:00:00"/>
    <d v="2020-06-23T00:00:00"/>
    <s v="License from the vendor is available now"/>
    <x v="0"/>
    <n v="139"/>
    <n v="6"/>
  </r>
  <r>
    <n v="505"/>
    <s v="Rule 3 - To maintain all Fire Fighting Equipment such as Fire Hydrant etc. in state of repair and furnish details in Month of Jan &amp; July to Chief Fire officer_x000a_Communication is ongoing with Developer for Form Á'"/>
    <s v="Internal"/>
    <d v="2020-02-05T00:00:00"/>
    <x v="0"/>
    <s v="India"/>
    <x v="11"/>
    <s v="Minor -Non-Conformities"/>
    <n v="45001"/>
    <s v="9.1.2"/>
    <s v=" Evaluation of Complaince"/>
    <s v="Administration"/>
    <m/>
    <d v="2020-06-17T00:00:00"/>
    <d v="2021-02-08T00:00:00"/>
    <s v="Fire NOC has been received from the developer"/>
    <x v="0"/>
    <n v="369"/>
    <n v="236"/>
  </r>
  <r>
    <n v="506"/>
    <s v="1.License should be placed in the lift. _x000a_2.CCTV needs to installed in lift. "/>
    <s v="Internal"/>
    <d v="2020-02-05T00:00:00"/>
    <x v="0"/>
    <s v="India"/>
    <x v="11"/>
    <s v="Minor -Non-Conformities"/>
    <n v="45001"/>
    <s v="6.1.3"/>
    <s v=" Determination of legal and other requirements"/>
    <s v="Administration"/>
    <m/>
    <d v="2020-04-05T00:00:00"/>
    <d v="2020-03-05T00:00:00"/>
    <s v="License made available_x000a_CCTV Installed"/>
    <x v="0"/>
    <n v="29"/>
    <n v="-31"/>
  </r>
  <r>
    <n v="507"/>
    <s v="The teachers and paramedical staff are trained to provide resuscitation. "/>
    <s v="Internal"/>
    <d v="2020-02-05T00:00:00"/>
    <x v="0"/>
    <s v="India"/>
    <x v="11"/>
    <s v="Minor -Non-Conformities"/>
    <n v="45001"/>
    <n v="8.1999999999999993"/>
    <s v=" Emergency preparedness and response"/>
    <s v="Administration"/>
    <m/>
    <d v="2020-04-05T00:00:00"/>
    <d v="2020-03-17T00:00:00"/>
    <s v="Teachers and Staff are trained"/>
    <x v="0"/>
    <n v="41"/>
    <n v="-19"/>
  </r>
  <r>
    <n v="508"/>
    <s v="Alarm bell &amp; panic buttons are missing in school bus - MH12 AQ 4551 &amp; MH14 GU 3725._x000a_MP11 TR AT 1616 has alarm bell available. No panic button found inside the bus."/>
    <s v="Internal"/>
    <d v="2020-02-05T00:00:00"/>
    <x v="0"/>
    <s v="India"/>
    <x v="11"/>
    <s v="Minor -Non-Conformities"/>
    <n v="45001"/>
    <n v="8.1999999999999993"/>
    <s v=" Emergency preparedness and response"/>
    <s v="Administration"/>
    <m/>
    <d v="2020-06-17T00:00:00"/>
    <d v="2020-06-24T00:00:00"/>
    <s v="Alarm bell and panic button are part of the school buses"/>
    <x v="0"/>
    <n v="140"/>
    <n v="7"/>
  </r>
  <r>
    <n v="509"/>
    <s v="Annual Medical Check-up as per requirement is currently not done by Vendor Tej Travels"/>
    <s v="Internal"/>
    <d v="2020-02-05T00:00:00"/>
    <x v="0"/>
    <s v="India"/>
    <x v="11"/>
    <s v="Minor -Non-Conformities"/>
    <n v="9001"/>
    <n v="6.1"/>
    <s v=" Address risk &amp; opportunity"/>
    <s v="Administration"/>
    <m/>
    <d v="2020-06-17T00:00:00"/>
    <d v="2020-05-16T00:00:00"/>
    <s v="annual medical check up is done by vendor"/>
    <x v="0"/>
    <n v="101"/>
    <n v="-32"/>
  </r>
  <r>
    <n v="510"/>
    <s v="Arrangements are made to get the staff medically examined once in six month to ensure that they are free from infectious, contagious and other disease_x000a_To be done by Vendor"/>
    <s v="Internal"/>
    <d v="2020-02-06T00:00:00"/>
    <x v="0"/>
    <s v="India"/>
    <x v="11"/>
    <s v="Minor -Non-Conformities"/>
    <n v="45001"/>
    <s v="6.1.3"/>
    <s v=" Determination of legal and other requirements"/>
    <s v="Administration"/>
    <m/>
    <d v="2020-04-06T00:00:00"/>
    <d v="2020-03-17T00:00:00"/>
    <s v="Vendor gets medical examination done"/>
    <x v="0"/>
    <n v="40"/>
    <n v="-20"/>
  </r>
  <r>
    <n v="511"/>
    <s v="Are the contents of First Aid Box available as per list?_x000a_To be done by Vendor"/>
    <s v="Internal"/>
    <d v="2020-02-06T00:00:00"/>
    <x v="0"/>
    <s v="India"/>
    <x v="11"/>
    <s v="Minor -Non-Conformities"/>
    <n v="45001"/>
    <n v="8.1"/>
    <s v=" Operational planning and control"/>
    <s v="Administration"/>
    <m/>
    <d v="2020-04-06T00:00:00"/>
    <d v="2020-03-03T00:00:00"/>
    <s v="First Aid box as per the list"/>
    <x v="0"/>
    <n v="26"/>
    <n v="-34"/>
  </r>
  <r>
    <n v="512"/>
    <s v="1.Schedule H drugs found in the first aid kit._x000a_2.Two Weighing machines were found to be not working, need to replace the batteries._x000a_3.Some wellness posters on walls could be displayed in Sick Bay_x000a_4.Access control (Password Protection) should be provided to children's data in PC of Nurse (data security)._x000a_5.Provision of Water bottles needs to be made in the fridge._x000a_6.Kidney tray is not available (for vomitting cases)."/>
    <s v="Internal"/>
    <d v="2020-02-06T00:00:00"/>
    <x v="0"/>
    <s v="India"/>
    <x v="11"/>
    <s v="Observation"/>
    <n v="45001"/>
    <n v="8.1999999999999993"/>
    <s v=" Emergency preparedness and response"/>
    <s v="Administration"/>
    <m/>
    <d v="2020-04-06T00:00:00"/>
    <d v="2020-02-28T00:00:00"/>
    <s v="First aid kit and medicinal records are avaibale in the school "/>
    <x v="0"/>
    <n v="22"/>
    <n v="-38"/>
  </r>
  <r>
    <n v="513"/>
    <s v="Each floor should have a first aid kit. Currently, it is available only with Nurse on Ground Floor &amp; In Buses"/>
    <s v="Internal"/>
    <d v="2020-02-06T00:00:00"/>
    <x v="0"/>
    <s v="India"/>
    <x v="11"/>
    <s v="Observation"/>
    <n v="9001"/>
    <n v="8.1"/>
    <s v=" Operational planning and control"/>
    <s v="Administration"/>
    <m/>
    <d v="2020-06-17T00:00:00"/>
    <d v="2020-07-22T00:00:00"/>
    <s v="First Aid tool kit has been arranged by the campus"/>
    <x v="0"/>
    <n v="167"/>
    <n v="35"/>
  </r>
  <r>
    <n v="514"/>
    <s v="Safety Posters Display needs to be initiated across the campus. Seen currently only in Sick Bay"/>
    <s v="Internal"/>
    <d v="2020-02-06T00:00:00"/>
    <x v="0"/>
    <s v="India"/>
    <x v="11"/>
    <s v="Observation"/>
    <n v="45001"/>
    <n v="8.1"/>
    <s v=" Operational planning and control"/>
    <s v="Administration"/>
    <m/>
    <d v="2020-04-06T00:00:00"/>
    <d v="2020-04-23T00:00:00"/>
    <s v="Safety posters are prominently displayed."/>
    <x v="0"/>
    <n v="77"/>
    <n v="17"/>
  </r>
  <r>
    <n v="515"/>
    <s v="Disinfenctant should be made available in laboratory."/>
    <s v="Internal"/>
    <d v="2020-02-06T00:00:00"/>
    <x v="0"/>
    <s v="India"/>
    <x v="11"/>
    <s v="Observation"/>
    <n v="45001"/>
    <n v="7.1"/>
    <s v=" Resources"/>
    <s v="Administration"/>
    <m/>
    <d v="2020-04-06T00:00:00"/>
    <d v="2020-03-09T00:00:00"/>
    <s v="Disinfenctant are made available in laboratory."/>
    <x v="0"/>
    <n v="32"/>
    <n v="-28"/>
  </r>
  <r>
    <n v="516"/>
    <s v="1.Inward/outward register is maintained for all visitors including staff members from other GIIS campuses._x000a_2.For patrolling, security was not able to provide correct details, especially for after school hours / night duty rounds. Hence a system of new register with correct information needs to be started."/>
    <s v="Internal"/>
    <d v="2020-02-06T00:00:00"/>
    <x v="0"/>
    <s v="India"/>
    <x v="11"/>
    <s v="Observation"/>
    <n v="45001"/>
    <n v="8.1"/>
    <s v=" Operational planning and control"/>
    <s v="Administration"/>
    <m/>
    <d v="2020-04-06T00:00:00"/>
    <d v="2020-03-20T00:00:00"/>
    <s v="For patrolling details are maintained properly"/>
    <x v="0"/>
    <n v="43"/>
    <n v="-17"/>
  </r>
  <r>
    <n v="517"/>
    <s v="Fencing with barbed wires or similar type of arrangements on school outer walls is pending from Projects Team. Could pose safety risks"/>
    <s v="Internal"/>
    <d v="2020-02-06T00:00:00"/>
    <x v="0"/>
    <s v="India"/>
    <x v="11"/>
    <s v="Observation"/>
    <n v="45001"/>
    <n v="7.1"/>
    <s v=" Resources"/>
    <s v="Administration"/>
    <m/>
    <d v="2020-06-17T00:00:00"/>
    <d v="2021-02-08T00:00:00"/>
    <s v="barbed wires to be done by the developer in Phase II, i.e dec 2021"/>
    <x v="0"/>
    <n v="368"/>
    <n v="236"/>
  </r>
  <r>
    <n v="518"/>
    <s v="Provision of wheelchairs needs to be made incase of an emergency / medical situation. Ramps are available. Disabled-friendly toilets are available on each floor"/>
    <s v="Internal"/>
    <d v="2020-02-06T00:00:00"/>
    <x v="0"/>
    <s v="India"/>
    <x v="11"/>
    <s v="Observation"/>
    <n v="9001"/>
    <n v="8.1999999999999993"/>
    <s v=" Requirements for products and services"/>
    <s v="Administration"/>
    <m/>
    <d v="2020-06-17T00:00:00"/>
    <d v="2020-07-22T00:00:00"/>
    <s v="Wheelchair has been arranged by the campus"/>
    <x v="0"/>
    <n v="167"/>
    <n v="35"/>
  </r>
  <r>
    <n v="519"/>
    <s v="1.For inventory tracking, monthly checking is done by sports teacher however the reports are not shared with Admin / Operations. Going forward monthly report (ISO Form / Template) needs to be submitted to Admin / Operations. Refer pic as evidence._x000a_2.Extension board was lying near the wall in Sports Room. Refer pic as evidence._x000a_3.Sports equipment list should be placed on the cupboard for easy location &amp; retrievability. Refer pic as evidence._x000a_4.Nos of quantity (Inventory List) should be displayed on rack. Refer pic as evidence._x000a_5.A set of safety instructions (Do's &amp; Dont's) before commencement of any sports / physical activity, needs to be documented. Currently, it is informed verbally"/>
    <s v="Internal"/>
    <d v="2020-02-06T00:00:00"/>
    <x v="0"/>
    <s v="India"/>
    <x v="11"/>
    <s v="Observation"/>
    <n v="45001"/>
    <n v="7.1"/>
    <s v=" Resources"/>
    <s v="Administration"/>
    <m/>
    <d v="2020-04-06T00:00:00"/>
    <d v="2020-02-29T00:00:00"/>
    <s v="Sports room cleared"/>
    <x v="0"/>
    <n v="23"/>
    <n v="-37"/>
  </r>
  <r>
    <n v="520"/>
    <s v="Students carry their own water bottles. All buses should a standardised first aid boxes with the contents mentioned on them."/>
    <s v="Internal"/>
    <d v="2020-02-06T00:00:00"/>
    <x v="0"/>
    <s v="India"/>
    <x v="11"/>
    <s v="Observation"/>
    <n v="45001"/>
    <n v="8.1"/>
    <s v=" Operational planning and control"/>
    <s v="Administration"/>
    <m/>
    <d v="2020-04-06T00:00:00"/>
    <d v="2020-03-03T00:00:00"/>
    <s v="First Aid box as per the list"/>
    <x v="0"/>
    <n v="26"/>
    <n v="-34"/>
  </r>
  <r>
    <n v="521"/>
    <s v="Evacuation plan is Pending for the main gate area near security cabin. Forrest all places in campus, it is prominently displayed"/>
    <s v="Internal"/>
    <d v="2020-02-06T00:00:00"/>
    <x v="0"/>
    <s v="India"/>
    <x v="11"/>
    <s v="Observation"/>
    <n v="45001"/>
    <n v="8.1999999999999993"/>
    <s v=" Emergency preparedness and response"/>
    <s v="Administration"/>
    <m/>
    <d v="2020-04-06T00:00:00"/>
    <d v="2020-04-23T00:00:00"/>
    <s v="Evacuation plan displayed near security cabin"/>
    <x v="0"/>
    <n v="77"/>
    <n v="17"/>
  </r>
  <r>
    <n v="522"/>
    <s v="CCTV's are installed however entire classroooms are not getting covered. CCTV Alignment needs to be done as per requirement"/>
    <s v="Internal"/>
    <d v="2020-02-06T00:00:00"/>
    <x v="0"/>
    <s v="India"/>
    <x v="11"/>
    <s v="Observation"/>
    <n v="45001"/>
    <n v="8.1999999999999993"/>
    <s v=" Emergency preparedness and response"/>
    <s v="Administration"/>
    <m/>
    <d v="2020-04-06T00:00:00"/>
    <d v="2020-03-03T00:00:00"/>
    <s v="CCTV cameras are installed in all classrooms however, practically to cover the entire class may not be possible hence ti siiue can be closed"/>
    <x v="0"/>
    <n v="26"/>
    <n v="-34"/>
  </r>
  <r>
    <n v="523"/>
    <s v="1. Staff is being trained on this. Admin / Operations is maintaining their records_x000a_2. At the reception, emergency contact nos list was not available at the time of audit due to operational reasons"/>
    <s v="Internal"/>
    <d v="2020-02-06T00:00:00"/>
    <x v="0"/>
    <s v="India"/>
    <x v="11"/>
    <s v="Observation"/>
    <n v="45001"/>
    <n v="8.1999999999999993"/>
    <s v=" Emergency preparedness and response"/>
    <s v="Administration"/>
    <m/>
    <d v="2020-04-06T00:00:00"/>
    <d v="2020-02-29T00:00:00"/>
    <s v="At the reception, emergency contact nos list is now available"/>
    <x v="0"/>
    <n v="23"/>
    <n v="-37"/>
  </r>
  <r>
    <n v="524"/>
    <s v="1. Validity stickers (Checked on / next renewal date) are missing on all FE's in the entire campus. Refer pic as evidence._x000a_2. FE's are not available in server room / DB room / electrical room. Also boxes / cartons seen lying in these rooms. Refer pic as evidence._x000a_3. For store room, there is no inventory list  / Stock Keeping Unit Cards to be maintained._x000a_"/>
    <s v="Internal"/>
    <d v="2020-02-06T00:00:00"/>
    <x v="0"/>
    <s v="India"/>
    <x v="11"/>
    <s v="Observation"/>
    <n v="45001"/>
    <n v="8.1999999999999993"/>
    <s v=" Emergency preparedness and response"/>
    <s v="Administration"/>
    <m/>
    <d v="2020-06-17T00:00:00"/>
    <d v="2020-11-26T00:00:00"/>
    <s v="Validity on Fire extinguishers is now updated. Stock keeping unit is maintained in stock register. Also fire extinguisher is available in store room."/>
    <x v="0"/>
    <n v="294"/>
    <n v="162"/>
  </r>
  <r>
    <n v="525"/>
    <s v="CPR is not done yet however First -aid classes are held. School Nurse is equipped to train staff on First Aid"/>
    <s v="Internal"/>
    <d v="2020-02-06T00:00:00"/>
    <x v="0"/>
    <s v="India"/>
    <x v="11"/>
    <s v="Observation"/>
    <n v="45001"/>
    <n v="8.1999999999999993"/>
    <s v=" Emergency preparedness and response"/>
    <s v="Administration"/>
    <m/>
    <d v="2020-04-06T00:00:00"/>
    <d v="2020-03-19T00:00:00"/>
    <s v="CPR and Rirst Aid Training conducted"/>
    <x v="0"/>
    <n v="42"/>
    <n v="-18"/>
  </r>
  <r>
    <n v="526"/>
    <s v="Seen in few places that smoke detectors were still left covered, Smoke detector test (monthly / quarterly) report needed. Refer pic as evidence."/>
    <s v="Internal"/>
    <d v="2020-02-06T00:00:00"/>
    <x v="0"/>
    <s v="India"/>
    <x v="11"/>
    <s v="Observation"/>
    <n v="45001"/>
    <n v="8.1999999999999993"/>
    <s v=" Emergency preparedness and response"/>
    <s v="Administration"/>
    <m/>
    <d v="2020-04-06T00:00:00"/>
    <d v="2020-02-29T00:00:00"/>
    <s v="Smoke detectors are uncovered."/>
    <x v="0"/>
    <n v="23"/>
    <n v="-37"/>
  </r>
  <r>
    <n v="527"/>
    <s v="Assembly area is identified, however the display / board indicating the assembly area point is not to be seen."/>
    <s v="Internal"/>
    <d v="2020-02-06T00:00:00"/>
    <x v="0"/>
    <s v="India"/>
    <x v="11"/>
    <s v="Observation"/>
    <n v="45001"/>
    <n v="8.1999999999999993"/>
    <s v=" Emergency preparedness and response"/>
    <s v="Administration"/>
    <m/>
    <d v="2020-04-06T00:00:00"/>
    <d v="2020-02-29T00:00:00"/>
    <s v="Board is displayed indicating assembly area."/>
    <x v="0"/>
    <n v="23"/>
    <n v="-37"/>
  </r>
  <r>
    <n v="528"/>
    <s v="Need to have this list displayed in the Principal's room."/>
    <s v="Internal"/>
    <d v="2020-02-06T00:00:00"/>
    <x v="0"/>
    <s v="India"/>
    <x v="11"/>
    <s v="Observation"/>
    <n v="45001"/>
    <n v="8.1999999999999993"/>
    <s v=" Emergency preparedness and response"/>
    <s v="Administration"/>
    <m/>
    <d v="2020-04-06T00:00:00"/>
    <d v="2020-03-03T00:00:00"/>
    <s v="Emergency contact nos list in now kept in Principal's room"/>
    <x v="0"/>
    <n v="26"/>
    <n v="-34"/>
  </r>
  <r>
    <n v="529"/>
    <s v="Bus No. MP11 TR AT1616 is new and branding was not done at the time of audit. Other two buses have school name prominently displayed."/>
    <s v="Internal"/>
    <d v="2020-02-06T00:00:00"/>
    <x v="0"/>
    <s v="India"/>
    <x v="11"/>
    <s v="Observation"/>
    <n v="45001"/>
    <s v="6.1.3"/>
    <s v=" Determination of legal and other requirements"/>
    <s v="Administration"/>
    <m/>
    <d v="2020-06-17T00:00:00"/>
    <d v="2020-10-08T00:00:00"/>
    <s v="Checklist when contracting with the new bus vendor has been submitted"/>
    <x v="0"/>
    <n v="245"/>
    <n v="113"/>
  </r>
  <r>
    <n v="530"/>
    <s v="Since these are 17 seater buses, before opening emergency exit doors , a person needs to bend the seat and then the emergency door can be opened. Lady bus attendants on being interviewed to show how to respond incase of an emergency in bus were not able to give proper response. They need to be trained"/>
    <s v="Internal"/>
    <d v="2020-02-06T00:00:00"/>
    <x v="0"/>
    <s v="India"/>
    <x v="11"/>
    <s v="Observation"/>
    <n v="45001"/>
    <n v="8.1999999999999993"/>
    <s v=" Emergency preparedness and response"/>
    <s v="Administration"/>
    <m/>
    <d v="2020-04-06T00:00:00"/>
    <d v="2020-02-29T00:00:00"/>
    <s v="Attendants are trained for emergency"/>
    <x v="0"/>
    <n v="23"/>
    <n v="-37"/>
  </r>
  <r>
    <n v="531"/>
    <s v="All school buses being 17 seaters, have 1 FE available. While doing audit, it was found that lady attendants are not trained on operating FE's and safety measures to be followed. Observed fire extinguisher in one of the buses without expiry / renewal date label. All buses had 6 kg FE's."/>
    <s v="Internal"/>
    <d v="2020-02-06T00:00:00"/>
    <x v="0"/>
    <s v="India"/>
    <x v="11"/>
    <s v="Observation"/>
    <n v="45001"/>
    <n v="8.1"/>
    <s v=" Operational planning and control"/>
    <s v="Administration"/>
    <m/>
    <d v="2020-06-17T00:00:00"/>
    <d v="2020-10-08T00:00:00"/>
    <s v="Checklist when contracting with the new bus vendor has been submitted"/>
    <x v="0"/>
    <n v="245"/>
    <n v="113"/>
  </r>
  <r>
    <n v="532"/>
    <s v="Police Verification Certificate's from vendor are awaited of the 3 female attendants"/>
    <s v="Internal"/>
    <d v="2020-02-06T00:00:00"/>
    <x v="0"/>
    <s v="India"/>
    <x v="11"/>
    <s v="Observation"/>
    <n v="9001"/>
    <n v="6.1"/>
    <s v=" Address risk &amp; opportunity"/>
    <s v="Administration"/>
    <m/>
    <d v="2020-06-17T00:00:00"/>
    <d v="2020-07-22T00:00:00"/>
    <s v="Police verification certificate have been received"/>
    <x v="0"/>
    <n v="167"/>
    <n v="35"/>
  </r>
  <r>
    <n v="533"/>
    <s v="1) Bus No. MP11 TR AT1616 : Blade is found inside the first aid box which needs to be replaced with scissors. 2) Note on the skin cream states : It should be given as per the presription given by a medical practitioner however auditee was unable to produce the prescription. 3) Bus No. MH12 AQ 4551: Scissors is missing in the box. 4) Bus No. MH14 GU 3725 : Entire first aid box needs to be changed as there were no medicines available. See pic as evidence. 5) For all the buses there should be standardised first aid boxes with contents. There should be it's monthly inspection by Nurse"/>
    <s v="Internal"/>
    <d v="2020-02-06T00:00:00"/>
    <x v="0"/>
    <s v="India"/>
    <x v="11"/>
    <s v="Observation"/>
    <n v="45001"/>
    <n v="8.1"/>
    <s v=" Operational planning and control"/>
    <s v="Administration"/>
    <m/>
    <d v="2020-04-06T00:00:00"/>
    <d v="2020-03-03T00:00:00"/>
    <s v="First Aid box as per the list"/>
    <x v="0"/>
    <n v="26"/>
    <n v="-34"/>
  </r>
  <r>
    <n v="534"/>
    <s v="Khaki Brown Color Uniform is used. Name plates not evidenced neither on drivers nor on lady attendants. Only vendor's name Tej Travels is displayed on uniform"/>
    <s v="Internal"/>
    <d v="2020-02-06T00:00:00"/>
    <x v="0"/>
    <s v="India"/>
    <x v="11"/>
    <s v="Observation"/>
    <n v="45001"/>
    <s v="6.1.3"/>
    <s v=" Determination of legal and other requirements"/>
    <s v="Administration"/>
    <m/>
    <d v="2020-04-06T00:00:00"/>
    <d v="2020-03-20T00:00:00"/>
    <s v="As per the meeting with Associate director on 9th march 2020, printing of names is not practically possible however vendor's name is printed"/>
    <x v="0"/>
    <n v="43"/>
    <n v="-17"/>
  </r>
  <r>
    <n v="535"/>
    <s v="Seen, however they are not prominently displayed inside the bus. A column to be added of Blood Group Details of the Children"/>
    <s v="Internal"/>
    <d v="2020-02-06T00:00:00"/>
    <x v="0"/>
    <s v="India"/>
    <x v="11"/>
    <s v="Observation"/>
    <n v="45001"/>
    <s v="6.1.3"/>
    <s v=" Determination of legal and other requirements"/>
    <s v="Administration"/>
    <m/>
    <d v="2020-04-06T00:00:00"/>
    <d v="2020-03-20T00:00:00"/>
    <s v="Student list with blood group added and available in the school buses"/>
    <x v="0"/>
    <n v="43"/>
    <n v="-17"/>
  </r>
  <r>
    <n v="536"/>
    <s v="Both driver's &amp; lady conductor's mobile phones are available with the lady conductor. Parents call on any of the nos. is received by the lady conductor only. Dedicated mobile phones should be given to lady attendants. Provision needs to be there incase if lady attendant does not report for duty on a particular day &amp; parents call on her mobile"/>
    <s v="Internal"/>
    <d v="2020-02-06T00:00:00"/>
    <x v="0"/>
    <s v="India"/>
    <x v="11"/>
    <s v="Observation"/>
    <n v="45001"/>
    <s v="6.1.3"/>
    <s v=" Determination of legal and other requirements"/>
    <s v="Administration"/>
    <m/>
    <d v="2020-04-06T00:00:00"/>
    <d v="2020-03-05T00:00:00"/>
    <s v="Provision has been made"/>
    <x v="0"/>
    <n v="28"/>
    <n v="-32"/>
  </r>
  <r>
    <n v="537"/>
    <s v="Currently this is being done by Admin / Operations verbally on daily basis"/>
    <s v="Internal"/>
    <d v="2020-02-06T00:00:00"/>
    <x v="0"/>
    <s v="India"/>
    <x v="11"/>
    <s v="Observation"/>
    <n v="45001"/>
    <n v="7.2"/>
    <s v=" Competence"/>
    <s v="Administration"/>
    <m/>
    <d v="2020-04-06T00:00:00"/>
    <d v="2020-03-20T00:00:00"/>
    <s v="Hadapsar admin has taken the training and records are maintained"/>
    <x v="0"/>
    <n v="43"/>
    <n v="-17"/>
  </r>
  <r>
    <n v="538"/>
    <s v="No such records maintained / evident. School nurse to conduct surprise alcohol tests for drivers as well as for security guards."/>
    <s v="Internal"/>
    <d v="2020-02-06T00:00:00"/>
    <x v="0"/>
    <s v="India"/>
    <x v="11"/>
    <s v="Observation"/>
    <n v="45001"/>
    <n v="8.1"/>
    <s v=" Operational planning and control"/>
    <s v="Administration"/>
    <m/>
    <d v="2020-06-17T00:00:00"/>
    <d v="2020-07-09T00:00:00"/>
    <s v="Alcohol test is conducted and recorded"/>
    <x v="0"/>
    <n v="154"/>
    <n v="22"/>
  </r>
  <r>
    <n v="539"/>
    <s v="As per auditee, current system of feedback regarding transport is being done through PTM's. Only 1 PTM has happened till date and no such feedback is received regarding transport facility from that PTM"/>
    <s v="Internal"/>
    <d v="2020-02-06T00:00:00"/>
    <x v="0"/>
    <s v="India"/>
    <x v="11"/>
    <s v="Observation"/>
    <n v="45001"/>
    <n v="9.1"/>
    <s v=" Monitoring, measurement, analysis &amp; performance evaluation"/>
    <s v="Administration"/>
    <m/>
    <d v="2020-04-06T00:00:00"/>
    <d v="2020-02-29T00:00:00"/>
    <s v="Proper complaint register maintained"/>
    <x v="0"/>
    <n v="23"/>
    <n v="-37"/>
  </r>
  <r>
    <n v="540"/>
    <s v="Balloons and other material were kept in the compartments under the stairways in open condition. A door with lock &amp; key should be fitted. Refer pic as evidence."/>
    <s v="Internal"/>
    <d v="2020-02-06T00:00:00"/>
    <x v="0"/>
    <s v="India"/>
    <x v="11"/>
    <s v="Observation"/>
    <n v="45001"/>
    <n v="8.1"/>
    <s v=" Operational planning and control"/>
    <s v="Administration"/>
    <m/>
    <d v="2020-04-06T00:00:00"/>
    <d v="2020-02-28T00:00:00"/>
    <s v="A door with proper lock and key is now fitted."/>
    <x v="0"/>
    <n v="22"/>
    <n v="-38"/>
  </r>
  <r>
    <n v="541"/>
    <s v="FE's are recently purchased. Periodic checking needs to be done. Records need to be maintained"/>
    <s v="Internal"/>
    <d v="2020-02-06T00:00:00"/>
    <x v="0"/>
    <s v="India"/>
    <x v="11"/>
    <s v="Observation"/>
    <n v="45001"/>
    <n v="8.1"/>
    <s v=" Operational planning and control"/>
    <s v="Administration"/>
    <m/>
    <d v="2020-06-17T00:00:00"/>
    <d v="2020-10-08T00:00:00"/>
    <s v="Checklist when contracting with the new bus vendor has been submitted"/>
    <x v="0"/>
    <n v="245"/>
    <n v="113"/>
  </r>
  <r>
    <n v="542"/>
    <s v="Relevant Columns needs to be added in the FE inventory list which is maintained by Admin"/>
    <s v="Internal"/>
    <d v="2020-02-06T00:00:00"/>
    <x v="0"/>
    <s v="India"/>
    <x v="11"/>
    <s v="Observation"/>
    <n v="45001"/>
    <n v="8.1"/>
    <s v=" Operational planning and control"/>
    <s v="Administration"/>
    <m/>
    <d v="2020-04-06T00:00:00"/>
    <d v="2020-03-20T00:00:00"/>
    <s v="relevant columns like location details, date of expiry, renewal, type of fire extinguishers, etc. added to the spreadsheet "/>
    <x v="0"/>
    <n v="43"/>
    <n v="-17"/>
  </r>
  <r>
    <n v="543"/>
    <s v="Admin has informed that soon emergency lights provision will be made"/>
    <s v="Internal"/>
    <d v="2020-02-06T00:00:00"/>
    <x v="0"/>
    <s v="India"/>
    <x v="11"/>
    <s v="Observation"/>
    <n v="45001"/>
    <n v="8.1"/>
    <s v=" Operational planning and control"/>
    <s v="Administration"/>
    <m/>
    <d v="2020-04-06T00:00:00"/>
    <d v="2020-03-05T00:00:00"/>
    <s v="Emergency Light provision has been made "/>
    <x v="0"/>
    <n v="28"/>
    <n v="-32"/>
  </r>
  <r>
    <n v="544"/>
    <s v="Are MSDS available for office and housekeeping chemicals? "/>
    <s v="Internal"/>
    <d v="2020-02-06T00:00:00"/>
    <x v="0"/>
    <s v="India"/>
    <x v="11"/>
    <s v="Observation"/>
    <n v="45001"/>
    <n v="8.1"/>
    <s v=" Operational planning and control"/>
    <s v="Administration"/>
    <m/>
    <d v="2020-04-06T00:00:00"/>
    <d v="2020-04-23T00:00:00"/>
    <s v="MSDS records are now maintained"/>
    <x v="0"/>
    <n v="77"/>
    <n v="17"/>
  </r>
  <r>
    <n v="545"/>
    <s v="Are OSHA (safety) posters prominently displayed?"/>
    <s v="Internal"/>
    <d v="2020-02-06T00:00:00"/>
    <x v="0"/>
    <s v="India"/>
    <x v="11"/>
    <s v="Observation"/>
    <n v="45001"/>
    <n v="8.1"/>
    <s v=" Operational planning and control"/>
    <s v="Administration"/>
    <m/>
    <d v="2020-04-06T00:00:00"/>
    <d v="2020-03-26T00:00:00"/>
    <s v="OSHAs posters prominently displayed"/>
    <x v="0"/>
    <n v="49"/>
    <n v="-11"/>
  </r>
  <r>
    <n v="546"/>
    <s v="1. Naked wires seen on the first floor as well in the math lab._x000a_2. Also smoke detector was found covered."/>
    <s v="Internal"/>
    <d v="2020-02-06T00:00:00"/>
    <x v="0"/>
    <s v="India"/>
    <x v="11"/>
    <s v="Observation"/>
    <n v="45001"/>
    <n v="8.1"/>
    <s v=" Operational planning and control"/>
    <s v="Administration"/>
    <m/>
    <d v="2020-04-06T00:00:00"/>
    <d v="2020-02-29T00:00:00"/>
    <s v="Wires are covered"/>
    <x v="0"/>
    <n v="23"/>
    <n v="-37"/>
  </r>
  <r>
    <n v="547"/>
    <s v="No rubber mat seen near electrical panel. There is Play pool area for kids near the electrical panel. Warning / Display Signs could be kept"/>
    <s v="Internal"/>
    <d v="2020-02-06T00:00:00"/>
    <x v="0"/>
    <s v="India"/>
    <x v="11"/>
    <s v="Observation"/>
    <n v="45001"/>
    <n v="8.1"/>
    <s v=" Operational planning and control"/>
    <s v="Administration"/>
    <m/>
    <d v="2020-06-17T00:00:00"/>
    <d v="2020-11-10T00:00:00"/>
    <s v="Rubber Mat and pool display signage both are kept and displayed in the campus"/>
    <x v="0"/>
    <n v="278"/>
    <n v="146"/>
  </r>
  <r>
    <n v="548"/>
    <s v="Installation of lights is in process"/>
    <s v="Internal"/>
    <d v="2020-02-06T00:00:00"/>
    <x v="0"/>
    <s v="India"/>
    <x v="11"/>
    <s v="Observation"/>
    <n v="9001"/>
    <n v="8.5"/>
    <s v=" Production &amp; service provision"/>
    <s v="Administration"/>
    <m/>
    <d v="2020-06-17T00:00:00"/>
    <d v="2020-07-21T00:00:00"/>
    <s v="Currently the emergency torches are provided"/>
    <x v="0"/>
    <n v="166"/>
    <n v="34"/>
  </r>
  <r>
    <n v="549"/>
    <s v="The storage compartments below the stairs needs to have door fitted. Material seen lying there. Refer pic as evidence."/>
    <s v="Internal"/>
    <d v="2020-02-06T00:00:00"/>
    <x v="0"/>
    <s v="India"/>
    <x v="11"/>
    <s v="Observation"/>
    <n v="45001"/>
    <n v="8.1"/>
    <s v=" Operational planning and control"/>
    <s v="Administration"/>
    <m/>
    <d v="2020-04-06T00:00:00"/>
    <d v="2020-02-28T00:00:00"/>
    <s v="A door with proper lock and key is now fitted."/>
    <x v="0"/>
    <n v="22"/>
    <n v="-38"/>
  </r>
  <r>
    <n v="550"/>
    <s v="Schedule H drugs seen in the medical kit for which there was no prescription available. Provision for more number of First Aid Kits needs to be done. Refer pic as evidence."/>
    <s v="Internal"/>
    <d v="2020-02-06T00:00:00"/>
    <x v="0"/>
    <s v="India"/>
    <x v="11"/>
    <s v="Observation"/>
    <n v="45001"/>
    <n v="8.1"/>
    <s v=" Operational planning and control"/>
    <s v="Administration"/>
    <m/>
    <d v="2020-04-06T00:00:00"/>
    <d v="2020-02-28T00:00:00"/>
    <s v="First aid kit and medicinal records are avaibale in the school "/>
    <x v="0"/>
    <n v="22"/>
    <n v="-38"/>
  </r>
  <r>
    <n v="551"/>
    <s v="Suitable Aprons, head cover , disposal gloves &amp; footwear are provided_x000a_Pending"/>
    <s v="Internal"/>
    <d v="2020-02-06T00:00:00"/>
    <x v="0"/>
    <s v="India"/>
    <x v="11"/>
    <s v="Observation"/>
    <n v="45001"/>
    <n v="8.1"/>
    <s v=" Operational planning and control"/>
    <s v="Administration"/>
    <m/>
    <d v="2020-04-06T00:00:00"/>
    <d v="2020-02-29T00:00:00"/>
    <s v="Proper gloves, head covers etc provided "/>
    <x v="0"/>
    <n v="23"/>
    <n v="-37"/>
  </r>
  <r>
    <n v="552"/>
    <s v="Records of pest control (pesticide, insecticide used along with dates &amp; frequency) maintained_x000a_No records seen / maintained by Admin / Operations"/>
    <s v="Internal"/>
    <d v="2020-02-06T00:00:00"/>
    <x v="0"/>
    <s v="India"/>
    <x v="11"/>
    <s v="Observation"/>
    <n v="45001"/>
    <n v="7.5"/>
    <s v=" Documented information"/>
    <s v="Administration"/>
    <m/>
    <d v="2020-04-06T00:00:00"/>
    <d v="2020-02-29T00:00:00"/>
    <s v="Pest control records maintained"/>
    <x v="0"/>
    <n v="23"/>
    <n v="-37"/>
  </r>
  <r>
    <n v="553"/>
    <s v="Fitness Certificates seen for 2 buses, paperwork / documentation for new bus is pending"/>
    <s v="Internal"/>
    <d v="2020-02-06T00:00:00"/>
    <x v="0"/>
    <s v="India"/>
    <x v="11"/>
    <s v="Observation"/>
    <n v="45001"/>
    <s v="6.1.3"/>
    <s v=" Determination of legal and other requirements"/>
    <s v="Administration"/>
    <m/>
    <d v="2020-06-17T00:00:00"/>
    <d v="2020-10-08T00:00:00"/>
    <s v="Checklist when contracting with the new bus vendor has been submitted"/>
    <x v="0"/>
    <n v="245"/>
    <n v="113"/>
  </r>
  <r>
    <n v="554"/>
    <s v="Daily Work Proforma Sheet is not maintained"/>
    <s v="Internal"/>
    <d v="2020-01-16T00:00:00"/>
    <x v="0"/>
    <s v="India"/>
    <x v="8"/>
    <s v="Observation"/>
    <n v="9001"/>
    <s v="7.5.1"/>
    <s v=" General (Documented Info)"/>
    <s v="Academics"/>
    <m/>
    <d v="2020-06-17T00:00:00"/>
    <d v="2020-05-16T00:00:00"/>
    <s v="Daily work performa sheet is maintained"/>
    <x v="0"/>
    <n v="121"/>
    <n v="-32"/>
  </r>
  <r>
    <n v="555"/>
    <s v="Emergency Floor Plans not displayed"/>
    <s v="Internal"/>
    <d v="2020-01-16T00:00:00"/>
    <x v="0"/>
    <s v="India"/>
    <x v="8"/>
    <s v="Minor -Non-Conformities"/>
    <n v="9001"/>
    <s v="7.1.3"/>
    <s v=" Infrastructure"/>
    <s v="Administration"/>
    <m/>
    <d v="2020-06-17T00:00:00"/>
    <d v="2020-05-28T00:00:00"/>
    <s v="Emergency Floor plan is displayed"/>
    <x v="0"/>
    <n v="133"/>
    <n v="-20"/>
  </r>
  <r>
    <n v="556"/>
    <s v="Safety Signages not displayed"/>
    <s v="Internal"/>
    <d v="2020-01-16T00:00:00"/>
    <x v="0"/>
    <s v="India"/>
    <x v="8"/>
    <s v="Minor -Non-Conformities"/>
    <n v="9001"/>
    <s v="7.1.3"/>
    <s v=" Infrastructure"/>
    <s v="Administration"/>
    <m/>
    <d v="2020-06-17T00:00:00"/>
    <d v="2020-05-16T00:00:00"/>
    <s v="Safety signage visible"/>
    <x v="0"/>
    <n v="121"/>
    <n v="-32"/>
  </r>
  <r>
    <n v="557"/>
    <s v="Feedback records from school children using school transport facility with regards to driver / conductor is not maintained"/>
    <s v="Internal"/>
    <d v="2020-01-16T00:00:00"/>
    <x v="0"/>
    <s v="India"/>
    <x v="8"/>
    <s v="Observation"/>
    <n v="9001"/>
    <s v="9.1.2"/>
    <s v=" Customer satisfaction"/>
    <s v="Administration"/>
    <m/>
    <d v="2020-06-17T00:00:00"/>
    <d v="2020-05-16T00:00:00"/>
    <s v="Feback records are maintained"/>
    <x v="0"/>
    <n v="121"/>
    <n v="-32"/>
  </r>
  <r>
    <n v="558"/>
    <s v="Safety Signage's not displayed in Electrical Installations. No Safety Equipments such as rubber mats / Wooden baton, etc… is available near electrical installation"/>
    <s v="Internal"/>
    <d v="2020-01-16T00:00:00"/>
    <x v="0"/>
    <s v="India"/>
    <x v="8"/>
    <s v="Observation"/>
    <n v="9001"/>
    <s v="7.1.3"/>
    <s v=" Infrastructure"/>
    <s v="Administration"/>
    <m/>
    <d v="2020-03-16T00:00:00"/>
    <d v="2020-03-19T00:00:00"/>
    <s v="Signages are visible"/>
    <x v="0"/>
    <n v="63"/>
    <n v="3"/>
  </r>
  <r>
    <n v="559"/>
    <s v="List of Fire Extinguishers Location-Wise Record is not available. "/>
    <s v="Internal"/>
    <d v="2020-01-16T00:00:00"/>
    <x v="0"/>
    <s v="India"/>
    <x v="8"/>
    <s v="Observation"/>
    <n v="45001"/>
    <n v="8.1"/>
    <s v=" Operational planning and control"/>
    <s v="Administration"/>
    <m/>
    <d v="2020-03-16T00:00:00"/>
    <d v="2020-03-19T00:00:00"/>
    <s v="List of FE mainted location wise"/>
    <x v="0"/>
    <n v="63"/>
    <n v="3"/>
  </r>
  <r>
    <n v="560"/>
    <s v="All FE's to be numbered. Fire Extinguishers to be in their designated place &amp; clearly visible"/>
    <s v="Internal"/>
    <d v="2020-01-16T00:00:00"/>
    <x v="0"/>
    <s v="India"/>
    <x v="8"/>
    <s v="Observation"/>
    <n v="45001"/>
    <n v="8.1"/>
    <s v=" Operational planning and control"/>
    <s v="Administration"/>
    <m/>
    <d v="2020-03-16T00:00:00"/>
    <d v="2020-03-17T00:00:00"/>
    <s v="FE is now at their designated place"/>
    <x v="0"/>
    <n v="61"/>
    <n v="1"/>
  </r>
  <r>
    <n v="561"/>
    <s v="Cleaning Checklist. To be displayed, maintained &amp; updated regularly"/>
    <s v="Internal"/>
    <d v="2020-01-16T00:00:00"/>
    <x v="0"/>
    <s v="India"/>
    <x v="8"/>
    <s v="Observation"/>
    <n v="45001"/>
    <n v="8.1"/>
    <s v=" Operational planning and control"/>
    <s v="Administration"/>
    <m/>
    <d v="2020-03-16T00:00:00"/>
    <d v="2020-04-28T00:00:00"/>
    <s v="Clearing checklist are maintained"/>
    <x v="0"/>
    <n v="103"/>
    <n v="43"/>
  </r>
  <r>
    <n v="562"/>
    <s v="Warning Signs e.g. High Voltage near door of transformers. Some visual display to be created"/>
    <s v="Internal"/>
    <d v="2020-01-16T00:00:00"/>
    <x v="0"/>
    <s v="India"/>
    <x v="8"/>
    <s v="Observation"/>
    <n v="45001"/>
    <n v="8.1"/>
    <s v=" Operational planning and control"/>
    <s v="Administration"/>
    <m/>
    <d v="2020-03-16T00:00:00"/>
    <d v="2020-03-19T00:00:00"/>
    <s v="Signage are visible"/>
    <x v="0"/>
    <n v="63"/>
    <n v="3"/>
  </r>
  <r>
    <n v="563"/>
    <s v="MSDS for office and housekeeping chemicals not evident"/>
    <s v="Internal"/>
    <d v="2020-01-16T00:00:00"/>
    <x v="0"/>
    <s v="India"/>
    <x v="8"/>
    <s v="Observation"/>
    <n v="45001"/>
    <n v="8.1"/>
    <s v=" Operational planning and control"/>
    <s v="Administration"/>
    <m/>
    <d v="2020-03-16T00:00:00"/>
    <d v="2020-03-17T00:00:00"/>
    <s v="MSDS records are now maintained"/>
    <x v="0"/>
    <n v="61"/>
    <n v="1"/>
  </r>
  <r>
    <n v="564"/>
    <s v="Stairways with handrails and non-slip tread required"/>
    <s v="Internal"/>
    <d v="2020-01-17T00:00:00"/>
    <x v="0"/>
    <s v="India"/>
    <x v="8"/>
    <s v="Observation"/>
    <n v="9001"/>
    <n v="8.1"/>
    <s v=" Operational planning and control"/>
    <s v="Administration"/>
    <m/>
    <d v="2020-06-17T00:00:00"/>
    <d v="2020-05-16T00:00:00"/>
    <s v="Stairways with handrails are now availaible"/>
    <x v="0"/>
    <n v="120"/>
    <n v="-32"/>
  </r>
  <r>
    <n v="565"/>
    <s v="All electric panel doors to be locked"/>
    <s v="Internal"/>
    <d v="2020-01-17T00:00:00"/>
    <x v="0"/>
    <s v="India"/>
    <x v="8"/>
    <s v="Observation"/>
    <n v="45001"/>
    <n v="8.1"/>
    <s v=" Operational planning and control"/>
    <s v="Administration"/>
    <m/>
    <d v="2020-03-17T00:00:00"/>
    <d v="2020-04-28T00:00:00"/>
    <s v="Electric panel doors are locked"/>
    <x v="0"/>
    <n v="102"/>
    <n v="42"/>
  </r>
  <r>
    <n v="566"/>
    <s v="Surprise inspections by school staff &amp; it's records to be maintained with regards to Food Safety"/>
    <s v="Internal"/>
    <d v="2020-01-17T00:00:00"/>
    <x v="0"/>
    <s v="India"/>
    <x v="8"/>
    <s v="Observation"/>
    <n v="45001"/>
    <s v="9.1.2"/>
    <s v=" Evaluation of Complaince"/>
    <s v="Administration"/>
    <m/>
    <d v="2020-03-17T00:00:00"/>
    <d v="2020-06-08T00:00:00"/>
    <s v="Inspection reports are maintained at the campus"/>
    <x v="0"/>
    <n v="143"/>
    <n v="83"/>
  </r>
  <r>
    <n v="567"/>
    <s v="Desktop PC to be provided to Nurse – Infirmary. All Child Data to be password protected"/>
    <s v="Internal"/>
    <d v="2020-01-17T00:00:00"/>
    <x v="0"/>
    <s v="India"/>
    <x v="8"/>
    <s v="Observation"/>
    <n v="9001"/>
    <s v="7.1.3"/>
    <s v=" Infrastructure"/>
    <s v="Administration"/>
    <m/>
    <d v="2020-06-17T00:00:00"/>
    <d v="2020-05-28T00:00:00"/>
    <s v="Desktop PC is provided to the nurse"/>
    <x v="0"/>
    <n v="132"/>
    <n v="-20"/>
  </r>
  <r>
    <n v="568"/>
    <s v="NOC for Fire required although the school has only 2 floors and lot of amenities are exempted by Fire Dept"/>
    <s v="Internal"/>
    <d v="2020-02-19T00:00:00"/>
    <x v="0"/>
    <s v="India"/>
    <x v="12"/>
    <s v="Minor -Non-Conformities"/>
    <n v="9001"/>
    <s v="7.1.3"/>
    <s v=" Infrastructure"/>
    <s v="Administration"/>
    <m/>
    <d v="2020-08-31T00:00:00"/>
    <d v="2020-07-21T00:00:00"/>
    <s v="Fire NOC is not required for campus "/>
    <x v="0"/>
    <n v="153"/>
    <n v="-41"/>
  </r>
  <r>
    <n v="569"/>
    <s v="2 additional cameras required for CCTV footage as the playground does not have a clear coverage"/>
    <s v="Internal"/>
    <d v="2020-02-19T00:00:00"/>
    <x v="0"/>
    <s v="India"/>
    <x v="12"/>
    <s v="Observation"/>
    <n v="9001"/>
    <s v="7.1.3"/>
    <s v=" Infrastructure"/>
    <s v="Administration"/>
    <m/>
    <d v="2020-10-06T00:00:00"/>
    <d v="2020-07-22T00:00:00"/>
    <s v="CCTV cameras are bought by the school and after the lcokdown they will be installed"/>
    <x v="0"/>
    <n v="154"/>
    <n v="-76"/>
  </r>
  <r>
    <n v="570"/>
    <s v="4 Wooden gates to have a barrier to the steps leading to the roof.  There is a landing before the gate for the roof and the space is wide enough for students to hide or towards any untoward incident. Risk of students climbing up that needs to be stopped. Also there are no cameras in any of the staircases including in that space."/>
    <s v="Internal"/>
    <d v="2020-02-19T00:00:00"/>
    <x v="0"/>
    <s v="India"/>
    <x v="12"/>
    <s v="Observation"/>
    <n v="9001"/>
    <n v="6.1"/>
    <s v=" Address risk &amp; opportunity"/>
    <s v="Administration"/>
    <m/>
    <d v="2020-10-06T00:00:00"/>
    <d v="2020-07-22T00:00:00"/>
    <s v="As per CD due to covid-19, this AF can be closed for this year"/>
    <x v="0"/>
    <n v="154"/>
    <n v="-76"/>
  </r>
  <r>
    <n v="571"/>
    <s v="Fire Signage’s / Evacuation Plan is not displayed"/>
    <s v="Internal"/>
    <d v="2020-02-19T00:00:00"/>
    <x v="0"/>
    <s v="India"/>
    <x v="12"/>
    <s v="Minor -Non-Conformities"/>
    <n v="45001"/>
    <n v="8.1"/>
    <s v=" Operational planning and control"/>
    <s v="Administration"/>
    <m/>
    <d v="2020-04-19T00:00:00"/>
    <d v="2020-04-28T00:00:00"/>
    <s v="Fire evacuation plan is displayed in campus"/>
    <x v="0"/>
    <n v="69"/>
    <n v="9"/>
  </r>
  <r>
    <n v="572"/>
    <s v="Floor mats could be provided where RO is placed to avoid falling down incase of water spill on floor"/>
    <s v="Internal"/>
    <d v="2020-02-19T00:00:00"/>
    <x v="0"/>
    <s v="India"/>
    <x v="12"/>
    <s v="OFI"/>
    <n v="9001"/>
    <n v="8.1"/>
    <s v=" Operational planning and control"/>
    <s v="Administration"/>
    <m/>
    <d v="2020-10-06T00:00:00"/>
    <d v="2020-05-16T00:00:00"/>
    <s v="Floor mats are placed"/>
    <x v="0"/>
    <n v="87"/>
    <n v="-143"/>
  </r>
  <r>
    <n v="573"/>
    <s v="Eye Wash device required for composite lab incase some chemical accidentally spills into the eye"/>
    <s v="Internal"/>
    <d v="2020-02-19T00:00:00"/>
    <x v="0"/>
    <s v="India"/>
    <x v="12"/>
    <s v="Observation"/>
    <n v="9001"/>
    <n v="6.1"/>
    <s v=" Address risk &amp; opportunity"/>
    <s v="Administration"/>
    <m/>
    <d v="2020-10-06T00:00:00"/>
    <d v="2020-05-16T00:00:00"/>
    <s v="Eye wash is kept in the lab"/>
    <x v="0"/>
    <n v="87"/>
    <n v="-143"/>
  </r>
  <r>
    <n v="574"/>
    <s v="Vision, Mission, Culture Statement Posters are not displayed"/>
    <s v="Internal"/>
    <d v="2020-02-19T00:00:00"/>
    <x v="0"/>
    <s v="India"/>
    <x v="12"/>
    <s v="Observation"/>
    <n v="9001"/>
    <s v="5.2.2"/>
    <s v=" Communicating quality policy"/>
    <s v="Administration"/>
    <m/>
    <d v="2020-10-06T00:00:00"/>
    <d v="2020-05-16T00:00:00"/>
    <s v="VMC is dislpayed in the campus"/>
    <x v="0"/>
    <n v="87"/>
    <n v="-143"/>
  </r>
  <r>
    <n v="575"/>
    <s v="Push &amp; Pull Stickers to be installed in all glass doors as all the doors are inward opening in the campus"/>
    <s v="Internal"/>
    <d v="2020-02-19T00:00:00"/>
    <x v="0"/>
    <s v="India"/>
    <x v="12"/>
    <s v="Observation"/>
    <n v="9001"/>
    <n v="6.1"/>
    <s v=" Address risk &amp; opportunity"/>
    <s v="Administration"/>
    <m/>
    <d v="2020-10-06T00:00:00"/>
    <d v="2020-05-16T00:00:00"/>
    <s v="Push and Pull stickers are now put in all glass doors"/>
    <x v="0"/>
    <n v="87"/>
    <n v="-143"/>
  </r>
  <r>
    <n v="576"/>
    <s v="Assembly Point Signage’s not evident although the area is defined"/>
    <s v="Internal"/>
    <d v="2020-02-19T00:00:00"/>
    <x v="0"/>
    <s v="India"/>
    <x v="12"/>
    <s v="Minor -Non-Conformities"/>
    <n v="9001"/>
    <n v="8.1"/>
    <s v=" Operational planning and control"/>
    <s v="Administration"/>
    <m/>
    <d v="2020-10-06T00:00:00"/>
    <d v="2020-05-16T00:00:00"/>
    <s v="Assembly signage point is now displayed in the school"/>
    <x v="0"/>
    <n v="87"/>
    <n v="-143"/>
  </r>
  <r>
    <n v="577"/>
    <s v="Safety Posters could be displayed throughout the campus to create awareness"/>
    <s v="Internal"/>
    <d v="2020-02-19T00:00:00"/>
    <x v="0"/>
    <s v="India"/>
    <x v="12"/>
    <s v="OFI"/>
    <n v="45001"/>
    <n v="8.1"/>
    <s v=" Operational planning and control"/>
    <s v="Administration"/>
    <m/>
    <d v="2020-04-19T00:00:00"/>
    <d v="2020-05-08T00:00:00"/>
    <s v="Safety posters are prominently displayed."/>
    <x v="0"/>
    <n v="79"/>
    <n v="19"/>
  </r>
  <r>
    <n v="578"/>
    <s v="Lift License to be displayed in the lift"/>
    <s v="Internal"/>
    <d v="2020-02-19T00:00:00"/>
    <x v="0"/>
    <s v="India"/>
    <x v="12"/>
    <s v="Minor -Non-Conformities"/>
    <n v="45001"/>
    <n v="6.1"/>
    <s v=" Actions to address risk &amp; opportunities"/>
    <s v="Administration"/>
    <m/>
    <d v="2020-10-06T00:00:00"/>
    <d v="2020-05-28T00:00:00"/>
    <s v="Lift license is displayed"/>
    <x v="0"/>
    <n v="99"/>
    <n v="-131"/>
  </r>
  <r>
    <n v="579"/>
    <s v="Level Difference in the Steps could be indicated by way of yellow-color strips"/>
    <s v="Internal"/>
    <d v="2020-02-20T00:00:00"/>
    <x v="0"/>
    <s v="India"/>
    <x v="12"/>
    <s v="OFI"/>
    <n v="45001"/>
    <n v="8.1"/>
    <s v=" Operational planning and control"/>
    <s v="Administration"/>
    <m/>
    <d v="2020-04-20T00:00:00"/>
    <d v="2020-05-08T00:00:00"/>
    <s v="Level differences in the step is identified with yellow tape"/>
    <x v="0"/>
    <n v="78"/>
    <n v="18"/>
  </r>
  <r>
    <n v="580"/>
    <s v="Although online training module – Teamie is used by all teachers at Bannerghata Campus, no summary report was evident for tracking it’s effectiveness in terms of nos. of hours, modules, etc…"/>
    <s v="Internal"/>
    <d v="2020-02-20T00:00:00"/>
    <x v="0"/>
    <s v="India"/>
    <x v="12"/>
    <s v="Observation"/>
    <n v="45001"/>
    <n v="7.2"/>
    <s v=" Competence"/>
    <s v="HR"/>
    <m/>
    <d v="2020-04-20T00:00:00"/>
    <d v="2020-05-08T00:00:00"/>
    <s v="Summary report is maintained for tracking training effectiveness"/>
    <x v="0"/>
    <n v="78"/>
    <n v="18"/>
  </r>
  <r>
    <n v="581"/>
    <s v="Happiness Index Survey could be conducted to gauge the Happiness Levels of Students currently enrolled"/>
    <s v="Internal"/>
    <d v="2020-02-20T00:00:00"/>
    <x v="0"/>
    <s v="India"/>
    <x v="12"/>
    <s v="Observation"/>
    <n v="45001"/>
    <s v="9.1.2"/>
    <s v=" Evaluation of Complaince"/>
    <s v="Academics"/>
    <m/>
    <d v="2020-04-20T00:00:00"/>
    <d v="2020-05-08T00:00:00"/>
    <s v="Happiness Index survey is now conducted by the campus"/>
    <x v="0"/>
    <n v="78"/>
    <n v="18"/>
  </r>
  <r>
    <n v="582"/>
    <s v="Although PTM’s are regularly conducted, Feedback was not taken"/>
    <s v="Internal"/>
    <d v="2020-02-20T00:00:00"/>
    <x v="0"/>
    <s v="India"/>
    <x v="12"/>
    <s v="Observation"/>
    <n v="45001"/>
    <s v="9.1.2"/>
    <s v=" Evaluation of Complaince"/>
    <s v="Academics"/>
    <m/>
    <d v="2020-04-20T00:00:00"/>
    <d v="2020-05-08T00:00:00"/>
    <s v="Feedback is now collected by the campus"/>
    <x v="0"/>
    <n v="78"/>
    <n v="18"/>
  </r>
  <r>
    <n v="583"/>
    <s v="Complaint Register is not maintained"/>
    <s v="Internal"/>
    <d v="2020-02-20T00:00:00"/>
    <x v="0"/>
    <s v="India"/>
    <x v="12"/>
    <s v="Minor -Non-Conformities"/>
    <n v="45001"/>
    <n v="9.1"/>
    <s v=" Monitoring, measurement, analysis &amp; performance evaluation"/>
    <s v="Academics"/>
    <m/>
    <d v="2020-04-20T00:00:00"/>
    <d v="2020-05-08T00:00:00"/>
    <s v="Complaint register is maintained"/>
    <x v="0"/>
    <n v="78"/>
    <n v="18"/>
  </r>
  <r>
    <n v="584"/>
    <s v="The following records were not maintained as per the internal documented procedures i.e. Assembly record, test summary sheet, signatures on student note book, substitution register"/>
    <s v="Internal"/>
    <d v="2020-02-20T00:00:00"/>
    <x v="0"/>
    <s v="India"/>
    <x v="12"/>
    <s v="Observation"/>
    <n v="45001"/>
    <s v="7.5.3"/>
    <s v=" Control of documented information"/>
    <s v="Academics"/>
    <m/>
    <d v="2020-04-20T00:00:00"/>
    <d v="2020-05-08T00:00:00"/>
    <s v="Recored related to Assembly etc are maintained"/>
    <x v="0"/>
    <n v="78"/>
    <n v="18"/>
  </r>
  <r>
    <n v="585"/>
    <s v="Exam room is not identified"/>
    <s v="Internal"/>
    <d v="2020-02-20T00:00:00"/>
    <x v="0"/>
    <s v="India"/>
    <x v="12"/>
    <s v="Observation"/>
    <n v="9001"/>
    <s v="8.5.3"/>
    <s v=" Property belonging to customers or external providers"/>
    <s v="Academics"/>
    <m/>
    <d v="2020-04-20T00:00:00"/>
    <d v="2020-05-08T00:00:00"/>
    <s v="Exam room is now identified"/>
    <x v="0"/>
    <n v="78"/>
    <n v="18"/>
  </r>
  <r>
    <n v="586"/>
    <s v="Desktop PC to be provided to Nurse – Infirmary. All Child Data to be password protected"/>
    <s v="Internal"/>
    <d v="2020-02-17T00:00:00"/>
    <x v="0"/>
    <s v="India"/>
    <x v="6"/>
    <s v="Observation"/>
    <n v="9001"/>
    <s v="7.1.3"/>
    <s v=" Infrastructure"/>
    <s v="Administration"/>
    <m/>
    <d v="2020-04-17T00:00:00"/>
    <d v="2020-04-27T00:00:00"/>
    <s v="Desktop provided to the nurse, file is maintained by the nurse which is password protected"/>
    <x v="0"/>
    <n v="70"/>
    <n v="10"/>
  </r>
  <r>
    <n v="587"/>
    <s v="Incident register for Sports department must mention time elapsed since last incident. Corrective action report to be maintained by concerned in-charge"/>
    <s v="Internal"/>
    <d v="2020-02-17T00:00:00"/>
    <x v="0"/>
    <s v="India"/>
    <x v="6"/>
    <s v="Observation"/>
    <n v="45001"/>
    <n v="10.199999999999999"/>
    <s v=" Incident, nonconformity &amp; corrective action"/>
    <s v="Administration"/>
    <m/>
    <d v="2020-04-17T00:00:00"/>
    <d v="2020-05-14T00:00:00"/>
    <s v="incident register with required details along with accident book is maintained"/>
    <x v="0"/>
    <n v="87"/>
    <n v="27"/>
  </r>
  <r>
    <n v="588"/>
    <s v="Accident / incident frequency should be recorded by Sports department and Nurses. Maintenance of student medical records on mygiis can be looked into. Alternatively it can be maintained as a soft copy with password protected access for nurses."/>
    <s v="Internal"/>
    <d v="2020-02-17T00:00:00"/>
    <x v="0"/>
    <s v="India"/>
    <x v="6"/>
    <s v="Observation"/>
    <n v="45001"/>
    <n v="10.199999999999999"/>
    <s v=" Incident, nonconformity &amp; corrective action"/>
    <s v="Administration"/>
    <m/>
    <d v="2020-04-17T00:00:00"/>
    <d v="2020-05-14T00:00:00"/>
    <s v="Accident / incident frequency is recorded by Sports department and Nurses in incident register, accident book.Also students data is password protected."/>
    <x v="0"/>
    <n v="87"/>
    <n v="27"/>
  </r>
  <r>
    <n v="589"/>
    <s v="Mock Drill Record is not maintained as per format"/>
    <s v="Internal"/>
    <d v="2020-02-17T00:00:00"/>
    <x v="0"/>
    <s v="India"/>
    <x v="6"/>
    <s v="Observation"/>
    <n v="9001"/>
    <n v="7.5"/>
    <s v=" Documented information"/>
    <s v="Administration"/>
    <m/>
    <d v="2020-04-17T00:00:00"/>
    <d v="2020-04-24T00:00:00"/>
    <s v="Records are now maintained in proper maintained"/>
    <x v="0"/>
    <n v="67"/>
    <n v="7"/>
  </r>
  <r>
    <n v="590"/>
    <s v="Safety box can be installed near CCD to capture safety feedback from all stakeholders"/>
    <s v="Internal"/>
    <d v="2020-02-17T00:00:00"/>
    <x v="0"/>
    <s v="India"/>
    <x v="6"/>
    <s v="Observation"/>
    <n v="45001"/>
    <n v="9.1"/>
    <s v=" Monitoring, measurement, analysis &amp; performance evaluation"/>
    <s v="Administration"/>
    <m/>
    <d v="2020-04-17T00:00:00"/>
    <d v="2020-03-17T00:00:00"/>
    <s v="Safety box installed"/>
    <x v="0"/>
    <n v="29"/>
    <n v="-31"/>
  </r>
  <r>
    <n v="591"/>
    <s v="Assembly on safety can be held with general points. Safety videos can be showcased in opening meeting"/>
    <s v="Internal"/>
    <d v="2020-02-17T00:00:00"/>
    <x v="0"/>
    <s v="India"/>
    <x v="6"/>
    <s v="Observation"/>
    <n v="9001"/>
    <n v="10.3"/>
    <s v=" Continual improvement"/>
    <s v="Administration"/>
    <m/>
    <d v="2020-04-17T00:00:00"/>
    <d v="2020-04-24T00:00:00"/>
    <s v="Dicision has been taken to educate people on safety"/>
    <x v="0"/>
    <n v="67"/>
    <n v="7"/>
  </r>
  <r>
    <n v="592"/>
    <s v="Good Touch/ Bad touch/ Adolescence awareness workshops to be conducted"/>
    <s v="Internal"/>
    <d v="2020-02-18T00:00:00"/>
    <x v="0"/>
    <s v="India"/>
    <x v="6"/>
    <s v="Observation"/>
    <n v="45001"/>
    <n v="7.3"/>
    <s v=" Awareness"/>
    <s v="Administration"/>
    <m/>
    <d v="2020-04-18T00:00:00"/>
    <d v="2020-04-27T00:00:00"/>
    <s v="Awareness session has been conducted on Good Touch/ Bad touch/ Adolescence"/>
    <x v="0"/>
    <n v="69"/>
    <n v="9"/>
  </r>
  <r>
    <n v="593"/>
    <s v="PPE (personal protective equipment) label required in laboratory  and all PPE to be in display"/>
    <s v="Internal"/>
    <d v="2020-02-18T00:00:00"/>
    <x v="0"/>
    <s v="India"/>
    <x v="6"/>
    <s v="Observation"/>
    <n v="9001"/>
    <n v="8.1"/>
    <s v=" Operational planning and control"/>
    <s v="Administration"/>
    <m/>
    <d v="2020-05-31T00:00:00"/>
    <d v="2020-05-16T00:00:00"/>
    <s v="PPE equipment are labelled and displayed"/>
    <x v="0"/>
    <n v="88"/>
    <n v="-15"/>
  </r>
  <r>
    <n v="594"/>
    <s v="Safety posters for all areas of school- bus bay, field, parent pick up area, fire drill assembly point etc."/>
    <s v="Internal"/>
    <d v="2020-02-18T00:00:00"/>
    <x v="0"/>
    <s v="India"/>
    <x v="6"/>
    <s v="Observation"/>
    <n v="45001"/>
    <n v="8.1"/>
    <s v=" Operational planning and control"/>
    <s v="Administration"/>
    <m/>
    <d v="2020-04-18T00:00:00"/>
    <d v="2020-03-17T00:00:00"/>
    <s v="Safety posters are prominently displayed."/>
    <x v="0"/>
    <n v="28"/>
    <n v="-32"/>
  </r>
  <r>
    <n v="595"/>
    <s v="Evacuation plan on fluorescent background in all corridors required"/>
    <s v="Internal"/>
    <d v="2020-02-18T00:00:00"/>
    <x v="0"/>
    <s v="India"/>
    <x v="6"/>
    <s v="Observation"/>
    <n v="9001"/>
    <n v="8.1999999999999993"/>
    <s v=" Requirements for products and services"/>
    <s v="Administration"/>
    <m/>
    <d v="2020-04-18T00:00:00"/>
    <d v="2020-04-24T00:00:00"/>
    <s v="Evacuation plan displayed "/>
    <x v="0"/>
    <n v="66"/>
    <n v="6"/>
  </r>
  <r>
    <n v="596"/>
    <s v="Although Safety Committee is formed, it’s frequency to be defined. MOM to be maintained"/>
    <s v="Internal"/>
    <d v="2020-02-18T00:00:00"/>
    <x v="0"/>
    <s v="India"/>
    <x v="6"/>
    <s v="Observation"/>
    <n v="45001"/>
    <n v="8.1"/>
    <s v=" Operational planning and control"/>
    <s v="Administration"/>
    <m/>
    <d v="2020-04-18T00:00:00"/>
    <d v="2020-03-17T00:00:00"/>
    <s v="MOM is maintained by the campus"/>
    <x v="0"/>
    <n v="28"/>
    <n v="-32"/>
  </r>
  <r>
    <n v="597"/>
    <s v="Marks of Cambridge classes as well as grade 11 and grade 12(CBSE) not entered in myGIIS. In the absence of the same, accuracy and reliability of the marks cannot be guaranteed. Also further analyses and review may be challenged.( ISO-9001-2015- Cl-8:)"/>
    <s v="Internal"/>
    <d v="2020-02-03T00:00:00"/>
    <x v="0"/>
    <s v="Japan"/>
    <x v="0"/>
    <s v="Minor -Non-Conformities"/>
    <n v="9001"/>
    <s v="8.3.4"/>
    <s v=" Design &amp; development controls"/>
    <s v="Academics"/>
    <m/>
    <d v="2020-09-30T00:00:00"/>
    <d v="2020-07-03T00:00:00"/>
    <s v="Marks of IGCSE are now entered in myGIIS"/>
    <x v="0"/>
    <n v="151"/>
    <n v="-89"/>
  </r>
  <r>
    <n v="598"/>
    <s v="Evidences of New Teacher Orientation-induction  not seen in Secondary Campus (both CBSE&amp; Cambridge).In the absence of the same the new teachers will have difficulty to familiarilise with the schools in-house system."/>
    <s v="Internal"/>
    <d v="2020-02-03T00:00:00"/>
    <x v="0"/>
    <s v="Japan"/>
    <x v="0"/>
    <s v="Observation"/>
    <n v="9001"/>
    <s v="7.1.6"/>
    <s v=" Organizational knowledge"/>
    <s v="Academics"/>
    <m/>
    <d v="2020-06-15T00:00:00"/>
    <d v="2020-05-08T00:00:00"/>
    <s v="Induction is now conducted by the campus. Hence, ticket can be closed"/>
    <x v="0"/>
    <n v="95"/>
    <n v="-38"/>
  </r>
  <r>
    <n v="599"/>
    <s v="No academic annual orientation made for CBSE regarding curriculum and exams .In the absence of the same, new parents and students will be unaware of the curriculum structure/changes and plan for the year ahead. ( ISO-9001-2015- Cl-8:1)"/>
    <s v="Internal"/>
    <d v="2020-02-03T00:00:00"/>
    <x v="0"/>
    <s v="Japan"/>
    <x v="0"/>
    <s v="OFI"/>
    <n v="9001"/>
    <s v="8.2.2"/>
    <s v=" Determining requirements for products &amp; services"/>
    <s v="Academics"/>
    <m/>
    <d v="2020-04-03T00:00:00"/>
    <d v="2020-04-11T00:00:00"/>
    <s v="Orientation email are sent to new parents making them aware about curriculum and plan of the year ahead "/>
    <x v="0"/>
    <n v="68"/>
    <n v="8"/>
  </r>
  <r>
    <n v="600"/>
    <s v="No evidences of class room observation reports seen in coordinators level except Primary. ( Not seen in CBSE secondary, Cambridge, PYP).In the absence of the same, coordinator may not be able to ensure that the teacher under her purview is delivering the expected teaching as required by the curriculum."/>
    <s v="Internal"/>
    <d v="2020-02-03T00:00:00"/>
    <x v="0"/>
    <s v="Japan"/>
    <x v="0"/>
    <s v="OFI"/>
    <n v="9001"/>
    <s v="7.1.5"/>
    <s v=" Monitoring &amp; measuring resources"/>
    <s v="Academics"/>
    <m/>
    <d v="2020-07-15T00:00:00"/>
    <d v="2020-08-03T00:00:00"/>
    <s v="During COVID times and online classes the classes conducted by teachers  are observed virtually by coordinators and principal on rotation basis."/>
    <x v="0"/>
    <n v="182"/>
    <n v="19"/>
  </r>
  <r>
    <n v="601"/>
    <s v="No notebook checking being done as a coordinator-Secondary CBSE, Cambridge. In the absence of the same, the coordinator cannot confirm that the teacher under her purview is ensuring checking of books."/>
    <s v="Internal"/>
    <d v="2020-02-03T00:00:00"/>
    <x v="0"/>
    <s v="Japan"/>
    <x v="0"/>
    <s v="OFI"/>
    <n v="9001"/>
    <s v="8.5.1"/>
    <s v=" Control of production &amp;  service provision"/>
    <s v="Academics"/>
    <m/>
    <d v="2020-06-30T00:00:00"/>
    <d v="2020-08-03T00:00:00"/>
    <s v="Note book checking done during online classes  is observed by coordinator as she/ he attends   the web-sessions on planned intervals."/>
    <x v="0"/>
    <n v="182"/>
    <n v="34"/>
  </r>
  <r>
    <n v="602"/>
    <s v="No list of teachers maintained by level coordinators of CBSE secondary, Cambridge. This can affect effective resource allocation especially when staff resources are shared."/>
    <s v="Internal"/>
    <d v="2020-02-03T00:00:00"/>
    <x v="0"/>
    <s v="Japan"/>
    <x v="0"/>
    <s v="OFI"/>
    <n v="9001"/>
    <s v="7.1.2"/>
    <s v=" People"/>
    <s v="Academics"/>
    <m/>
    <d v="2020-04-03T00:00:00"/>
    <d v="2020-04-21T00:00:00"/>
    <s v="List of Teachers are now maintained by the campus"/>
    <x v="0"/>
    <n v="78"/>
    <n v="18"/>
  </r>
  <r>
    <n v="603"/>
    <s v="No details of academic performance objectives set seen for Cambridge curriculum and evidences of follow up of review seen post first semester to check if students have met the target. This affects meeting the  PDCA aspects and continual improvement as per IMS of school."/>
    <s v="Internal"/>
    <d v="2020-02-03T00:00:00"/>
    <x v="0"/>
    <s v="Japan"/>
    <x v="0"/>
    <s v="OFI"/>
    <n v="9001"/>
    <n v="9.1"/>
    <s v=" Monitoring, measurement, analysis &amp; evaluation"/>
    <s v="Academics"/>
    <m/>
    <d v="2020-09-30T00:00:00"/>
    <d v="2020-07-03T00:00:00"/>
    <s v="Academics target are set now"/>
    <x v="0"/>
    <n v="151"/>
    <n v="-89"/>
  </r>
  <r>
    <n v="604"/>
    <s v="Signature were not seen in monthly plan in many places by coordinators as well as by vice principal. In the absence not sure if the teacher has planned the lessons properly."/>
    <s v="Internal"/>
    <d v="2020-02-03T00:00:00"/>
    <x v="0"/>
    <s v="Japan"/>
    <x v="0"/>
    <s v="OFI"/>
    <n v="9001"/>
    <n v="6.2"/>
    <s v=" Quality objectives &amp; planning to achieve them"/>
    <s v="Academics"/>
    <m/>
    <d v="2020-09-30T00:00:00"/>
    <d v="2020-05-12T00:00:00"/>
    <s v="Principal is part of the google drive folder for lesson plan therefore it is validated and checked"/>
    <x v="0"/>
    <n v="99"/>
    <n v="-141"/>
  </r>
  <r>
    <n v="605"/>
    <s v="No clarity as regards exam schedule and timings of each exam received from Cambridge department causing challenges in managing exams and after exams for Exam Department."/>
    <s v="Internal"/>
    <d v="2020-02-03T00:00:00"/>
    <x v="0"/>
    <s v="Japan"/>
    <x v="0"/>
    <s v="OFI"/>
    <n v="9001"/>
    <s v="9.1.1"/>
    <s v=" General (Performance Evaluation)"/>
    <s v="Academics"/>
    <m/>
    <d v="2020-09-30T00:00:00"/>
    <d v="2020-05-21T00:00:00"/>
    <s v="Exam department minutes of the meeting states that they plan for exam in accordance with the exam schedule"/>
    <x v="0"/>
    <n v="108"/>
    <n v="-132"/>
  </r>
  <r>
    <n v="606"/>
    <s v="My GIIS has no updated records like contact number,address  of the child. It can cause accountability concern in case of emergencies."/>
    <s v="Internal"/>
    <d v="2020-02-03T00:00:00"/>
    <x v="0"/>
    <s v="Japan"/>
    <x v="0"/>
    <s v="OFI"/>
    <n v="9001"/>
    <n v="6.1"/>
    <s v=" Address risk &amp; opportunity"/>
    <s v="Admissions"/>
    <m/>
    <d v="2020-10-30T00:00:00"/>
    <d v="2020-11-13T00:00:00"/>
    <s v="Campus has initiated the process of collecting updated information of children."/>
    <x v="0"/>
    <n v="284"/>
    <n v="14"/>
  </r>
  <r>
    <n v="607"/>
    <s v="Emergency contact details only in myGIIS. But can be kept in admin and leadership team as well. In cases of emergency like an earthquake where internet can be disrupted, it can affect the accountability of all students."/>
    <s v="Internal"/>
    <d v="2020-02-03T00:00:00"/>
    <x v="0"/>
    <s v="Japan"/>
    <x v="0"/>
    <s v="OFI"/>
    <n v="9001"/>
    <n v="6.1"/>
    <s v=" Address risk &amp; opportunity"/>
    <s v="Administration"/>
    <m/>
    <d v="2020-09-30T00:00:00"/>
    <d v="2020-09-10T00:00:00"/>
    <s v="Emergency list prepared and kept with Admin and leadership staff"/>
    <x v="0"/>
    <n v="220"/>
    <n v="-20"/>
  </r>
  <r>
    <n v="608"/>
    <s v="CONTROL OF NON CONFORMANCE &amp; CUSTOMER FEEDBACK-Evidences of closure  details of messages/concerns sent to teachers  not seen fully. In the absence of the same the cycle time of closure cannot be tracked (which can be a detrimental to continual improvement in that area)"/>
    <s v="Internal"/>
    <d v="2020-02-03T00:00:00"/>
    <x v="0"/>
    <s v="Japan"/>
    <x v="0"/>
    <s v="OFI"/>
    <n v="9001"/>
    <s v="9.1.2"/>
    <s v=" Customer satisfaction"/>
    <s v="Academics"/>
    <m/>
    <d v="2020-04-03T00:00:00"/>
    <d v="2020-04-21T00:00:00"/>
    <s v="Awareness program conducted by school"/>
    <x v="0"/>
    <n v="78"/>
    <n v="18"/>
  </r>
  <r>
    <n v="609"/>
    <s v="Awareness of help desk not given to teachers. Without the same all complaints/concerns are not registered in help desk."/>
    <s v="Internal"/>
    <d v="2020-02-03T00:00:00"/>
    <x v="0"/>
    <s v="Japan"/>
    <x v="0"/>
    <s v="OFI"/>
    <n v="9001"/>
    <s v="9.1.2"/>
    <s v=" Customer satisfaction"/>
    <s v="IT"/>
    <m/>
    <d v="2020-04-03T00:00:00"/>
    <d v="2020-04-21T00:00:00"/>
    <s v="Awareness program conducted by school"/>
    <x v="0"/>
    <n v="78"/>
    <n v="18"/>
  </r>
  <r>
    <n v="610"/>
    <s v="No formal communication mail has been sent to parents regarding preference of help desk. Without the same all complaints/concerns are not registered in help desk."/>
    <s v="Internal"/>
    <d v="2020-02-03T00:00:00"/>
    <x v="0"/>
    <s v="Japan"/>
    <x v="0"/>
    <s v="OFI"/>
    <n v="9001"/>
    <s v="9.1.2"/>
    <s v=" Customer satisfaction"/>
    <s v="Academics"/>
    <m/>
    <d v="2020-04-03T00:00:00"/>
    <d v="2020-04-13T00:00:00"/>
    <s v="Formal communication has been sent to parents regarding Helpdesk"/>
    <x v="0"/>
    <n v="70"/>
    <n v="10"/>
  </r>
  <r>
    <n v="611"/>
    <s v="Induction training module may also include OHS points specific to the campus"/>
    <s v="External"/>
    <d v="2020-03-26T00:00:00"/>
    <x v="0"/>
    <s v="India"/>
    <x v="11"/>
    <s v="OFI"/>
    <n v="45001"/>
    <n v="7.1"/>
    <s v=" Resources"/>
    <s v="HR"/>
    <m/>
    <d v="2020-05-25T00:00:00"/>
    <d v="2020-06-22T00:00:00"/>
    <s v="Induction training module also includes OHS points specific to the campus"/>
    <x v="0"/>
    <n v="88"/>
    <n v="28"/>
  </r>
  <r>
    <n v="612"/>
    <s v="First aid training is conducted by the school nurse. A formal lesson plan may be prepared and effectiveness of the training may be checked after the session."/>
    <s v="External"/>
    <d v="2020-03-26T00:00:00"/>
    <x v="0"/>
    <s v="India"/>
    <x v="11"/>
    <s v="OFI"/>
    <n v="45001"/>
    <n v="9.1"/>
    <s v=" Monitoring, measurement, analysis &amp; performance evaluation"/>
    <s v="Operations"/>
    <m/>
    <d v="2020-05-25T00:00:00"/>
    <d v="2020-06-08T00:00:00"/>
    <s v="A formal lesson plan is prepared for First Aid and Training is evaluated for its effectiveness "/>
    <x v="0"/>
    <n v="74"/>
    <n v="14"/>
  </r>
  <r>
    <n v="613"/>
    <s v=" For extreme high risk identified that of water level in fire tank going down – additional control measure may be planned."/>
    <s v="External"/>
    <d v="2020-03-26T00:00:00"/>
    <x v="0"/>
    <s v="India"/>
    <x v="11"/>
    <s v="OFI"/>
    <n v="45001"/>
    <s v="8.1.2"/>
    <s v=" Eliminating Hazards and reducing OH&amp;S risks"/>
    <s v="Operations"/>
    <m/>
    <d v="2020-05-25T00:00:00"/>
    <d v="2020-05-28T00:00:00"/>
    <s v="Additional water tank is placed near the field in the campus"/>
    <x v="0"/>
    <n v="63"/>
    <n v="3"/>
  </r>
  <r>
    <n v="614"/>
    <s v="Needs and expectations of interested parties may be differentiated for risk mitigation. In some cases the needs and expectations appear to be from the interested parties (instead of the needs and expectations of the interested parties.)."/>
    <s v="External"/>
    <d v="2020-03-26T00:00:00"/>
    <x v="0"/>
    <s v="India"/>
    <x v="11"/>
    <s v="OFI"/>
    <n v="45001"/>
    <n v="4.2"/>
    <s v=" Needs &amp; Expectations of workers and other interested parties"/>
    <s v="Quality"/>
    <m/>
    <d v="2020-05-25T00:00:00"/>
    <d v="2020-06-08T00:00:00"/>
    <s v="Needs and expectations are now differentiated and documented"/>
    <x v="0"/>
    <n v="74"/>
    <n v="14"/>
  </r>
  <r>
    <n v="615"/>
    <s v=" L&amp;D team may review the “Training Feedback” process and set formal feedback to strengthen effective evaluation."/>
    <s v="External"/>
    <d v="2020-03-26T00:00:00"/>
    <x v="0"/>
    <s v="India"/>
    <x v="11"/>
    <s v="OFI"/>
    <n v="45001"/>
    <n v="7.1"/>
    <s v=" Resources"/>
    <s v="HR"/>
    <m/>
    <d v="2020-05-25T00:00:00"/>
    <d v="2020-05-28T00:00:00"/>
    <s v="formal training feedback is obtained for effectiveness"/>
    <x v="0"/>
    <n v="63"/>
    <n v="3"/>
  </r>
  <r>
    <n v="616"/>
    <s v="Medical reports may be reviewed for correctness / adequacy of findings"/>
    <s v="External"/>
    <d v="2020-03-26T00:00:00"/>
    <x v="0"/>
    <s v="India"/>
    <x v="11"/>
    <s v="OFI"/>
    <n v="45001"/>
    <n v="7.5"/>
    <s v=" Documented information"/>
    <s v="Operations"/>
    <m/>
    <d v="2020-05-25T00:00:00"/>
    <d v="2020-06-18T00:00:00"/>
    <s v="School nurse reviews the medical report for correctness"/>
    <x v="0"/>
    <n v="84"/>
    <n v="24"/>
  </r>
  <r>
    <n v="617"/>
    <s v=" While evaluating the vendors, % of rejection may also be considered. Vendor evaluation reports should be available with sites for their specific vendors."/>
    <s v="External"/>
    <d v="2020-03-26T00:00:00"/>
    <x v="0"/>
    <s v="India"/>
    <x v="11"/>
    <s v="OFI"/>
    <n v="45001"/>
    <s v="8.1.4"/>
    <s v=" Procurement"/>
    <s v="Operations"/>
    <m/>
    <d v="2020-05-25T00:00:00"/>
    <d v="2020-07-22T00:00:00"/>
    <s v="There are no vendor rejection untill now"/>
    <x v="0"/>
    <n v="118"/>
    <n v="58"/>
  </r>
  <r>
    <n v="618"/>
    <s v="The Canteen Food to be tested as the requirements of FDA / FSSC"/>
    <s v="External"/>
    <d v="2020-03-26T00:00:00"/>
    <x v="0"/>
    <s v="India"/>
    <x v="11"/>
    <s v="OFI"/>
    <n v="45001"/>
    <s v="9.1.2"/>
    <s v=" Evaluation of Complaince"/>
    <s v="Operations"/>
    <m/>
    <d v="2020-05-25T00:00:00"/>
    <d v="2020-07-21T00:00:00"/>
    <s v="AS per the CD, no canteen facility available for this year so can be closed"/>
    <x v="0"/>
    <n v="117"/>
    <n v="57"/>
  </r>
  <r>
    <n v="619"/>
    <s v="Since police verification takes 4-6 months, additional credential check may be considered for external service staff."/>
    <s v="External"/>
    <d v="2020-03-26T00:00:00"/>
    <x v="0"/>
    <s v="India"/>
    <x v="11"/>
    <s v="OFI"/>
    <n v="45001"/>
    <n v="8.1"/>
    <s v=" Operational planning and control"/>
    <s v="Operations"/>
    <m/>
    <d v="2020-05-25T00:00:00"/>
    <d v="2020-07-22T00:00:00"/>
    <s v="Additional Credential Checks of employees are done by an outsourced agency"/>
    <x v="0"/>
    <n v="118"/>
    <n v="58"/>
  </r>
  <r>
    <n v="620"/>
    <s v="Man-made emergencies like crowd, law &amp; order, medical emergency may be identified for emergency preparedness."/>
    <s v="External"/>
    <d v="2020-03-26T00:00:00"/>
    <x v="0"/>
    <s v="India"/>
    <x v="11"/>
    <s v="OFI"/>
    <n v="45001"/>
    <n v="8.1999999999999993"/>
    <s v=" Emergency preparedness and response"/>
    <s v="Operations"/>
    <m/>
    <d v="2020-05-25T00:00:00"/>
    <d v="2020-06-08T00:00:00"/>
    <s v="Man-made emergencies are identified in Emergency preparadeness document"/>
    <x v="0"/>
    <n v="74"/>
    <n v="14"/>
  </r>
  <r>
    <n v="621"/>
    <s v=" Mass Gathering during, Sports, School Annual Function- Controls &amp; Mitigation Plans to be documented."/>
    <s v="External"/>
    <d v="2020-03-26T00:00:00"/>
    <x v="0"/>
    <s v="India"/>
    <x v="11"/>
    <s v="OFI"/>
    <n v="45001"/>
    <n v="8.1999999999999993"/>
    <s v=" Emergency preparedness and response"/>
    <s v="Operations"/>
    <m/>
    <d v="2020-05-25T00:00:00"/>
    <d v="2020-06-08T00:00:00"/>
    <s v="Mass gathering at events and related activities are identified and is part of risk document"/>
    <x v="0"/>
    <n v="74"/>
    <n v="14"/>
  </r>
  <r>
    <n v="622"/>
    <s v="Canteen Service Provider’s KITCHEN Visit Check List &amp; Visit Reports to be retained."/>
    <s v="External"/>
    <d v="2020-03-26T00:00:00"/>
    <x v="0"/>
    <s v="India"/>
    <x v="11"/>
    <s v="OFI"/>
    <n v="45001"/>
    <s v="7.5.1"/>
    <s v=" General (Documented Info)"/>
    <s v="Operations"/>
    <m/>
    <d v="2020-05-25T00:00:00"/>
    <d v="2020-07-21T00:00:00"/>
    <s v="AS per the CD, no canteen facility available for this year so can be closed"/>
    <x v="0"/>
    <n v="117"/>
    <n v="57"/>
  </r>
  <r>
    <n v="623"/>
    <s v="Few trainings do not appear to be adequate e.g. Safety Training for 45 Minutes &amp; ISO 45001:2018 awareness for 2 hours including test"/>
    <s v="External"/>
    <d v="2020-03-26T00:00:00"/>
    <x v="0"/>
    <s v="India"/>
    <x v="11"/>
    <s v="OFI"/>
    <n v="45001"/>
    <n v="7.1"/>
    <s v=" Resources"/>
    <s v="HR"/>
    <m/>
    <d v="2020-05-25T00:00:00"/>
    <d v="2020-06-08T00:00:00"/>
    <s v="Safety trainings are provided including test"/>
    <x v="0"/>
    <n v="74"/>
    <n v="14"/>
  </r>
  <r>
    <n v="624"/>
    <s v="Site specific Risk &amp; Opportunities to be identified, However SWOT analysis carried out."/>
    <s v="External"/>
    <d v="2020-03-26T00:00:00"/>
    <x v="0"/>
    <s v="India"/>
    <x v="11"/>
    <s v="OFI"/>
    <n v="45001"/>
    <s v="6.1.2"/>
    <s v=" Hazard identification &amp; assessment of risks and opportunities"/>
    <s v="Quality"/>
    <m/>
    <d v="2020-05-25T00:00:00"/>
    <d v="2020-05-28T00:00:00"/>
    <s v="Function wise risk and opportunities are obtained"/>
    <x v="0"/>
    <n v="63"/>
    <n v="3"/>
  </r>
  <r>
    <n v="625"/>
    <s v="Induction training module may also include OHS points specific to the campus"/>
    <s v="External"/>
    <d v="2020-03-30T00:00:00"/>
    <x v="0"/>
    <s v="India"/>
    <x v="8"/>
    <s v="OFI"/>
    <n v="45001"/>
    <n v="7.1"/>
    <s v=" Resources"/>
    <s v="HR"/>
    <m/>
    <d v="2020-05-29T00:00:00"/>
    <d v="2020-07-22T00:00:00"/>
    <s v="Induction slides related to OHS included by HR in induction training"/>
    <x v="0"/>
    <n v="114"/>
    <n v="54"/>
  </r>
  <r>
    <n v="626"/>
    <s v="First aid training is conducted by the school nurse. A formal lesson plan may be prepared and effectiveness of the training may be checked after the session."/>
    <s v="External"/>
    <d v="2020-03-30T00:00:00"/>
    <x v="0"/>
    <s v="India"/>
    <x v="8"/>
    <s v="OFI"/>
    <n v="45001"/>
    <n v="9.1"/>
    <s v=" Monitoring, measurement, analysis &amp; performance evaluation"/>
    <s v="Operations"/>
    <m/>
    <d v="2020-05-29T00:00:00"/>
    <d v="2020-06-08T00:00:00"/>
    <s v="formal training feedback is obtained for effectiveness"/>
    <x v="0"/>
    <n v="70"/>
    <n v="10"/>
  </r>
  <r>
    <n v="627"/>
    <s v="Needs and expectations of interested parties may be differentiated for risk mitigation. In some cases the needs and expectations appear to be from the interested parties (instead of the needs and expectations of the interested parties.)."/>
    <s v="External"/>
    <d v="2020-03-30T00:00:00"/>
    <x v="0"/>
    <s v="India"/>
    <x v="8"/>
    <s v="OFI"/>
    <n v="45001"/>
    <n v="4.2"/>
    <s v=" Needs &amp; Expectations of workers and other interested parties"/>
    <s v="Quality"/>
    <m/>
    <d v="2020-05-29T00:00:00"/>
    <d v="2020-06-08T00:00:00"/>
    <s v="Needs and expectations are now differentiated and documented"/>
    <x v="0"/>
    <n v="70"/>
    <n v="10"/>
  </r>
  <r>
    <n v="628"/>
    <s v=" L&amp;D team may review the “Training Feedback” process and set formal feedback to strengthen effective evaluation."/>
    <s v="External"/>
    <d v="2020-03-30T00:00:00"/>
    <x v="0"/>
    <s v="India"/>
    <x v="8"/>
    <s v="OFI"/>
    <n v="45001"/>
    <n v="7.1"/>
    <s v=" Resources"/>
    <s v="HR"/>
    <m/>
    <d v="2020-05-29T00:00:00"/>
    <d v="2020-05-28T00:00:00"/>
    <s v="formal training feedback is obtained for effectiveness"/>
    <x v="0"/>
    <n v="59"/>
    <n v="-1"/>
  </r>
  <r>
    <n v="629"/>
    <s v="Medical reports may be reviewed for correctness / adequacy of findings"/>
    <s v="External"/>
    <d v="2020-03-30T00:00:00"/>
    <x v="0"/>
    <s v="India"/>
    <x v="8"/>
    <s v="OFI"/>
    <n v="45001"/>
    <n v="7.5"/>
    <s v=" Documented information"/>
    <s v="Operations"/>
    <m/>
    <d v="2020-05-29T00:00:00"/>
    <d v="2020-06-18T00:00:00"/>
    <s v="School nurse reviews the medical report for correctness"/>
    <x v="0"/>
    <n v="80"/>
    <n v="20"/>
  </r>
  <r>
    <n v="630"/>
    <s v=" While evaluating the vendors, % of rejection may also be considered. Vendor evaluation reports should be available with sites for their specific vendors."/>
    <s v="External"/>
    <d v="2020-03-30T00:00:00"/>
    <x v="0"/>
    <s v="India"/>
    <x v="8"/>
    <s v="OFI"/>
    <n v="45001"/>
    <s v="8.1.4"/>
    <s v=" Procurement"/>
    <s v="Operations"/>
    <m/>
    <d v="2020-05-29T00:00:00"/>
    <d v="2020-06-18T00:00:00"/>
    <s v="Vendor evaluation reports are also made available in campus and uptill now to vendor has bben rejected"/>
    <x v="0"/>
    <n v="80"/>
    <n v="20"/>
  </r>
  <r>
    <n v="631"/>
    <s v="Gujarat State Minimum Wages Revision occurs every six months, Revision rates to be considered."/>
    <s v="External"/>
    <d v="2020-03-30T00:00:00"/>
    <x v="0"/>
    <s v="India"/>
    <x v="8"/>
    <s v="OFI"/>
    <n v="45001"/>
    <n v="7.1"/>
    <s v=" Resources"/>
    <s v="HR"/>
    <m/>
    <d v="2020-05-29T00:00:00"/>
    <d v="2020-07-22T00:00:00"/>
    <s v="Gujarat state wages will be revised after lockdown as per CD"/>
    <x v="0"/>
    <n v="114"/>
    <n v="54"/>
  </r>
  <r>
    <n v="632"/>
    <s v="The Canteen Food to be tested as the requirements of FDA / FSSC"/>
    <s v="External"/>
    <d v="2020-03-30T00:00:00"/>
    <x v="0"/>
    <s v="India"/>
    <x v="8"/>
    <s v="OFI"/>
    <n v="45001"/>
    <s v="9.1.2"/>
    <s v=" Evaluation of Complaince"/>
    <s v="Operations"/>
    <m/>
    <d v="2020-05-29T00:00:00"/>
    <d v="2020-07-22T00:00:00"/>
    <s v="AS per the CD, no budget for this year so can be closed"/>
    <x v="0"/>
    <n v="114"/>
    <n v="54"/>
  </r>
  <r>
    <n v="633"/>
    <s v="Since police verification takes 4-6 months, additional credential check may be considered for external service staff."/>
    <s v="External"/>
    <d v="2020-03-30T00:00:00"/>
    <x v="0"/>
    <s v="India"/>
    <x v="8"/>
    <s v="OFI"/>
    <n v="45001"/>
    <n v="8.1"/>
    <s v=" Operational planning and control"/>
    <s v="Operations"/>
    <m/>
    <d v="2020-05-29T00:00:00"/>
    <d v="2020-06-18T00:00:00"/>
    <s v="Credential Checks are verified by the Third party vendor"/>
    <x v="0"/>
    <n v="80"/>
    <n v="20"/>
  </r>
  <r>
    <n v="634"/>
    <s v="Man-made emergencies like crowd, law &amp; order, medical emergency may be identified for emergency preparedness."/>
    <s v="External"/>
    <d v="2020-03-30T00:00:00"/>
    <x v="0"/>
    <s v="India"/>
    <x v="8"/>
    <s v="OFI"/>
    <n v="45001"/>
    <n v="8.1999999999999993"/>
    <s v=" Emergency preparedness and response"/>
    <s v="Operations"/>
    <m/>
    <d v="2020-05-29T00:00:00"/>
    <d v="2020-06-08T00:00:00"/>
    <s v="Man-made emergencies are identified in Emergency preparadeness document"/>
    <x v="0"/>
    <n v="70"/>
    <n v="10"/>
  </r>
  <r>
    <n v="635"/>
    <s v=" Mass Gathering during, Sports, School Annual Function- Controls &amp; Mitigation Plans to be documented."/>
    <s v="External"/>
    <d v="2020-03-30T00:00:00"/>
    <x v="0"/>
    <s v="India"/>
    <x v="8"/>
    <s v="OFI"/>
    <n v="45001"/>
    <n v="8.1999999999999993"/>
    <s v=" Emergency preparedness and response"/>
    <s v="Operations"/>
    <m/>
    <d v="2020-05-29T00:00:00"/>
    <d v="2020-06-08T00:00:00"/>
    <s v="Mass gathering at events and related activities are identified and is part of risk document"/>
    <x v="0"/>
    <n v="70"/>
    <n v="10"/>
  </r>
  <r>
    <n v="636"/>
    <s v="Canteen Service Provider’s KITCHEN Visit Check List &amp; Visit Reports to be retained."/>
    <s v="External"/>
    <d v="2020-03-30T00:00:00"/>
    <x v="0"/>
    <s v="India"/>
    <x v="8"/>
    <s v="OFI"/>
    <n v="45001"/>
    <s v="7.5.1"/>
    <s v=" General (Documented Info)"/>
    <s v="Operations"/>
    <m/>
    <d v="2020-05-29T00:00:00"/>
    <d v="2020-06-18T00:00:00"/>
    <s v="Canteen Service Provider’s KITCHEN Visit Check List &amp; Visit Reports are maintained"/>
    <x v="0"/>
    <n v="80"/>
    <n v="20"/>
  </r>
  <r>
    <n v="637"/>
    <s v="Few trainings do not appear to be adequate e.g. Safety Training for 45 Minutes &amp; ISO 45001:2018 awareness for 2 hours including test"/>
    <s v="External"/>
    <d v="2020-03-30T00:00:00"/>
    <x v="0"/>
    <s v="India"/>
    <x v="8"/>
    <s v="OFI"/>
    <n v="45001"/>
    <n v="7.1"/>
    <s v=" Resources"/>
    <s v="HR"/>
    <m/>
    <d v="2020-05-29T00:00:00"/>
    <d v="2020-06-08T00:00:00"/>
    <s v="Safety trainings are provided including test"/>
    <x v="0"/>
    <n v="70"/>
    <n v="10"/>
  </r>
  <r>
    <n v="638"/>
    <s v="Site specific Risk &amp; Opportunities to be identified, However SWOT analysis carried out."/>
    <s v="External"/>
    <d v="2020-03-30T00:00:00"/>
    <x v="0"/>
    <s v="India"/>
    <x v="8"/>
    <s v="OFI"/>
    <n v="45001"/>
    <s v="6.1.2"/>
    <s v=" Hazard identification &amp; assessment of risks and opportunities"/>
    <s v="Quality"/>
    <m/>
    <d v="2020-05-29T00:00:00"/>
    <d v="2020-05-28T00:00:00"/>
    <s v="Function-wise risk and opportunities are identified"/>
    <x v="0"/>
    <n v="59"/>
    <n v="-1"/>
  </r>
  <r>
    <n v="639"/>
    <s v="Induction training module may also include OHS points specific to the campus"/>
    <s v="External"/>
    <d v="2020-04-01T00:00:00"/>
    <x v="0"/>
    <s v="India"/>
    <x v="12"/>
    <s v="OFI"/>
    <n v="45001"/>
    <n v="7.1"/>
    <s v=" Resources"/>
    <s v="HR"/>
    <m/>
    <d v="2020-05-31T00:00:00"/>
    <d v="2020-06-09T00:00:00"/>
    <s v="Induction training module of the campus icludes OH&amp;S points"/>
    <x v="0"/>
    <n v="69"/>
    <n v="9"/>
  </r>
  <r>
    <n v="640"/>
    <s v="First aid training is conducted by the school nurse. A formal lesson plan may be prepared and effectiveness of the training may be checked after the session."/>
    <s v="External"/>
    <d v="2020-04-01T00:00:00"/>
    <x v="0"/>
    <s v="India"/>
    <x v="12"/>
    <s v="OFI"/>
    <n v="45001"/>
    <n v="9.1"/>
    <s v=" Monitoring, measurement, analysis &amp; performance evaluation"/>
    <s v="Operations"/>
    <m/>
    <d v="2020-05-31T00:00:00"/>
    <d v="2020-05-28T00:00:00"/>
    <s v="Training formally conducted by Nurse"/>
    <x v="0"/>
    <n v="57"/>
    <n v="-3"/>
  </r>
  <r>
    <n v="641"/>
    <s v="Needs and expectations of interested parties may be differentiated for risk mitigation. In some cases the needs and expectations appear to be from the interested parties (instead of the needs and expectations of the interested parties.)."/>
    <s v="External"/>
    <d v="2020-04-01T00:00:00"/>
    <x v="0"/>
    <s v="India"/>
    <x v="12"/>
    <s v="OFI"/>
    <n v="45001"/>
    <n v="4.2"/>
    <s v=" Needs &amp; Expectations of workers and other interested parties"/>
    <s v="Quality"/>
    <m/>
    <d v="2020-05-31T00:00:00"/>
    <d v="2020-06-05T00:00:00"/>
    <s v="Needs and expectations are now differentiated and documented"/>
    <x v="0"/>
    <n v="65"/>
    <n v="5"/>
  </r>
  <r>
    <n v="642"/>
    <s v=" L&amp;D team may review the “Training Feedback” process and set formal feedback to strengthen effective evaluation."/>
    <s v="External"/>
    <d v="2020-04-01T00:00:00"/>
    <x v="0"/>
    <s v="India"/>
    <x v="12"/>
    <s v="OFI"/>
    <n v="45001"/>
    <n v="7.1"/>
    <s v=" Resources"/>
    <s v="HR"/>
    <m/>
    <d v="2020-05-31T00:00:00"/>
    <d v="2020-05-28T00:00:00"/>
    <s v="formal training feedback is obtained for effectiveness"/>
    <x v="0"/>
    <n v="57"/>
    <n v="-3"/>
  </r>
  <r>
    <n v="643"/>
    <s v="Medical reports may be reviewed for correctness / adequacy of findings"/>
    <s v="External"/>
    <d v="2020-04-01T00:00:00"/>
    <x v="0"/>
    <s v="India"/>
    <x v="12"/>
    <s v="OFI"/>
    <n v="45001"/>
    <n v="7.5"/>
    <s v=" Documented information"/>
    <s v="Operations"/>
    <m/>
    <d v="2020-05-31T00:00:00"/>
    <d v="2020-06-18T00:00:00"/>
    <s v="School nurse reviews the medical report for correctness"/>
    <x v="0"/>
    <n v="78"/>
    <n v="18"/>
  </r>
  <r>
    <n v="644"/>
    <s v=" While evaluating the vendors, % of rejection may also be considered. Vendor evaluation reports should be available with sites for their specific vendors."/>
    <s v="External"/>
    <d v="2020-04-01T00:00:00"/>
    <x v="0"/>
    <s v="India"/>
    <x v="12"/>
    <s v="OFI"/>
    <n v="45001"/>
    <s v="8.1.4"/>
    <s v=" Procurement"/>
    <s v="Operations"/>
    <m/>
    <d v="2020-05-31T00:00:00"/>
    <d v="2020-06-08T00:00:00"/>
    <s v="Vendor evaluation reports are considered and are available at sites"/>
    <x v="0"/>
    <n v="68"/>
    <n v="8"/>
  </r>
  <r>
    <n v="645"/>
    <s v="The Canteen Food to be tested as the requirements of FDA / FSSC"/>
    <s v="External"/>
    <d v="2020-04-01T00:00:00"/>
    <x v="0"/>
    <s v="India"/>
    <x v="12"/>
    <s v="OFI"/>
    <n v="45001"/>
    <s v="9.1.2"/>
    <s v=" Evaluation of Complaince"/>
    <s v="Operations"/>
    <m/>
    <d v="2020-05-31T00:00:00"/>
    <d v="2020-06-04T00:00:00"/>
    <s v="Canteen not yet started by school, hence its Not applicable"/>
    <x v="0"/>
    <n v="64"/>
    <n v="4"/>
  </r>
  <r>
    <n v="646"/>
    <s v="Since police verification takes 4-6 months, additional credential check may be considered for external service staff."/>
    <s v="External"/>
    <d v="2020-04-01T00:00:00"/>
    <x v="0"/>
    <s v="India"/>
    <x v="12"/>
    <s v="OFI"/>
    <n v="45001"/>
    <n v="8.1"/>
    <s v=" Operational planning and control"/>
    <s v="Operations"/>
    <m/>
    <d v="2020-05-31T00:00:00"/>
    <d v="2020-06-10T00:00:00"/>
    <s v="Additional Credential Checks of employees are done by an outsourced agency"/>
    <x v="0"/>
    <n v="70"/>
    <n v="10"/>
  </r>
  <r>
    <n v="647"/>
    <s v="Man-made emergencies like crowd, law &amp; order, medical emergency may be identified for emergency preparedness."/>
    <s v="External"/>
    <d v="2020-04-01T00:00:00"/>
    <x v="0"/>
    <s v="India"/>
    <x v="12"/>
    <s v="OFI"/>
    <n v="45001"/>
    <n v="8.1999999999999993"/>
    <s v=" Emergency preparedness and response"/>
    <s v="Operations"/>
    <m/>
    <d v="2020-05-31T00:00:00"/>
    <d v="2020-06-08T00:00:00"/>
    <s v="Man-made emergencies are identified in Emergency preparadeness document"/>
    <x v="0"/>
    <n v="68"/>
    <n v="8"/>
  </r>
  <r>
    <n v="648"/>
    <s v="Few animals like ducks are in the campus. HIRA may identify any issues related to the exposure to children"/>
    <s v="External"/>
    <d v="2020-04-01T00:00:00"/>
    <x v="0"/>
    <s v="India"/>
    <x v="12"/>
    <s v="OFI"/>
    <n v="45001"/>
    <s v="6.1.2"/>
    <s v=" Hazard identification &amp; assessment of risks and opportunities"/>
    <s v="Quality"/>
    <m/>
    <d v="2020-05-31T00:00:00"/>
    <d v="2020-06-06T00:00:00"/>
    <s v="HIRA has identified risk for exposures of children to animals inside school premise "/>
    <x v="0"/>
    <n v="66"/>
    <n v="6"/>
  </r>
  <r>
    <n v="649"/>
    <s v=" Mass Gathering during, Sports, School Annual Function- Controls &amp; Mitigation Plans to be documented."/>
    <s v="External"/>
    <d v="2020-04-01T00:00:00"/>
    <x v="0"/>
    <s v="India"/>
    <x v="12"/>
    <s v="OFI"/>
    <n v="45001"/>
    <n v="8.1999999999999993"/>
    <s v=" Emergency preparedness and response"/>
    <s v="Operations"/>
    <m/>
    <d v="2020-05-31T00:00:00"/>
    <d v="2020-06-08T00:00:00"/>
    <s v="Mass gathering at events and related activities are identified and is part of risk document"/>
    <x v="0"/>
    <n v="68"/>
    <n v="8"/>
  </r>
  <r>
    <n v="650"/>
    <s v="Canteen Service Provider’s KITCHEN Visit Check List &amp; Visit Reports to be retained."/>
    <s v="External"/>
    <d v="2020-04-01T00:00:00"/>
    <x v="0"/>
    <s v="India"/>
    <x v="12"/>
    <s v="OFI"/>
    <n v="45001"/>
    <s v="7.5.1"/>
    <s v=" General (Documented Info)"/>
    <s v="Operations"/>
    <m/>
    <d v="2020-05-31T00:00:00"/>
    <d v="2020-06-04T00:00:00"/>
    <s v="Canteen not yet started by school, hence its Not applicable"/>
    <x v="0"/>
    <n v="64"/>
    <n v="4"/>
  </r>
  <r>
    <n v="651"/>
    <s v="Few trainings do not appear to be adequate e.g. Safety Training for 45 Minutes &amp; ISO 45001:2018 awareness for 2 hours including test"/>
    <s v="External"/>
    <d v="2020-04-01T00:00:00"/>
    <x v="0"/>
    <s v="India"/>
    <x v="12"/>
    <s v="OFI"/>
    <n v="45001"/>
    <n v="7.1"/>
    <s v=" Resources"/>
    <s v="HR"/>
    <m/>
    <d v="2020-05-31T00:00:00"/>
    <d v="2020-06-08T00:00:00"/>
    <s v="Safety trainings are provided including test"/>
    <x v="0"/>
    <n v="68"/>
    <n v="8"/>
  </r>
  <r>
    <n v="652"/>
    <s v="Site specific Risk &amp; Opportunities to be identified, However SWOT analysis carried out."/>
    <s v="External"/>
    <d v="2020-04-01T00:00:00"/>
    <x v="0"/>
    <s v="India"/>
    <x v="12"/>
    <s v="OFI"/>
    <n v="45001"/>
    <s v="6.1.2"/>
    <s v=" Hazard identification &amp; assessment of risks and opportunities"/>
    <s v="Quality"/>
    <m/>
    <d v="2020-05-31T00:00:00"/>
    <d v="2020-05-28T00:00:00"/>
    <s v="function wise risk and opportunity is prepared"/>
    <x v="0"/>
    <n v="57"/>
    <n v="-3"/>
  </r>
  <r>
    <n v="653"/>
    <s v="Induction training module may also include OHS points specific to the campus"/>
    <s v="External"/>
    <d v="2020-04-03T00:00:00"/>
    <x v="0"/>
    <s v="India"/>
    <x v="6"/>
    <s v="OFI"/>
    <n v="45001"/>
    <n v="7.1"/>
    <s v=" Resources"/>
    <s v="HR"/>
    <m/>
    <d v="2020-06-02T00:00:00"/>
    <d v="2020-06-10T00:00:00"/>
    <s v="ISO 45001 training is included as part of Induction training slides"/>
    <x v="0"/>
    <n v="68"/>
    <n v="8"/>
  </r>
  <r>
    <n v="654"/>
    <s v="First aid training is conducted by the school nurse. A formal lesson plan may be prepared and effectiveness of the training may be checked after the session."/>
    <s v="External"/>
    <d v="2020-04-03T00:00:00"/>
    <x v="0"/>
    <s v="India"/>
    <x v="6"/>
    <s v="OFI"/>
    <n v="45001"/>
    <n v="9.1"/>
    <s v=" Monitoring, measurement, analysis &amp; performance evaluation"/>
    <s v="Operations"/>
    <m/>
    <d v="2020-06-02T00:00:00"/>
    <d v="2020-06-08T00:00:00"/>
    <s v="Formal trainng programme is prepared with training evaluated for its effectiveness"/>
    <x v="0"/>
    <n v="66"/>
    <n v="6"/>
  </r>
  <r>
    <n v="655"/>
    <s v="Needs and expectations of interested parties may be differentiated for risk mitigation. In some cases the needs and expectations appear to be from the interested parties (instead of the needs and expectations of the interested parties.)."/>
    <s v="External"/>
    <d v="2020-04-03T00:00:00"/>
    <x v="0"/>
    <s v="India"/>
    <x v="6"/>
    <s v="OFI"/>
    <n v="45001"/>
    <n v="4.2"/>
    <s v=" Needs &amp; Expectations of workers and other interested parties"/>
    <s v="Quality"/>
    <m/>
    <d v="2020-06-02T00:00:00"/>
    <d v="2020-06-04T00:00:00"/>
    <s v="Needs and expectations are now differentiated and documented"/>
    <x v="0"/>
    <n v="62"/>
    <n v="2"/>
  </r>
  <r>
    <n v="656"/>
    <s v=" L&amp;D team may review the “Training Feedback” process and set formal feedback to strengthen effective evaluation."/>
    <s v="External"/>
    <d v="2020-04-03T00:00:00"/>
    <x v="0"/>
    <s v="India"/>
    <x v="6"/>
    <s v="OFI"/>
    <n v="45001"/>
    <n v="7.1"/>
    <s v=" Resources"/>
    <s v="HR"/>
    <m/>
    <d v="2020-06-02T00:00:00"/>
    <d v="2020-05-28T00:00:00"/>
    <s v="Formal feedback forms are obtained for training effectiveness"/>
    <x v="0"/>
    <n v="55"/>
    <n v="-5"/>
  </r>
  <r>
    <n v="657"/>
    <s v="Medical reports may be reviewed for correctness / adequacy of findings"/>
    <s v="External"/>
    <d v="2020-04-03T00:00:00"/>
    <x v="0"/>
    <s v="India"/>
    <x v="6"/>
    <s v="OFI"/>
    <n v="45001"/>
    <n v="7.5"/>
    <s v=" Documented information"/>
    <s v="Operations"/>
    <m/>
    <d v="2020-06-02T00:00:00"/>
    <d v="2020-06-18T00:00:00"/>
    <s v="School nurse reviews the medical report for correctness"/>
    <x v="0"/>
    <n v="76"/>
    <n v="16"/>
  </r>
  <r>
    <n v="658"/>
    <s v=" While evaluating the vendors, % of rejection may also be considered. Vendor evaluation reports should be available with sites for their specific vendors."/>
    <s v="External"/>
    <d v="2020-04-03T00:00:00"/>
    <x v="0"/>
    <s v="India"/>
    <x v="6"/>
    <s v="OFI"/>
    <n v="45001"/>
    <s v="8.1.4"/>
    <s v=" Procurement"/>
    <s v="Operations"/>
    <m/>
    <d v="2020-06-02T00:00:00"/>
    <d v="2020-05-21T00:00:00"/>
    <s v="vendor evaluation reports are considered"/>
    <x v="0"/>
    <n v="48"/>
    <n v="-12"/>
  </r>
  <r>
    <n v="659"/>
    <s v="The Canteen Food to be tested as the requirements of FDA / FSSC"/>
    <s v="External"/>
    <d v="2020-04-03T00:00:00"/>
    <x v="0"/>
    <s v="India"/>
    <x v="6"/>
    <s v="OFI"/>
    <n v="45001"/>
    <s v="9.1.2"/>
    <s v=" Evaluation of Complaince"/>
    <s v="Operations"/>
    <m/>
    <d v="2020-06-02T00:00:00"/>
    <d v="2020-05-20T00:00:00"/>
    <s v="As per vendor agreement food is tested on yearly basis"/>
    <x v="0"/>
    <n v="47"/>
    <n v="-13"/>
  </r>
  <r>
    <n v="660"/>
    <s v="Since police verification takes 4-6 months, additional credential check may be considered for external service staff."/>
    <s v="External"/>
    <d v="2020-04-03T00:00:00"/>
    <x v="0"/>
    <s v="India"/>
    <x v="6"/>
    <s v="OFI"/>
    <n v="45001"/>
    <n v="8.1"/>
    <s v=" Operational planning and control"/>
    <s v="Operations"/>
    <m/>
    <d v="2020-06-02T00:00:00"/>
    <d v="2020-05-20T00:00:00"/>
    <s v="Background checks are done by the third party"/>
    <x v="0"/>
    <n v="47"/>
    <n v="-13"/>
  </r>
  <r>
    <n v="661"/>
    <s v="Man-made emergencies like crowd, law &amp; order, medical emergency may be identified for emergency preparedness."/>
    <s v="External"/>
    <d v="2020-04-03T00:00:00"/>
    <x v="0"/>
    <s v="India"/>
    <x v="6"/>
    <s v="OFI"/>
    <n v="45001"/>
    <n v="8.1999999999999993"/>
    <s v=" Emergency preparedness and response"/>
    <s v="Operations"/>
    <m/>
    <d v="2020-06-02T00:00:00"/>
    <d v="2020-06-06T00:00:00"/>
    <s v="Man-made emergencies are identified in Emergency preparadeness document"/>
    <x v="0"/>
    <n v="64"/>
    <n v="4"/>
  </r>
  <r>
    <n v="662"/>
    <s v=" Mass Gathering during, Sports, School Annual Function- Controls &amp; Mitigation Plans to be documented."/>
    <s v="External"/>
    <d v="2020-04-03T00:00:00"/>
    <x v="0"/>
    <s v="India"/>
    <x v="6"/>
    <s v="OFI"/>
    <n v="45001"/>
    <n v="8.1999999999999993"/>
    <s v=" Emergency preparedness and response"/>
    <s v="Operations"/>
    <m/>
    <d v="2020-06-02T00:00:00"/>
    <d v="2020-06-06T00:00:00"/>
    <s v="HIRA has identified risk related to gatherings at events like sports, annual day etc."/>
    <x v="0"/>
    <n v="64"/>
    <n v="4"/>
  </r>
  <r>
    <n v="663"/>
    <s v="Canteen Food Test by Authorised Food Laboratory to be carried periodically"/>
    <s v="External"/>
    <d v="2020-04-03T00:00:00"/>
    <x v="0"/>
    <s v="India"/>
    <x v="6"/>
    <s v="OFI"/>
    <n v="45001"/>
    <s v="9.1.2"/>
    <s v=" Evaluation of Complaince"/>
    <s v="Operations"/>
    <m/>
    <d v="2020-06-02T00:00:00"/>
    <d v="2020-08-27T00:00:00"/>
    <s v="Canteen Food Test will be tested by authorised Agent and is part of Agreement "/>
    <x v="0"/>
    <n v="146"/>
    <n v="86"/>
  </r>
  <r>
    <n v="664"/>
    <s v="Canteen Service Provider’s KITCHEN Visit Check List &amp; Visit Reports to be retained."/>
    <s v="External"/>
    <d v="2020-04-03T00:00:00"/>
    <x v="0"/>
    <s v="India"/>
    <x v="6"/>
    <s v="OFI"/>
    <n v="45001"/>
    <s v="7.5.1"/>
    <s v=" General (Documented Info)"/>
    <s v="Operations"/>
    <m/>
    <d v="2020-06-02T00:00:00"/>
    <d v="2020-06-18T00:00:00"/>
    <s v="Canteen Service Provider’s KITCHEN Visit Check List &amp; Visit Reports are maintained"/>
    <x v="0"/>
    <n v="76"/>
    <n v="16"/>
  </r>
  <r>
    <n v="665"/>
    <s v="Few trainings do not appear to be adequate e.g. Safety Training for 45 Minutes &amp; ISO 45001:2018 awareness for 2 hours including test"/>
    <s v="External"/>
    <d v="2020-04-03T00:00:00"/>
    <x v="0"/>
    <s v="India"/>
    <x v="6"/>
    <s v="OFI"/>
    <n v="45001"/>
    <n v="7.1"/>
    <s v=" Resources"/>
    <s v="HR"/>
    <m/>
    <d v="2020-06-02T00:00:00"/>
    <d v="2020-06-08T00:00:00"/>
    <s v="Safety trainings are provided including test"/>
    <x v="0"/>
    <n v="66"/>
    <n v="6"/>
  </r>
  <r>
    <n v="666"/>
    <s v="Site specific Risk &amp; Opportunities to be identified, However SWOT analysis carried out."/>
    <s v="External"/>
    <d v="2020-04-03T00:00:00"/>
    <x v="0"/>
    <s v="India"/>
    <x v="6"/>
    <s v="OFI"/>
    <n v="45001"/>
    <s v="6.1.2"/>
    <s v=" Hazard identification &amp; assessment of risks and opportunities"/>
    <s v="Quality"/>
    <m/>
    <d v="2020-06-02T00:00:00"/>
    <d v="2020-05-21T00:00:00"/>
    <s v="Risk analysis are done site specific"/>
    <x v="0"/>
    <n v="48"/>
    <n v="-12"/>
  </r>
  <r>
    <n v="667"/>
    <s v="Induction training module may also include OHS points specific to the campus"/>
    <s v="External"/>
    <d v="2020-04-06T00:00:00"/>
    <x v="0"/>
    <s v="Japan"/>
    <x v="0"/>
    <s v="OFI"/>
    <n v="45001"/>
    <n v="7.1"/>
    <s v=" Resources"/>
    <s v="HR"/>
    <m/>
    <d v="2020-10-30T00:00:00"/>
    <d v="2020-07-03T00:00:00"/>
    <s v="Induction training modules also includes training on OH&amp;S"/>
    <x v="0"/>
    <n v="88"/>
    <n v="-119"/>
  </r>
  <r>
    <n v="668"/>
    <s v="First aid training is conducted by the school nurse. A formal lesson plan may be prepared and effectiveness of the training may be checked after the session."/>
    <s v="External"/>
    <d v="2020-04-06T00:00:00"/>
    <x v="0"/>
    <s v="Japan"/>
    <x v="0"/>
    <s v="OFI"/>
    <n v="45001"/>
    <n v="9.1"/>
    <s v=" Monitoring, measurement, analysis &amp; performance evaluation"/>
    <s v="Operations"/>
    <m/>
    <d v="2020-09-30T00:00:00"/>
    <d v="2020-05-18T00:00:00"/>
    <s v="First Aid lesson conducted by Nurse a formal lesson plan is made"/>
    <x v="0"/>
    <n v="42"/>
    <n v="-135"/>
  </r>
  <r>
    <n v="669"/>
    <s v="Needs and expectations of interested parties may be differentiated for risk mitigation. In some cases the needs and expectations appear to be from the interested parties (instead of the needs and expectations of the interested parties.)."/>
    <s v="External"/>
    <d v="2020-04-06T00:00:00"/>
    <x v="0"/>
    <s v="Japan"/>
    <x v="0"/>
    <s v="OFI"/>
    <n v="45001"/>
    <n v="4.2"/>
    <s v=" Needs &amp; Expectations of workers and other interested parties"/>
    <s v="Quality"/>
    <m/>
    <d v="2020-06-30T00:00:00"/>
    <d v="2020-07-02T00:00:00"/>
    <s v="Needs and expectations are now differentiated and documented"/>
    <x v="0"/>
    <n v="87"/>
    <n v="2"/>
  </r>
  <r>
    <n v="670"/>
    <s v=" L&amp;D team may review the “Training Feedback” process and set formal feedback to strengthen effective evaluation."/>
    <s v="External"/>
    <d v="2020-04-06T00:00:00"/>
    <x v="0"/>
    <s v="Japan"/>
    <x v="0"/>
    <s v="OFI"/>
    <n v="45001"/>
    <n v="7.1"/>
    <s v=" Resources"/>
    <s v="HR"/>
    <m/>
    <d v="2020-09-30T00:00:00"/>
    <d v="2020-07-27T00:00:00"/>
    <s v="Training feedback process evaluation in place"/>
    <x v="0"/>
    <n v="112"/>
    <n v="-65"/>
  </r>
  <r>
    <n v="671"/>
    <s v="Medical reports may be reviewed for correctness / adequacy of findings"/>
    <s v="External"/>
    <d v="2020-04-06T00:00:00"/>
    <x v="0"/>
    <s v="Japan"/>
    <x v="0"/>
    <s v="OFI"/>
    <n v="45001"/>
    <n v="7.5"/>
    <s v=" Documented information"/>
    <s v="Operations"/>
    <m/>
    <d v="2020-07-30T00:00:00"/>
    <d v="2020-05-20T00:00:00"/>
    <s v="In Tokyo medical is done for all staff by liceneced govt. doctors"/>
    <x v="0"/>
    <n v="44"/>
    <n v="-71"/>
  </r>
  <r>
    <n v="672"/>
    <s v=" While evaluating the vendors, % of rejection may also be considered. Vendor evaluation reports should be available with sites for their specific vendors."/>
    <s v="External"/>
    <d v="2020-04-06T00:00:00"/>
    <x v="0"/>
    <s v="Japan"/>
    <x v="0"/>
    <s v="OFI"/>
    <n v="45001"/>
    <s v="8.1.4"/>
    <s v=" Procurement"/>
    <s v="Operations"/>
    <m/>
    <d v="2020-06-30T00:00:00"/>
    <d v="2020-09-01T00:00:00"/>
    <s v="Vendor evaluation and analysis is conducted by the campus and reports are available at the respective site. "/>
    <x v="0"/>
    <n v="148"/>
    <n v="63"/>
  </r>
  <r>
    <n v="673"/>
    <s v="The Canteen Food to be tested as the requirements of FDA / FSSC"/>
    <s v="External"/>
    <d v="2020-04-06T00:00:00"/>
    <x v="0"/>
    <s v="Japan"/>
    <x v="0"/>
    <s v="OFI"/>
    <n v="45001"/>
    <s v="9.1.2"/>
    <s v=" Evaluation of Complaince"/>
    <s v="Operations"/>
    <m/>
    <d v="2020-06-30T00:00:00"/>
    <d v="2020-05-14T00:00:00"/>
    <s v="Tokyo campus sources canteen food from licensed vendor whose food is checked by govt. on regular basis"/>
    <x v="0"/>
    <n v="38"/>
    <n v="-47"/>
  </r>
  <r>
    <n v="674"/>
    <s v="Since police verification takes 4-6 months, additional credential check may be considered for external service staff."/>
    <s v="External"/>
    <d v="2020-04-06T00:00:00"/>
    <x v="0"/>
    <s v="Japan"/>
    <x v="0"/>
    <s v="OFI"/>
    <n v="45001"/>
    <n v="8.1"/>
    <s v=" Operational planning and control"/>
    <s v="Operations"/>
    <m/>
    <d v="2020-05-30T00:00:00"/>
    <d v="2020-05-14T00:00:00"/>
    <s v="In Tokyo staff is always recurited based on social security no. obtained by govt."/>
    <x v="0"/>
    <n v="38"/>
    <n v="-16"/>
  </r>
  <r>
    <n v="675"/>
    <s v="Man-made emergencies like crowd, law &amp; order, medical emergency may be identified for emergency preparedness."/>
    <s v="External"/>
    <d v="2020-04-06T00:00:00"/>
    <x v="0"/>
    <s v="Japan"/>
    <x v="0"/>
    <s v="OFI"/>
    <n v="45001"/>
    <n v="8.1999999999999993"/>
    <s v=" Emergency preparedness and response"/>
    <s v="Operations"/>
    <m/>
    <d v="2020-05-30T00:00:00"/>
    <d v="2020-07-02T00:00:00"/>
    <s v="Man-made emergencies are identified in Emergency preparadeness document"/>
    <x v="0"/>
    <n v="87"/>
    <n v="33"/>
  </r>
  <r>
    <n v="676"/>
    <s v=" Mass Gathering during, Sports, School Annual Function- Controls &amp; Mitigation Plans to be documented."/>
    <s v="External"/>
    <d v="2020-04-06T00:00:00"/>
    <x v="0"/>
    <s v="Japan"/>
    <x v="0"/>
    <s v="OFI"/>
    <n v="45001"/>
    <n v="8.1999999999999993"/>
    <s v=" Emergency preparedness and response"/>
    <s v="Operations"/>
    <m/>
    <d v="2020-06-15T00:00:00"/>
    <d v="2020-07-15T00:00:00"/>
    <s v="Mass gathering at events and related activities are identified and is part of risk document"/>
    <x v="0"/>
    <n v="100"/>
    <n v="30"/>
  </r>
  <r>
    <n v="677"/>
    <s v="Canteen Service Provider’s KITCHEN Visit Check List &amp; Visit Reports to be retained."/>
    <s v="External"/>
    <d v="2020-04-06T00:00:00"/>
    <x v="0"/>
    <s v="Japan"/>
    <x v="0"/>
    <s v="OFI"/>
    <n v="45001"/>
    <s v="7.5.1"/>
    <s v=" General (Documented Info)"/>
    <s v="Operations"/>
    <m/>
    <d v="2020-06-30T00:00:00"/>
    <d v="2020-05-18T00:00:00"/>
    <s v="Tokyo campus sources canteen food from licensed vendor whose food is checked by govt. on regular basis"/>
    <x v="0"/>
    <n v="42"/>
    <n v="-43"/>
  </r>
  <r>
    <n v="678"/>
    <s v="Few trainings do not appear to be adequate e.g. Safety Training for 45 Minutes &amp; ISO 45001:2018 awareness for 2 hours including test"/>
    <s v="External"/>
    <d v="2020-04-06T00:00:00"/>
    <x v="0"/>
    <s v="Japan"/>
    <x v="0"/>
    <s v="OFI"/>
    <n v="45001"/>
    <n v="7.1"/>
    <s v=" Resources"/>
    <s v="HR"/>
    <m/>
    <d v="2020-06-15T00:00:00"/>
    <d v="2020-07-02T00:00:00"/>
    <s v="Trainings related to ISO 45001 is conducted by the campus"/>
    <x v="0"/>
    <n v="87"/>
    <n v="17"/>
  </r>
  <r>
    <n v="679"/>
    <s v="Site specific Risk &amp; Opportunities to be identified, However SWOT analysis carried out."/>
    <s v="External"/>
    <d v="2020-04-06T00:00:00"/>
    <x v="0"/>
    <s v="Japan"/>
    <x v="0"/>
    <s v="OFI"/>
    <n v="45001"/>
    <s v="6.1.2"/>
    <s v=" Hazard identification &amp; assessment of risks and opportunities"/>
    <s v="Quality"/>
    <m/>
    <d v="2020-08-30T00:00:00"/>
    <d v="2020-07-28T00:00:00"/>
    <s v="Site specific risk and opportunities are identified"/>
    <x v="0"/>
    <n v="113"/>
    <n v="-33"/>
  </r>
  <r>
    <n v="680"/>
    <s v="The handover docket from Projects to Operations may also include warranty timelines for various equipment"/>
    <s v="External"/>
    <d v="2020-04-10T00:00:00"/>
    <x v="0"/>
    <s v="Singapore"/>
    <x v="9"/>
    <s v="OFI"/>
    <n v="45001"/>
    <s v="7.5.1"/>
    <s v=" General (Documented Info)"/>
    <s v="Projects"/>
    <m/>
    <d v="2020-06-09T00:00:00"/>
    <d v="2020-06-12T00:00:00"/>
    <s v="Checklist has been created by project Team which includes warranty timeleines"/>
    <x v="0"/>
    <n v="63"/>
    <n v="3"/>
  </r>
  <r>
    <n v="681"/>
    <s v="Technical training may be provided by Projects on O&amp;M of various equipment like DG or systems like fire sensors &amp; alarms"/>
    <s v="External"/>
    <d v="2020-04-10T00:00:00"/>
    <x v="0"/>
    <s v="Singapore"/>
    <x v="9"/>
    <s v="OFI"/>
    <n v="45001"/>
    <s v="7.5.1"/>
    <s v=" General (Documented Info)"/>
    <s v="Projects"/>
    <m/>
    <d v="2020-06-09T00:00:00"/>
    <d v="2020-06-12T00:00:00"/>
    <s v="SOP has been created by Project Team"/>
    <x v="0"/>
    <n v="63"/>
    <n v="3"/>
  </r>
  <r>
    <n v="682"/>
    <s v="Checklist may be developed for SOD (Staff On Duty) to ensure day to day compliance to the systems."/>
    <s v="External"/>
    <d v="2020-04-10T00:00:00"/>
    <x v="0"/>
    <s v="Singapore"/>
    <x v="9"/>
    <s v="OFI"/>
    <n v="45001"/>
    <s v="7.5.1"/>
    <s v=" General (Documented Info)"/>
    <s v="Quality"/>
    <m/>
    <d v="2020-06-09T00:00:00"/>
    <d v="2020-05-20T00:00:00"/>
    <s v="Checklist have been developed for operations dept. to ensure compliance of day to day operations"/>
    <x v="0"/>
    <n v="40"/>
    <n v="-20"/>
  </r>
  <r>
    <n v="683"/>
    <s v="Though there was a detailed presentation shown during audit, the issues can be further categorized as Internal (values, culture, knowledge, performance of the organisation) or External (technological, competitive, market, cultural, social, political, economic) and reviewed periodically."/>
    <s v="Internal"/>
    <d v="2020-06-10T00:00:00"/>
    <x v="0"/>
    <s v="Middle East"/>
    <x v="3"/>
    <s v="Observation"/>
    <n v="9001"/>
    <n v="4.2"/>
    <s v=" Needs &amp; Expectations"/>
    <s v="Management"/>
    <m/>
    <d v="2020-08-15T00:00:00"/>
    <d v="2020-08-07T00:00:00"/>
    <s v="Isuues are classified into internal and external"/>
    <x v="0"/>
    <n v="58"/>
    <n v="-8"/>
  </r>
  <r>
    <n v="684"/>
    <s v="Although ISO standards awareness training programme was regularly being conducted, participation of senior management will be useful for further understanding of the QMS &amp; OHSMS and their role in effective IMS implementation."/>
    <s v="Internal"/>
    <d v="2020-06-10T00:00:00"/>
    <x v="0"/>
    <s v="Middle East"/>
    <x v="3"/>
    <s v="Observation"/>
    <n v="9001"/>
    <n v="7.3"/>
    <s v=" Awareness"/>
    <s v="Management"/>
    <m/>
    <d v="2020-08-30T00:00:00"/>
    <d v="2021-02-03T00:00:00"/>
    <s v="senior management are aware of the IMS process and its implementation"/>
    <x v="0"/>
    <n v="238"/>
    <n v="157"/>
  </r>
  <r>
    <n v="685"/>
    <s v="Though Occupational Health, Safety &amp; Security Policy has been defined and made available in the IMS Manual, Campus can further take action in communicating this policy to various stakeholders through various means like Student Handbook, Teacher Handbook, Display on Notice Boards, etc…"/>
    <s v="Internal"/>
    <d v="2020-06-10T00:00:00"/>
    <x v="0"/>
    <s v="Middle East"/>
    <x v="3"/>
    <s v="OFI"/>
    <n v="45001"/>
    <n v="5.2"/>
    <s v=" OH&amp;S Policy"/>
    <s v="Management"/>
    <m/>
    <d v="2020-08-01T00:00:00"/>
    <d v="2020-08-07T00:00:00"/>
    <s v="Policy is now displayed in notice board etc in campus"/>
    <x v="0"/>
    <n v="58"/>
    <n v="6"/>
  </r>
  <r>
    <n v="686"/>
    <s v="Inquiries data seen for Apr-20 Target 339 Achieved 413; for May-20 Target 93 Achieved 122. Also Admissions Registration data seen For Jan-20 Target 57; Achieved 26 (45%), For Feb-20 Target 78; Achieved 33 (42%); For Mar-20 Target 64 Achieved 34 (53%); For Apr-20 Target 78 Achieved 45 (57%); For May-20 Target 45 Achieved 14 (31%). Target needs to be revised / revisited as part of continual improvement."/>
    <s v="Internal"/>
    <d v="2020-06-10T00:00:00"/>
    <x v="0"/>
    <s v="Middle East"/>
    <x v="3"/>
    <s v="Observation"/>
    <n v="9001"/>
    <n v="10.3"/>
    <s v=" Continual improvement"/>
    <s v="Admissions"/>
    <m/>
    <d v="2020-08-31T00:00:00"/>
    <d v="2021-02-01T00:00:00"/>
    <s v="Targets are revised and set for the campus"/>
    <x v="0"/>
    <n v="236"/>
    <n v="154"/>
  </r>
  <r>
    <n v="687"/>
    <s v="It has been seen that Inquiry from Parent Mr Minhaj after repeated follow ups in June 2020 it was closed, however no further analysis was evident."/>
    <s v="Internal"/>
    <d v="2020-06-10T00:00:00"/>
    <x v="0"/>
    <s v="Middle East"/>
    <x v="3"/>
    <s v="Observation"/>
    <n v="9001"/>
    <s v="9.1.3"/>
    <s v=" Analysis &amp; evaluation"/>
    <s v="Admissions"/>
    <m/>
    <d v="2020-07-05T00:00:00"/>
    <d v="2020-08-07T00:00:00"/>
    <s v="Analysis are done in Hubspot"/>
    <x v="0"/>
    <n v="58"/>
    <n v="33"/>
  </r>
  <r>
    <n v="688"/>
    <s v="Although the auditees interviewed were aware of the safety risks affecting their functions, the team can have their own Risk Assessment documented with controls for better understanding and actions to take E.g. angry parent."/>
    <s v="Internal"/>
    <d v="2020-06-10T00:00:00"/>
    <x v="0"/>
    <s v="Middle East"/>
    <x v="3"/>
    <s v="Observation"/>
    <n v="45001"/>
    <s v="6.1.2"/>
    <s v=" Hazard identification &amp; assessment of risks and opportunities"/>
    <s v="Admissions"/>
    <m/>
    <d v="2020-07-31T00:00:00"/>
    <d v="2020-08-07T00:00:00"/>
    <s v="HIRA document is prepared by the campus where risk is identified"/>
    <x v="0"/>
    <n v="58"/>
    <n v="7"/>
  </r>
  <r>
    <n v="689"/>
    <s v="Even though rain is not a common Natural Phenomenon in UAE, it could be added into the Risk Assessment with its related sub risks of Lightening. It was also seen that there are Inputs for Health &amp; Safety Risks during safety meetings, however it’s correlation in HIRA documentation for additional controls &amp; action plans was not evident. e.g. ULV, Disinfectants. Risks discussed in Safety Meetings to be also included in HIRA as part of systems documentation. Once Incidents are reported &amp; it’s investigation is done, resulting corrective actions to be documented in HIRA."/>
    <s v="Internal"/>
    <d v="2020-06-10T00:00:00"/>
    <x v="0"/>
    <s v="Middle East"/>
    <x v="3"/>
    <s v="Observation"/>
    <n v="45001"/>
    <s v="6.1.2"/>
    <s v=" Hazard identification &amp; assessment of risks and opportunities"/>
    <s v="Operations "/>
    <m/>
    <d v="2020-07-31T00:00:00"/>
    <d v="2021-02-01T00:00:00"/>
    <s v="Heavy rain and lighting is included as part of the risk register"/>
    <x v="0"/>
    <n v="236"/>
    <n v="185"/>
  </r>
  <r>
    <n v="690"/>
    <s v="Although Health &amp; Safety committee was elaborate and included staff from all departments, however ISO 45001 Standard requires consultation and participation of workers at all applicable levels and functions, hence it could also include staff from outsourced vendors like Transport, Security, Housekeeping as they would be able to give ground level inputs / suggestions in improving the OH&amp;S Systems."/>
    <s v="Internal"/>
    <d v="2020-06-10T00:00:00"/>
    <x v="0"/>
    <s v="Middle East"/>
    <x v="3"/>
    <s v="Observation"/>
    <n v="45001"/>
    <n v="5.4"/>
    <s v=" Consultation and participation of workers"/>
    <s v="Operations"/>
    <m/>
    <d v="2020-09-01T00:00:00"/>
    <d v="2020-08-07T00:00:00"/>
    <s v="External vendor is now part of the vendor committee"/>
    <x v="0"/>
    <n v="58"/>
    <n v="-25"/>
  </r>
  <r>
    <n v="691"/>
    <s v="Although Mock Drills are happening regularly &amp; Improvement Actions being identified, it was observed while checking the Mock Drill Report of October 2019, that Safety kit were not available. They were immediately made available. However the mock drill report can include a closure status / actions taken to complete the loop."/>
    <s v="Internal"/>
    <d v="2020-06-10T00:00:00"/>
    <x v="0"/>
    <s v="Middle East"/>
    <x v="3"/>
    <s v="Observation"/>
    <n v="45001"/>
    <n v="8.1999999999999993"/>
    <s v=" Emergency preparedness and response"/>
    <s v="Operations"/>
    <m/>
    <d v="2020-07-31T00:00:00"/>
    <d v="2020-08-07T00:00:00"/>
    <s v="safety kits are available and are now part of the mock drill report"/>
    <x v="0"/>
    <n v="58"/>
    <n v="7"/>
  </r>
  <r>
    <n v="692"/>
    <s v="Training Feedback was evident, however an Evaluation / Effectiveness of Training e.g. Q&amp;A for the participants can be put in place to measure the competency levels of staff in terms of understanding the training program contents."/>
    <s v="Internal"/>
    <d v="2020-06-11T00:00:00"/>
    <x v="0"/>
    <s v="Middle East"/>
    <x v="3"/>
    <s v="Observation"/>
    <n v="9001"/>
    <s v="7.1.2"/>
    <s v=" People"/>
    <s v="HR"/>
    <m/>
    <d v="2020-09-10T00:00:00"/>
    <d v="2021-02-01T00:00:00"/>
    <s v="Training effectiveness is already in the system Teamie/Percipio_x000a_And is also under development by HR Taining head for external trainings"/>
    <x v="0"/>
    <n v="235"/>
    <n v="144"/>
  </r>
  <r>
    <n v="693"/>
    <s v="As per HR requirements, as confirmed by the auditee, a new joinee must undergo an Induction within 7 days of joining, however in the training record shown, the Joining Date was not evident and hence it could not be verified, whether it’s 100% for all the employees."/>
    <s v="Internal"/>
    <d v="2020-06-11T00:00:00"/>
    <x v="0"/>
    <s v="Middle East"/>
    <x v="3"/>
    <s v="Observation"/>
    <n v="9001"/>
    <n v="9.1"/>
    <s v=" Monitoring, measurement, analysis &amp; evaluation"/>
    <s v="HR"/>
    <m/>
    <d v="2020-08-31T00:00:00"/>
    <d v="2021-02-01T00:00:00"/>
    <s v="New joinee date can be seen in induction tracker"/>
    <x v="0"/>
    <n v="235"/>
    <n v="154"/>
  </r>
  <r>
    <n v="694"/>
    <s v="HR has planned many Employee activities and this was shown but it would more effective if an Engagement Calendar is put in place."/>
    <s v="Internal"/>
    <d v="2020-06-11T00:00:00"/>
    <x v="0"/>
    <s v="Middle East"/>
    <x v="3"/>
    <s v="OFI"/>
    <n v="9001"/>
    <s v="7.1.2"/>
    <s v=" People"/>
    <s v="HR"/>
    <m/>
    <d v="2020-07-05T00:00:00"/>
    <d v="2020-08-07T00:00:00"/>
    <s v="Engagement calender is put in place by the campus"/>
    <x v="0"/>
    <n v="57"/>
    <n v="33"/>
  </r>
  <r>
    <n v="695"/>
    <s v="For Academic Parent Communication via PTM feedback, the session for 6th June was observed and also the action plan was noted. It would be complete if closure status tags were put in place for better understanding."/>
    <s v="Internal"/>
    <d v="2020-06-11T00:00:00"/>
    <x v="0"/>
    <s v="Middle East"/>
    <x v="3"/>
    <s v="OFI"/>
    <n v="9001"/>
    <s v="9.1.2"/>
    <s v=" Customer satisfaction"/>
    <s v="Academics"/>
    <m/>
    <d v="2020-06-29T00:00:00"/>
    <d v="2020-08-07T00:00:00"/>
    <s v="Closure status tags are put by the campus"/>
    <x v="0"/>
    <n v="57"/>
    <n v="39"/>
  </r>
  <r>
    <n v="696"/>
    <s v="Although a formal training is given for delivery expectations and its periodic review and follow up is also done, a PDCA cycle can be put in place to exceed the standards requirements."/>
    <s v="Internal"/>
    <d v="2020-06-11T00:00:00"/>
    <x v="0"/>
    <s v="Middle East"/>
    <x v="3"/>
    <s v="OFI"/>
    <n v="9001"/>
    <n v="10.3"/>
    <s v=" Continual improvement"/>
    <s v="Academics"/>
    <m/>
    <d v="2020-08-10T00:00:00"/>
    <d v="2021-02-01T00:00:00"/>
    <s v="lesson observation is conducted keeping in view PDCA cycle of the standard"/>
    <x v="0"/>
    <n v="235"/>
    <n v="175"/>
  </r>
  <r>
    <n v="697"/>
    <s v="Although Needs and Expectations of Interested Parties have been identified for key stakeholders and has been reviewed and approved by the Principal, they may be differentiated for risk mitigation"/>
    <s v="Internal"/>
    <d v="2020-06-11T00:00:00"/>
    <x v="0"/>
    <s v="Middle East"/>
    <x v="3"/>
    <s v="OFI"/>
    <n v="9001"/>
    <n v="4.2"/>
    <s v=" Needs &amp; Expectations"/>
    <s v="Management"/>
    <m/>
    <d v="2020-08-31T00:00:00"/>
    <d v="2020-09-08T00:00:00"/>
    <s v="Needs and Expectations of key stakeholders are differentiated"/>
    <x v="0"/>
    <n v="89"/>
    <n v="8"/>
  </r>
  <r>
    <n v="698"/>
    <s v="Although Issues were identified at the beginning of year during DQA Inspection, it’s review mechanism can be defined for better understanding and clarity."/>
    <s v="Internal"/>
    <d v="2020-07-13T00:00:00"/>
    <x v="0"/>
    <s v="Middle East"/>
    <x v="1"/>
    <s v="Observation"/>
    <n v="45001"/>
    <n v="4.0999999999999996"/>
    <s v=" Understanding the organization and its context"/>
    <s v="Management"/>
    <m/>
    <d v="2020-08-13T00:00:00"/>
    <d v="2020-09-08T00:00:00"/>
    <s v="Timelines to review needs and expectations are defined by the campus as yearly"/>
    <x v="0"/>
    <n v="57"/>
    <n v="26"/>
  </r>
  <r>
    <n v="699"/>
    <s v="Students, Parents, Teachers &amp; Staff, ADEK / MOE / CBSE, Governing Board are identified as key stakeholders and their needs &amp; expectations are also documented. GIIS AD can further consider including Alumni, Media, Society, Outsourced Vendors."/>
    <s v="Internal"/>
    <d v="2020-07-13T00:00:00"/>
    <x v="0"/>
    <s v="Middle East"/>
    <x v="1"/>
    <s v="Observation"/>
    <n v="9001"/>
    <n v="4.2"/>
    <s v=" Needs &amp; Expectations"/>
    <s v="Management"/>
    <m/>
    <d v="2020-08-13T00:00:00"/>
    <d v="2020-09-14T00:00:00"/>
    <s v="Needs and expectations of different stakeholders are identified"/>
    <x v="0"/>
    <n v="63"/>
    <n v="32"/>
  </r>
  <r>
    <n v="700"/>
    <s v="ISO Standards Awareness Training Programme needs to be organized for the Abu Dhabi Campus Team for understanding of the requirements and one’s role w.r.t. standards requirements. Participation will be useful for further understanding of the QMS &amp; OHSMS and their role in effective IMS implementation."/>
    <s v="Internal"/>
    <d v="2020-07-13T00:00:00"/>
    <x v="0"/>
    <s v="Middle East"/>
    <x v="1"/>
    <s v="Observation"/>
    <n v="9001"/>
    <n v="7.3"/>
    <s v=" Awareness"/>
    <s v="Management"/>
    <m/>
    <d v="2020-08-13T00:00:00"/>
    <d v="2020-09-11T00:00:00"/>
    <s v="ISO Internal Auditor Training are scheduled by GCEE Team. And AD Campus 2 Academic Supervisors have attended the training Mr. Ravi Rajasekhar and Ms. Merlin. And will also attend future training scheduled by GCEE Team."/>
    <x v="0"/>
    <n v="60"/>
    <n v="29"/>
  </r>
  <r>
    <n v="701"/>
    <s v="Risk Assessment Document GIIS-SYSTEM-PM-07 needs to be reviewed by all campus functional in charges with current status. Last updating seen of 2016. E.g. seen for IT, HR / Recruitment related Risks. Risk register not updated since 2016. Two risks identified for 2018 and this needs to be completed and maintained in HIRA."/>
    <s v="Internal"/>
    <d v="2020-07-13T00:00:00"/>
    <x v="0"/>
    <s v="Middle East"/>
    <x v="1"/>
    <s v="Observation"/>
    <n v="9001"/>
    <n v="6.1"/>
    <s v=" Address risk &amp; opportunity"/>
    <s v="Quality"/>
    <m/>
    <d v="2020-08-13T00:00:00"/>
    <d v="2020-11-03T00:00:00"/>
    <s v="SSPD (HIRA) register developed by the campus"/>
    <x v="0"/>
    <n v="113"/>
    <n v="82"/>
  </r>
  <r>
    <n v="702"/>
    <s v="Although a hiring tracker was seen, but a date of joining and completion of induction could be added to match the 7-day window."/>
    <s v="Internal"/>
    <d v="2020-07-13T00:00:00"/>
    <x v="0"/>
    <s v="Middle East"/>
    <x v="1"/>
    <s v="Observation"/>
    <n v="45001"/>
    <n v="5.4"/>
    <s v=" Consultation and participation of workers"/>
    <s v="HR"/>
    <m/>
    <d v="2020-08-13T00:00:00"/>
    <d v="2021-02-03T00:00:00"/>
    <s v="Tracker is updated w.r.t date of joining and induction date so that 7 days lead time can be calculated"/>
    <x v="0"/>
    <n v="205"/>
    <n v="174"/>
  </r>
  <r>
    <n v="703"/>
    <s v="A module on ISO 45001 awareness could be added into the Induction by HR/Academics"/>
    <s v="Internal"/>
    <d v="2020-07-13T00:00:00"/>
    <x v="0"/>
    <s v="Middle East"/>
    <x v="1"/>
    <s v="Observation"/>
    <n v="9001"/>
    <s v="7.1.2"/>
    <s v=" People"/>
    <s v="HR"/>
    <m/>
    <d v="2020-08-13T00:00:00"/>
    <d v="2020-09-14T00:00:00"/>
    <s v="Awareness related to ISO 45001 has been added in the Teamie training HR module. "/>
    <x v="0"/>
    <n v="63"/>
    <n v="32"/>
  </r>
  <r>
    <n v="704"/>
    <s v="Unknown and new pests ( Bee Swarm) and their control mechanisms can be included in the risk register."/>
    <s v="Internal"/>
    <d v="2020-07-13T00:00:00"/>
    <x v="0"/>
    <s v="Middle East"/>
    <x v="1"/>
    <s v="Observation"/>
    <n v="45001"/>
    <s v="8.1.2"/>
    <s v=" Eliminating Hazards and reducing OH&amp;S risks"/>
    <s v="Operations"/>
    <m/>
    <d v="2020-08-13T00:00:00"/>
    <d v="2021-01-20T00:00:00"/>
    <s v="Unknown and new pests ( Bee Swarm) are included in the risk register"/>
    <x v="0"/>
    <n v="191"/>
    <n v="160"/>
  </r>
  <r>
    <n v="705"/>
    <s v="Audit Summary report is not clear. It needs to be in the form of a dashboard or ( giving a clear number of findings and their status)"/>
    <s v="Internal"/>
    <d v="2020-07-13T00:00:00"/>
    <x v="0"/>
    <s v="Middle East"/>
    <x v="1"/>
    <s v="Observation"/>
    <n v="9001"/>
    <n v="9.1999999999999993"/>
    <s v=" Internal audit"/>
    <s v="Quality"/>
    <m/>
    <d v="2020-08-13T00:00:00"/>
    <d v="2020-09-14T00:00:00"/>
    <s v="Audit report format has been introduced by GCEE"/>
    <x v="0"/>
    <n v="63"/>
    <n v="32"/>
  </r>
  <r>
    <n v="706"/>
    <s v="A column could be added in the Needs &amp; Expectations document that states how many of the identified needs &amp; expectations of various stakeholders are being complied with."/>
    <s v="Internal"/>
    <d v="2020-07-14T00:00:00"/>
    <x v="0"/>
    <s v="Middle East"/>
    <x v="1"/>
    <s v="OFI"/>
    <n v="9001"/>
    <n v="4.2"/>
    <s v=" Needs &amp; Expectations"/>
    <s v="Management"/>
    <m/>
    <d v="2020-08-14T00:00:00"/>
    <d v="2020-09-14T00:00:00"/>
    <s v="Risk mitigation column has been added to the needs and expectations document"/>
    <x v="0"/>
    <n v="62"/>
    <n v="31"/>
  </r>
  <r>
    <n v="707"/>
    <s v="Suggestions could be segregated separately from the complaints data maintained by Academics for better analysis &amp; to identify correct areas of improvement / customer dissatisfaction. Currently all details received from parents whether it is a complaint, feedback or a suggestion is maintained together in one spreadsheet. E.g. statements received such as “suggested to keep shorter stories as kids gets distracted when stories are long”."/>
    <s v="Internal"/>
    <d v="2020-07-14T00:00:00"/>
    <x v="0"/>
    <s v="Middle East"/>
    <x v="1"/>
    <s v="OFI"/>
    <n v="9001"/>
    <s v="9.1.2"/>
    <s v=" Customer satisfaction"/>
    <s v="Academics"/>
    <m/>
    <d v="2020-08-14T00:00:00"/>
    <d v="2021-01-21T00:00:00"/>
    <s v="suggestions and complaints are now segregated"/>
    <x v="0"/>
    <n v="191"/>
    <n v="160"/>
  </r>
  <r>
    <n v="708"/>
    <s v="A column could  be added in the complaints data spreadsheet maintained stating status of the complaints (open / close)."/>
    <s v="Internal"/>
    <d v="2020-07-14T00:00:00"/>
    <x v="0"/>
    <s v="Middle East"/>
    <x v="1"/>
    <s v="OFI"/>
    <n v="9001"/>
    <s v="9.1.2"/>
    <s v=" Customer satisfaction"/>
    <s v="Academics"/>
    <m/>
    <d v="2020-08-14T00:00:00"/>
    <d v="2021-01-21T00:00:00"/>
    <s v="A column has been added in the Parents feedback register for the status of the complaints and suggestions"/>
    <x v="0"/>
    <n v="191"/>
    <n v="160"/>
  </r>
  <r>
    <n v="709"/>
    <s v="Although the various internal stakeholder meet regularly &amp; discuss the canteen vendor’s food services to campus, a formal feedback system could help in systemic evaluation and also identify areas where the vendor needs to improve."/>
    <s v="Internal"/>
    <d v="2020-07-14T00:00:00"/>
    <x v="0"/>
    <s v="Middle East"/>
    <x v="1"/>
    <s v="OFI"/>
    <n v="45001"/>
    <s v="6.1.2"/>
    <s v=" Hazard identification &amp; assessment of risks and opportunities"/>
    <s v="Operations"/>
    <m/>
    <d v="2020-08-14T00:00:00"/>
    <d v="2021-02-01T00:00:00"/>
    <s v="Feedback for canteen evaluation has been created by the campus"/>
    <x v="0"/>
    <n v="202"/>
    <n v="171"/>
  </r>
  <r>
    <n v="710"/>
    <s v="Outsourced vendors can be included in the OHS Committee as it is a requirements of ISO 45001:2018 standards."/>
    <s v="Internal"/>
    <d v="2020-07-14T00:00:00"/>
    <x v="0"/>
    <s v="Middle East"/>
    <x v="1"/>
    <s v="OFI"/>
    <n v="45001"/>
    <n v="8.1999999999999993"/>
    <s v=" Emergency preparedness and response"/>
    <s v="Operations"/>
    <m/>
    <d v="2020-08-14T00:00:00"/>
    <d v="2021-01-25T00:00:00"/>
    <s v="Outsourced vendors are part of OHS committee"/>
    <x v="0"/>
    <n v="195"/>
    <n v="164"/>
  </r>
  <r>
    <n v="711"/>
    <s v="Results of Vendor Evaluation (Ratings) to be communicated to vendor in order to enable them to improve their service areas "/>
    <s v="Internal"/>
    <d v="2020-07-14T00:00:00"/>
    <x v="0"/>
    <s v="Middle East"/>
    <x v="1"/>
    <s v="OFI"/>
    <n v="9001"/>
    <n v="8.4"/>
    <s v=" Control of external processes, products &amp; services"/>
    <s v="Operations"/>
    <m/>
    <d v="2020-08-14T00:00:00"/>
    <d v="2021-01-25T00:00:00"/>
    <s v="Vendor Evaluation Rating is communicated to the vendor as a process"/>
    <x v="0"/>
    <n v="195"/>
    <n v="164"/>
  </r>
  <r>
    <n v="712"/>
    <s v="In order to check on the Competencies of Nurses in First Aid, an internal training for teachers or even senior students can be taken by Nurse, to ensure that they are well versed in the area giving them an opportunity to become better at the same time training more staff on basic first aid. This can be recorded by the HR."/>
    <s v="Internal"/>
    <d v="2020-07-14T00:00:00"/>
    <x v="0"/>
    <s v="Middle East"/>
    <x v="1"/>
    <s v="OFI"/>
    <n v="45001"/>
    <n v="10.3"/>
    <s v=" Continual improvement"/>
    <s v="Operations"/>
    <m/>
    <d v="2020-08-14T00:00:00"/>
    <d v="2021-01-29T00:00:00"/>
    <s v="First Aid training conducted by Nurse Campus to teachers and senior students"/>
    <x v="0"/>
    <n v="199"/>
    <n v="168"/>
  </r>
  <r>
    <n v="713"/>
    <s v="A number of staff members were found not to have access to myGIIS. Not having access to an Intranet platform for communication and knowledge sharing creates a blind spot for these employees and makes communication ineffective. For example, Mr Sachin of Operations / Admin team who joined in 2018 and Mr Amit of Operations who joined in 2019 has not been given access to myGIIS until 27 July 2020. Mr Vijayant in Legal also did not have access to myGIIS. Consequently, these staff members did not have the opportunity to familiarize themselves with the IMS processes shared through myGIIS, leading to several variations to the process. This is also against the management directive of standardization across geos."/>
    <s v="Internal"/>
    <d v="2020-07-27T00:00:00"/>
    <x v="0"/>
    <s v="India"/>
    <x v="13"/>
    <s v="Minor -Non-Conformities"/>
    <n v="45001"/>
    <s v="7.4.2"/>
    <s v=" Internal Communication"/>
    <s v="HR"/>
    <m/>
    <s v="20/09/2020"/>
    <d v="2020-08-15T00:00:00"/>
    <s v="myGIIS access is now given to all hence as per the attached evidence this ticket can be closed."/>
    <x v="0"/>
    <n v="19"/>
    <n v="-36"/>
  </r>
  <r>
    <n v="714"/>
    <s v="Although currently Induction is being conducted on the day of joining, no fixed timeframe is in place. This may lead to certain joining formalities &amp; important communication to new employees being missed out. A specific time frame could be put in place for completion of induction. This will enable monitoring of compliance to joining formalities."/>
    <s v="Internal"/>
    <d v="2020-07-27T00:00:00"/>
    <x v="0"/>
    <s v="India"/>
    <x v="13"/>
    <s v="Observation"/>
    <n v="45001"/>
    <s v="7.4.2"/>
    <s v=" Internal Communication"/>
    <s v="HR"/>
    <m/>
    <s v="20/09/2020"/>
    <d v="2020-09-14T00:00:00"/>
    <s v="All employees record are maintained by HR for induction etc.,"/>
    <x v="0"/>
    <n v="49"/>
    <n v="-6"/>
  </r>
  <r>
    <n v="715"/>
    <s v="While there are relevant clauses in place in the contract and employee handbook as to consequences, there is currently no communication process in place to deal with a situation of any employee indulging in any unacceptable behaviour towards another employee. For example, Whistle blower policy is in the employee handbook which is on myGIIS, but to which 100% staff did not have access at the time of audit."/>
    <s v="Internal"/>
    <d v="2020-07-27T00:00:00"/>
    <x v="0"/>
    <s v="India"/>
    <x v="13"/>
    <s v="Observation"/>
    <n v="45001"/>
    <s v="8.1.2"/>
    <s v=" Eliminating Hazards and reducing OH&amp;S risks"/>
    <s v="HR"/>
    <m/>
    <s v="20/09/2020"/>
    <d v="2020-08-15T00:00:00"/>
    <s v="Access of myGIIS is given and whistle blower policy is also being shared"/>
    <x v="0"/>
    <n v="19"/>
    <n v="-36"/>
  </r>
  <r>
    <n v="716"/>
    <s v="Training module on OH&amp;S could be added to the induction module."/>
    <s v="Internal"/>
    <d v="2020-07-27T00:00:00"/>
    <x v="0"/>
    <s v="India"/>
    <x v="13"/>
    <s v="Observation"/>
    <n v="45001"/>
    <n v="5.4"/>
    <s v=" Consultation and participation of workers"/>
    <s v="HR"/>
    <m/>
    <s v="31/08/2020"/>
    <d v="2020-09-14T00:00:00"/>
    <s v="Training module of OHS&amp;S available in Teamie"/>
    <x v="0"/>
    <n v="49"/>
    <n v="14"/>
  </r>
  <r>
    <n v="717"/>
    <s v="There seems to be no clear description in terms of roles, responsibility and authority, although during recruitment there is one advertised and the actual handling is left to the Manager or Supervisor. E.g. Legal Manager role was not clear previously"/>
    <s v="Internal"/>
    <d v="2020-07-27T00:00:00"/>
    <x v="0"/>
    <s v="India"/>
    <x v="13"/>
    <s v="Observation"/>
    <n v="9001"/>
    <n v="5.3"/>
    <s v=" Role, Responsibility, Authority"/>
    <s v="HR"/>
    <m/>
    <s v="20/09/2020"/>
    <d v="2020-09-14T00:00:00"/>
    <s v="Each role is defined and objectives are set and KPI's are also defined in RAMCO"/>
    <x v="0"/>
    <n v="49"/>
    <n v="-6"/>
  </r>
  <r>
    <n v="718"/>
    <s v="In the background verification report, status with mismatch needs to have different colour code. Although the report later mentioned that the agency has communicated with the HR. Would suggest HR to have a process of Report validation &amp; take suitable action. As the summary of the report shows wrong information."/>
    <s v="Internal"/>
    <d v="2020-07-27T00:00:00"/>
    <x v="0"/>
    <s v="India"/>
    <x v="13"/>
    <s v="Observation"/>
    <n v="45001"/>
    <s v="8.1.2"/>
    <s v=" Eliminating Hazards and reducing OH&amp;S risks"/>
    <s v="HR"/>
    <m/>
    <s v="20/09/2020"/>
    <d v="2020-09-14T00:00:00"/>
    <s v="Verification report is communicated and records are updated by HR"/>
    <x v="0"/>
    <n v="49"/>
    <n v="-6"/>
  </r>
  <r>
    <n v="719"/>
    <s v="SOP was not available for ERP (RAMCO) with the auditee. Having an SOP is one of the best practices to create and update the SOP, as it will help to reduce human dependency and also can be used for training a newcomer."/>
    <s v="Internal"/>
    <d v="2020-07-27T00:00:00"/>
    <x v="0"/>
    <s v="India"/>
    <x v="13"/>
    <s v="Observation"/>
    <n v="9001"/>
    <s v="7.1.2"/>
    <s v=" People"/>
    <s v="HR"/>
    <m/>
    <s v="20/09/2020"/>
    <d v="2020-08-26T00:00:00"/>
    <s v="SOP has been created by the Campus"/>
    <x v="0"/>
    <n v="30"/>
    <n v="-25"/>
  </r>
  <r>
    <n v="720"/>
    <s v="Government Rules &amp; Regulations are not listed down for Business Development Projects. As we have multiple schools in the same state / country in a gap of 2 yrs. / 5 yrs. / 10 yrs. or more, the list will be helpful for future reference instead of conducting the entire research again. In case of any modification / updates in rules and regulation, it can be updated in the same list. For example the confusion over the Bannerghatta campus Fire NOC."/>
    <s v="Internal"/>
    <d v="2020-07-27T00:00:00"/>
    <x v="0"/>
    <s v="India"/>
    <x v="13"/>
    <s v="Observation"/>
    <n v="9001"/>
    <s v="8.3.4"/>
    <s v=" Design &amp; development controls"/>
    <s v="Operations"/>
    <m/>
    <s v="20/09/2020"/>
    <d v="2020-09-15T00:00:00"/>
    <s v="Checklist of compliances is made and updated "/>
    <x v="0"/>
    <n v="50"/>
    <n v="-5"/>
  </r>
  <r>
    <n v="721"/>
    <s v="A dual language/ subtitles mode could be considered for the Training modules in TEAMIE for staff in other GEOS mainly (Malaysia and Japan). This would improve uptake and skill enhancement for such staff"/>
    <s v="Internal"/>
    <d v="2020-07-28T00:00:00"/>
    <x v="0"/>
    <s v="India"/>
    <x v="13"/>
    <s v="OFI"/>
    <n v="45001"/>
    <n v="5.4"/>
    <s v=" Consultation and participation of workers"/>
    <s v="HR"/>
    <m/>
    <s v="20/09/2020"/>
    <d v="2020-09-14T00:00:00"/>
    <s v="Percipoi training software has been introduced with subtitiles training modules"/>
    <x v="0"/>
    <n v="48"/>
    <n v="-6"/>
  </r>
  <r>
    <n v="722"/>
    <s v="An assessment could be introduced on all training sessions to capture trainee understanding and measure training effectiveness. Although there are discussions to look at sending survey / questionnaires at 30/60/90 days this has not yet been implemented. Further, training could be modified to suit the needs of employees as a result of such measurement"/>
    <s v="Internal"/>
    <d v="2020-07-28T00:00:00"/>
    <x v="0"/>
    <s v="India"/>
    <x v="13"/>
    <s v="OFI"/>
    <n v="45001"/>
    <n v="5.4"/>
    <s v=" Consultation and participation of workers"/>
    <s v="HR"/>
    <m/>
    <s v="20/09/2020"/>
    <d v="2020-09-15T00:00:00"/>
    <s v="Assessment of training is available in new training software i.e Percipoi"/>
    <x v="0"/>
    <n v="49"/>
    <n v="-5"/>
  </r>
  <r>
    <n v="723"/>
    <s v="Team could look into making a certain number of training mandatory to ensure teachers and all other staff skills are always up to date although auditors were given to understand that this might already be planned."/>
    <s v="Internal"/>
    <d v="2020-07-28T00:00:00"/>
    <x v="0"/>
    <s v="India"/>
    <x v="13"/>
    <s v="OFI"/>
    <n v="9001"/>
    <s v="7.1.2"/>
    <s v=" People"/>
    <s v="HR"/>
    <m/>
    <s v="20/09/2020"/>
    <d v="2020-09-15T00:00:00"/>
    <s v="For staff and Teachers new training module has been introduced i.e Percipoi"/>
    <x v="0"/>
    <n v="49"/>
    <n v="-5"/>
  </r>
  <r>
    <n v="724"/>
    <s v="Although background checks are conducted for certain designations / positions such as Principal, this is not currently being carried out for Teacher positions when these employees are the ones who will be in charge of and dealing with children. This may lead to the risk of any missed alerts during recruitment &amp; hiring"/>
    <s v="Internal"/>
    <d v="2020-07-28T00:00:00"/>
    <x v="0"/>
    <s v="India"/>
    <x v="13"/>
    <s v="OFI"/>
    <n v="45001"/>
    <s v="6.1.4"/>
    <s v=" Planning action to address OH&amp;S"/>
    <s v="HR"/>
    <m/>
    <s v="20/09/2020"/>
    <d v="2020-09-14T00:00:00"/>
    <s v="Background checks are done for all teachers and staff"/>
    <x v="0"/>
    <n v="48"/>
    <n v="-6"/>
  </r>
  <r>
    <n v="725"/>
    <s v="Similar to the comprehensive sheet maintained by OSD for CBSE affiliations, a tracking mechanism could also be maintained by other departments for any long-standing issues raised by individual campuses under their care. Such analysis could contribute to continual improvement"/>
    <s v="Internal"/>
    <d v="2020-07-28T00:00:00"/>
    <x v="0"/>
    <s v="India"/>
    <x v="13"/>
    <s v="OFI"/>
    <n v="9001"/>
    <n v="10.3"/>
    <s v=" Continual improvement"/>
    <s v="Operations"/>
    <m/>
    <s v="20/09/2020"/>
    <d v="2020-09-14T00:00:00"/>
    <s v="Record sheet is maintained by the campus for long standing issues"/>
    <x v="0"/>
    <n v="48"/>
    <n v="-6"/>
  </r>
  <r>
    <n v="726"/>
    <s v="Extra job-specific training could be given to staff who are undergoing job change. This will enable better performance and effectiveness in the new role. In addition, some form of induction and a clear letter stating changed role and responsibilities would be helpful"/>
    <s v="Internal"/>
    <d v="2020-07-28T00:00:00"/>
    <x v="0"/>
    <s v="India"/>
    <x v="13"/>
    <s v="OFI"/>
    <n v="45001"/>
    <n v="5.3"/>
    <s v=" Organizational Roles, Responsibilities, Authorities"/>
    <s v="HR"/>
    <m/>
    <s v="20/09/2020"/>
    <d v="2020-09-15T00:00:00"/>
    <s v="Job role based training modules defined in Percipoi"/>
    <x v="0"/>
    <n v="49"/>
    <n v="-5"/>
  </r>
  <r>
    <n v="727"/>
    <s v="An awareness training programme can be organised for Leadership to understand their role in QMS &amp; OHSMS."/>
    <s v="Internal"/>
    <d v="2020-07-28T00:00:00"/>
    <x v="0"/>
    <s v="India"/>
    <x v="13"/>
    <s v="OFI"/>
    <n v="9001"/>
    <n v="5.0999999999999996"/>
    <s v=" Leadership &amp; Commitment"/>
    <s v="Quality"/>
    <m/>
    <s v="20/09/2020"/>
    <d v="2020-11-06T00:00:00"/>
    <s v="Training on ISO Standards were given to the campus"/>
    <x v="0"/>
    <n v="101"/>
    <n v="47"/>
  </r>
  <r>
    <n v="728"/>
    <s v="Risk assessment by individual departments could be conducted and documented. Although challenges, strategic documents and needs and expectations of stakeholders were explained well, these could be documented for future reference"/>
    <s v="Internal"/>
    <d v="2020-07-28T00:00:00"/>
    <x v="0"/>
    <s v="India"/>
    <x v="13"/>
    <s v="OFI"/>
    <n v="45001"/>
    <s v="6.1.4"/>
    <s v=" Planning action to address OH&amp;S"/>
    <s v="Operations"/>
    <m/>
    <s v="20/09/2020"/>
    <d v="2020-09-14T00:00:00"/>
    <s v="Risk assessment document is prepared department wise by the campus"/>
    <x v="0"/>
    <n v="48"/>
    <n v="-6"/>
  </r>
  <r>
    <n v="729"/>
    <s v="Safety Certificate for the lift in the school is supposed to have a 3 year renewal cycle and the last renewal seems to have been in 2013. None was acquired in 2019. This is a serious risk to life and limb for the staff and students who may be required to use the lift, if there is a failure of the equipment leading to an accident"/>
    <s v="Internal"/>
    <d v="2020-07-31T00:00:00"/>
    <x v="0"/>
    <s v="India"/>
    <x v="14"/>
    <s v="Minor -Non-Conformities"/>
    <n v="45001"/>
    <n v="8.1"/>
    <s v=" Operational planning and control"/>
    <s v="Operations"/>
    <m/>
    <s v="20/09/2020"/>
    <d v="2020-10-10T00:00:00"/>
    <s v="Safety Certificate of lift are renewed."/>
    <x v="0"/>
    <n v="71"/>
    <n v="20"/>
  </r>
  <r>
    <n v="730"/>
    <s v="Although transport vendors provide the medical details for their employees such as Eye Tests for drivers, and School Nurse conducts BP, Pulse and general check-up, it might be useful to have the medical records also double checked by Nurse and Admin staff at random intervals to ensure there are no red flags or discrepancies. Monitoring of these records would be helpful."/>
    <s v="Internal"/>
    <d v="2020-07-31T00:00:00"/>
    <x v="0"/>
    <s v="India"/>
    <x v="14"/>
    <s v="Observation"/>
    <n v="45001"/>
    <n v="8.1"/>
    <s v=" Operational planning and control"/>
    <s v="Operations"/>
    <m/>
    <s v="20/09/2020"/>
    <d v="2020-10-10T00:00:00"/>
    <s v="Monitoring of records are now done in campus"/>
    <x v="0"/>
    <n v="71"/>
    <n v="20"/>
  </r>
  <r>
    <n v="731"/>
    <s v="The document on interested parties could be further enhanced by including Vendors, Alumni, Community, Society, Nation and the environment as this would help school in expanding its reach and attracting more segments of customers. It can also be tracked year on year as a repository for future reference."/>
    <s v="Internal"/>
    <d v="2020-07-31T00:00:00"/>
    <x v="0"/>
    <s v="India"/>
    <x v="14"/>
    <s v="Observation"/>
    <n v="9001"/>
    <n v="4.2"/>
    <s v=" Needs &amp; Expectations"/>
    <s v="Management"/>
    <m/>
    <s v="20/09/2020"/>
    <d v="2020-10-10T00:00:00"/>
    <s v="More comprehensive interested parties document has been made by campus."/>
    <x v="0"/>
    <n v="71"/>
    <n v="20"/>
  </r>
  <r>
    <n v="732"/>
    <s v="Some wires were observed to be hanging near the ceiling at 2nd floor C wing corridor. Although these were at a height, they could pose a risk in case children try to pull them. In case these are wires for the CCTV camera, exposed wires could mean loss of coverage in that area."/>
    <s v="Internal"/>
    <d v="2020-07-31T00:00:00"/>
    <x v="0"/>
    <s v="India"/>
    <x v="14"/>
    <s v="Observation"/>
    <n v="45001"/>
    <s v="6.1.2"/>
    <s v=" Hazard identification &amp; assessment of risks and opportunities"/>
    <s v="Operations"/>
    <m/>
    <s v="20/09/2020"/>
    <d v="2020-10-10T00:00:00"/>
    <s v="Hanging wires are now tapped"/>
    <x v="0"/>
    <n v="71"/>
    <n v="20"/>
  </r>
  <r>
    <n v="733"/>
    <s v="Currently there are no PCs in the library, but there seem to be plans for installing them for student research. At that time it may be useful to ensure limitations on the kind of websites students can access through the PCs in the library."/>
    <s v="Internal"/>
    <d v="2020-07-31T00:00:00"/>
    <x v="0"/>
    <s v="India"/>
    <x v="14"/>
    <s v="OFI"/>
    <n v="45001"/>
    <s v="8.1.2"/>
    <s v=" Eliminating Hazards and reducing OH&amp;S risks"/>
    <s v="Management"/>
    <m/>
    <s v="20/09/2020"/>
    <d v="2020-10-10T00:00:00"/>
    <s v="New PC's are installed in the library"/>
    <x v="0"/>
    <n v="71"/>
    <n v="20"/>
  </r>
  <r>
    <n v="734"/>
    <s v="TCs could be issued to departing students only after checking with the librarian in case of any unreturned books. Ideally a checklist would make these multiple checks easier to conduct with less chance of anything being missed out."/>
    <s v="Internal"/>
    <d v="2020-07-31T00:00:00"/>
    <x v="0"/>
    <s v="India"/>
    <x v="14"/>
    <s v="OFI"/>
    <n v="9001"/>
    <s v="8.5.1"/>
    <s v=" Control of production &amp;  service provision"/>
    <s v="Admissions"/>
    <m/>
    <s v="20/09/2020"/>
    <d v="2020-10-10T00:00:00"/>
    <s v="Checklist has been designed and documentated"/>
    <x v="0"/>
    <n v="71"/>
    <n v="20"/>
  </r>
  <r>
    <n v="735"/>
    <s v="There is also no PC provided to the Nurse in the sickbay. At the moment everything is on physical registers. This does not allow for analysis of the most common incidents or their frequency without a manual tally."/>
    <s v="Internal"/>
    <d v="2020-07-31T00:00:00"/>
    <x v="0"/>
    <s v="India"/>
    <x v="14"/>
    <s v="OFI"/>
    <n v="9001"/>
    <s v="8.5.1"/>
    <s v=" Control of production &amp;  service provision"/>
    <s v="Operations"/>
    <m/>
    <s v="20/09/2020"/>
    <d v="2020-10-10T00:00:00"/>
    <s v="PC has been installed in the sickbay"/>
    <x v="0"/>
    <n v="71"/>
    <n v="20"/>
  </r>
  <r>
    <n v="736"/>
    <s v="A demo of CPR, First aid was conducted by the school nurse and doctor on call. These events could be recorded and made a regular feature of the school especially in view of the current COVID-19 situation."/>
    <s v="Internal"/>
    <d v="2020-08-01T00:00:00"/>
    <x v="0"/>
    <s v="India"/>
    <x v="14"/>
    <s v="OFI"/>
    <n v="45001"/>
    <s v="7.5.2"/>
    <s v=" Creating and updating"/>
    <s v="Operations"/>
    <m/>
    <s v="20/09/2020"/>
    <d v="2020-10-10T00:00:00"/>
    <s v="A demo of CPR was conducted by the Nurse."/>
    <x v="0"/>
    <n v="70"/>
    <n v="20"/>
  </r>
  <r>
    <n v="737"/>
    <s v="Operations too could look at converting their manual registers and reports to Excel as this would be easier to analyse and track."/>
    <s v="Internal"/>
    <d v="2020-08-01T00:00:00"/>
    <x v="0"/>
    <s v="India"/>
    <x v="14"/>
    <s v="OFI"/>
    <n v="9001"/>
    <n v="7.5"/>
    <s v=" Documented information"/>
    <s v="Operations"/>
    <m/>
    <s v="20/09/2020"/>
    <d v="2020-10-10T00:00:00"/>
    <s v="Operations are now converting operations manual into excel"/>
    <x v="0"/>
    <n v="70"/>
    <n v="20"/>
  </r>
  <r>
    <n v="738"/>
    <s v="After a Vendor Evaluation feedback is given to the vendor verbally, but a formal documented record can be looked into and also action taken on poor performing Vendors to be documented."/>
    <s v="Internal"/>
    <d v="2020-08-01T00:00:00"/>
    <x v="0"/>
    <s v="India"/>
    <x v="14"/>
    <s v="OFI"/>
    <n v="9001"/>
    <n v="7.5"/>
    <s v=" Documented information"/>
    <s v="Operations"/>
    <m/>
    <s v="20/09/2020"/>
    <d v="2020-10-10T00:00:00"/>
    <s v="Vendor evaluation form is now implemented in the campus."/>
    <x v="0"/>
    <n v="70"/>
    <n v="20"/>
  </r>
  <r>
    <n v="739"/>
    <s v="The CPR Poster in Sickbay needs to be rectified as the Emergency Contact is shown as 911 (since help was taken from the American Heart Association Resource). It should be changed to 108."/>
    <s v="Internal"/>
    <d v="2020-08-01T00:00:00"/>
    <x v="0"/>
    <s v="India"/>
    <x v="14"/>
    <s v="OFI"/>
    <n v="45001"/>
    <s v="7.5.3"/>
    <s v=" Control of documented information"/>
    <s v="Operations"/>
    <m/>
    <s v="20/09/2020"/>
    <d v="2020-10-10T00:00:00"/>
    <s v="The CPR poster in the sickbay has been changed "/>
    <x v="0"/>
    <n v="70"/>
    <n v="20"/>
  </r>
  <r>
    <n v="740"/>
    <s v="For cases that require hospital visit (which should be treated with seriousness) there should be a separate Incident Report filed. Training and on this could be given by the GCEE."/>
    <s v="Internal"/>
    <d v="2020-08-01T00:00:00"/>
    <x v="0"/>
    <s v="India"/>
    <x v="14"/>
    <s v="OFI"/>
    <n v="45001"/>
    <n v="10.199999999999999"/>
    <s v=" Incident, nonconformity &amp; corrective action"/>
    <s v="Quality"/>
    <m/>
    <s v="20/09/2020"/>
    <d v="2020-10-10T00:00:00"/>
    <s v="incident register with required details along with accident book is maintained"/>
    <x v="0"/>
    <n v="70"/>
    <n v="20"/>
  </r>
  <r>
    <n v="741"/>
    <s v="Although the section on originality has been added to the Rubric as an aspect of assessment and students do presentations to showcase their learning, it may be helpful to conduct a formal session for students covering plagiarism and copyright infringements in age appropriate format."/>
    <s v="Internal"/>
    <d v="2020-08-01T00:00:00"/>
    <x v="0"/>
    <s v="India"/>
    <x v="14"/>
    <s v="OFI"/>
    <n v="9001"/>
    <n v="6.1"/>
    <s v=" Address risk &amp; opportunity"/>
    <s v="Academics"/>
    <m/>
    <s v="20/09/2020"/>
    <d v="2020-10-10T00:00:00"/>
    <s v="A formal lesson plan has been prepared by the school"/>
    <x v="0"/>
    <n v="70"/>
    <n v="20"/>
  </r>
  <r>
    <n v="742"/>
    <s v="Proxy / Substitution documents can be enhanced by adding details of lessons to be conducted and completion status this will help to track fortnightly planning schedule."/>
    <s v="Internal"/>
    <d v="2020-08-01T00:00:00"/>
    <x v="0"/>
    <s v="India"/>
    <x v="14"/>
    <s v="OFI"/>
    <n v="9001"/>
    <s v="7.1.5"/>
    <s v=" Monitoring &amp; measuring resources"/>
    <s v="Academics"/>
    <m/>
    <s v="20/09/2020"/>
    <d v="2020-10-10T00:00:00"/>
    <s v="Proxy documentation has been enchanced."/>
    <x v="0"/>
    <n v="70"/>
    <n v="20"/>
  </r>
  <r>
    <n v="743"/>
    <s v="Although the Sports Teachers already have First Aid Training as part of their qualification, it may help to have refresher training for these teachers due to the nature of their subject (Sports) where injuries are more likely."/>
    <s v="Internal"/>
    <d v="2020-08-01T00:00:00"/>
    <x v="0"/>
    <s v="India"/>
    <x v="14"/>
    <s v="OFI"/>
    <n v="45001"/>
    <s v="8.1.2"/>
    <s v=" Eliminating Hazards and reducing OH&amp;S risks"/>
    <s v="HR"/>
    <m/>
    <s v="31/08/2020"/>
    <d v="2020-10-10T00:00:00"/>
    <s v="For sports teacher, teachers are given first aid training"/>
    <x v="0"/>
    <n v="70"/>
    <n v="40"/>
  </r>
  <r>
    <n v="744"/>
    <s v="The process of Internal Audit seems to be ineffective:_x000a_• Objectivity and the impartiality of the audit process for 2019-20 is not seen. Evidence - Academics (Secondary) doing audit of Academics (Primary)_x000a_• ISO SYSTEMS CO-ORDINATOR, Legal &amp; Leadership functions were not covered during Internal Audit of 2019-20_x000a_• Internal Audit Schedule needs to be detailed &amp; comprehensive. It needs to mention dept. wise time &amp; date of audit. Currently the schedule just mentioned the dates as 6/11/19 &amp; 15/11/19_x000a_• Internal Audit Report for ACA-PM-01-08 did not mention as to who were the auditors, who were the auditees present, the duration of audit. _x000a_• Details of mapping the Internal Audit Findings to relevant ISO standards clause was not seen in GIIS-ACA-PM-05 Testing and Marking of Student Work audit report. The report further didn't categorise the audit findings as Non-Conformities, Observations, OFI's_x000a_• No Corrective Action Request (CAR) Report is maintained for audit findings. Evidence - 3 AFI's in last internal audit cycle of 2019-20_x000a_"/>
    <s v="Internal"/>
    <d v="2020-08-26T00:00:00"/>
    <x v="0"/>
    <s v="Malaysia"/>
    <x v="4"/>
    <s v="Major -Non-Conformities"/>
    <n v="9001"/>
    <n v="9.1999999999999993"/>
    <s v=" Internal audit"/>
    <s v="Management"/>
    <m/>
    <d v="2020-09-30T00:00:00"/>
    <d v="2020-10-09T00:00:00"/>
    <s v="This is done by campus as recorded in MRM"/>
    <x v="0"/>
    <n v="44"/>
    <n v="9"/>
  </r>
  <r>
    <n v="745"/>
    <s v="Management Review Meeting process needs improvement as per standards requirements:_x000a_• There has to be a formal communication mechanism in place for scheduling MRM and the agenda to be covered in it_x000a_• The current practise in MRM's is that everything is verbal discussion. There is no data that is compiled, summarised &amp; then presented for review by leadership during MRM's. Evidence - MRM dated 16/1/2020_x000a_• The fact that there was only partial internal audit conducted in Nov 2019 &amp; balance functions would be covered in March-20, this was not discussed during MRM dated 16th Jan, 2020_x000a_• Accidents / Incidents is not covered in MRM_x000a_• Target date for completion is not mentioned in MRM Minutes thereby unable to conclude the points that are still open, by when it will be closed and it’s current review status_x000a_• Agenda Points as per requirements of ISO 45001:2018 standards needs to be included from next MRM onwards_x000a_"/>
    <s v="Internal"/>
    <d v="2020-08-27T00:00:00"/>
    <x v="0"/>
    <s v="Malaysia"/>
    <x v="4"/>
    <s v="Major -Non-Conformities"/>
    <n v="9001"/>
    <n v="9.3000000000000007"/>
    <s v=" Management review"/>
    <s v="Management"/>
    <m/>
    <d v="2020-09-30T00:00:00"/>
    <d v="2020-10-09T00:00:00"/>
    <s v="This is done by campus as recorded in MRM"/>
    <x v="0"/>
    <n v="44"/>
    <n v="9"/>
  </r>
  <r>
    <n v="746"/>
    <s v="No documentary evidence available that the organization shall determine the interested parties (e.g. students, interns, alumni, external service providers, media, staff, etc...) that are relevant to it’s management system and their requirements i.e. needs and expectations from GIIS KL Campus."/>
    <s v="Internal"/>
    <d v="2020-08-26T00:00:00"/>
    <x v="0"/>
    <s v="Malaysia"/>
    <x v="4"/>
    <s v="Minor -Non-Conformities"/>
    <n v="9001"/>
    <n v="4.2"/>
    <s v=" Needs &amp; Expectations"/>
    <s v="Management"/>
    <m/>
    <d v="2020-09-30T00:00:00"/>
    <d v="2020-10-14T00:00:00"/>
    <s v="Interested parties are now determined by the campus"/>
    <x v="0"/>
    <n v="49"/>
    <n v="14"/>
  </r>
  <r>
    <n v="747"/>
    <s v="Occupational Health, Safety &amp; Security Policy was unavailable at the time of audit / not shown to the auditors. Awareness related to the policy can be improved further."/>
    <s v="Internal"/>
    <d v="2020-08-26T00:00:00"/>
    <x v="0"/>
    <s v="Malaysia"/>
    <x v="4"/>
    <s v="Minor -Non-Conformities"/>
    <n v="9001"/>
    <n v="5.2"/>
    <s v=" Policy"/>
    <s v="Management"/>
    <m/>
    <d v="2020-10-26T00:00:00"/>
    <d v="2020-09-15T00:00:00"/>
    <s v="OHS&amp;S Policy awareness made in campus"/>
    <x v="0"/>
    <n v="20"/>
    <n v="-41"/>
  </r>
  <r>
    <n v="748"/>
    <s v="Complaints Management process needs to be streamlined. Departments are maintaining their respective complaints data. Analysis of repetitive complaints is not being done. No complete utilization of help desk observed, in the absence of which, many customer complaints may be unattended or unsurfaced as it is not overseen by any other supervisor. "/>
    <s v="Internal"/>
    <d v="2020-08-26T00:00:00"/>
    <x v="0"/>
    <s v="Malaysia"/>
    <x v="4"/>
    <s v="Minor -Non-Conformities"/>
    <n v="9001"/>
    <n v="10.199999999999999"/>
    <s v=" Nonconformity &amp; corrective action"/>
    <s v="Academics"/>
    <m/>
    <d v="2020-09-30T00:00:00"/>
    <d v="2020-10-09T00:00:00"/>
    <s v="This is done by campus as recorded in MRM"/>
    <x v="0"/>
    <n v="44"/>
    <n v="9"/>
  </r>
  <r>
    <n v="749"/>
    <s v="Overall awareness of QMS &amp; OHSMS Risks can be further improved amongst various auditees and functions"/>
    <s v="Internal"/>
    <d v="2020-08-26T00:00:00"/>
    <x v="0"/>
    <s v="Malaysia"/>
    <x v="4"/>
    <s v="Minor -Non-Conformities"/>
    <n v="9001"/>
    <n v="5.0999999999999996"/>
    <s v=" Leadership &amp; Commitment"/>
    <s v="Management"/>
    <m/>
    <d v="2020-09-30T00:00:00"/>
    <d v="2020-10-09T00:00:00"/>
    <s v="This is done by campus as recorded in MRM"/>
    <x v="0"/>
    <n v="44"/>
    <n v="9"/>
  </r>
  <r>
    <n v="750"/>
    <s v="Although issues are discussed on monthly basis in meeting by respective dept's, they could be summarised into one document for ease of monitoring &amp; review by Leadership. "/>
    <s v="Internal"/>
    <d v="2020-08-26T00:00:00"/>
    <x v="0"/>
    <s v="Malaysia"/>
    <x v="4"/>
    <s v="Observation"/>
    <n v="9001"/>
    <s v="5.1.1"/>
    <s v=" General (Leadership)"/>
    <s v="Management"/>
    <m/>
    <d v="2020-09-30T00:00:00"/>
    <d v="2020-10-09T00:00:00"/>
    <s v="This is done by campus as recorded in MRM"/>
    <x v="0"/>
    <n v="44"/>
    <n v="9"/>
  </r>
  <r>
    <n v="751"/>
    <s v="Overall awareness of ISO standards requirements awareness was limited to less people. Operations members are not aware of IMS procedures uploaded in my GIIS. "/>
    <s v="Internal"/>
    <d v="2020-08-26T00:00:00"/>
    <x v="0"/>
    <s v="Malaysia"/>
    <x v="4"/>
    <s v="Observation"/>
    <n v="9001"/>
    <n v="7.3"/>
    <s v=" Awareness"/>
    <s v="Management"/>
    <m/>
    <d v="2020-09-30T00:00:00"/>
    <d v="2020-10-14T00:00:00"/>
    <s v="IMS procedures shared by the quality coordinator with the campus._x000a_And the team is made aware that it is available in myGIIS"/>
    <x v="0"/>
    <n v="49"/>
    <n v="14"/>
  </r>
  <r>
    <n v="752"/>
    <s v="Identification of Legal requirements specific to GIIS KL Campus was initiated in Feb'20 by respective dept's, a summary document / repository needs to be made that would assist in arriving at as to where the campus stands w.r.t. it's overall legal compliances status."/>
    <s v="Internal"/>
    <d v="2020-08-26T00:00:00"/>
    <x v="0"/>
    <s v="Malaysia"/>
    <x v="4"/>
    <s v="Observation"/>
    <n v="45001"/>
    <s v="9.1.2"/>
    <s v=" Evaluation of Complaince"/>
    <s v="Management"/>
    <m/>
    <d v="2020-10-26T00:00:00"/>
    <d v="2020-09-15T00:00:00"/>
    <s v="Legal register made campus specific"/>
    <x v="0"/>
    <n v="20"/>
    <n v="-41"/>
  </r>
  <r>
    <n v="753"/>
    <s v="New employee’s induction via Teamie is not followed up or ensured. No evidences of employee induction (Admissions Head, joined on 4th Oct-19). Safety aspects are not included in induction."/>
    <s v="Internal"/>
    <d v="2020-08-26T00:00:00"/>
    <x v="0"/>
    <s v="Malaysia"/>
    <x v="4"/>
    <s v="Observation"/>
    <n v="9001"/>
    <n v="7.2"/>
    <s v=" Competence"/>
    <s v="HR"/>
    <m/>
    <d v="2020-09-30T00:00:00"/>
    <d v="2020-10-09T00:00:00"/>
    <s v="This is done by campus as recorded in MRM"/>
    <x v="0"/>
    <n v="44"/>
    <n v="9"/>
  </r>
  <r>
    <n v="754"/>
    <s v="Parent Satisfaction Target is 65% &amp; achievement is 60% for 2019. On the contrary, Student Satisfaction Target is 93%. Wide-gap exists between these two targets. Satisfaction surveys of parents needs to be updated. The reasons of low scores needs to reviewed thoroughly."/>
    <s v="Internal"/>
    <d v="2020-08-26T00:00:00"/>
    <x v="0"/>
    <s v="Malaysia"/>
    <x v="4"/>
    <s v="OFI"/>
    <n v="9001"/>
    <s v="9.1.2"/>
    <s v=" Customer satisfaction"/>
    <s v="Academics"/>
    <m/>
    <d v="2020-09-30T00:00:00"/>
    <d v="2020-10-23T00:00:00"/>
    <s v="Parents and student satisfcation survey is analysed and reasons for difference recorded"/>
    <x v="0"/>
    <n v="58"/>
    <n v="23"/>
  </r>
  <r>
    <n v="755"/>
    <s v="Post admissions follow up to improve relationship with customers can be improved."/>
    <s v="Internal"/>
    <d v="2020-08-26T00:00:00"/>
    <x v="0"/>
    <s v="Malaysia"/>
    <x v="4"/>
    <s v="OFI"/>
    <n v="9001"/>
    <s v="8.2.3"/>
    <s v=" Review of requirements for products &amp; services"/>
    <s v="Admissions"/>
    <m/>
    <d v="2020-09-30T00:00:00"/>
    <d v="2020-09-30T00:00:00"/>
    <s v="Google form has been created by the campus to capture feedback of the parents"/>
    <x v="0"/>
    <n v="35"/>
    <n v="0"/>
  </r>
  <r>
    <n v="756"/>
    <s v="Follow up by safety in charge if all students are aware of emergency evacuation plan needs to be done"/>
    <s v="Internal"/>
    <d v="2020-08-26T00:00:00"/>
    <x v="0"/>
    <s v="Malaysia"/>
    <x v="4"/>
    <s v="Observation"/>
    <n v="45001"/>
    <n v="8.1999999999999993"/>
    <s v=" Emergency preparedness and response"/>
    <s v="Operations"/>
    <m/>
    <d v="2020-09-30T00:00:00"/>
    <d v="2020-10-09T00:00:00"/>
    <s v="This is done by campus as recorded in MRM"/>
    <x v="0"/>
    <n v="44"/>
    <n v="9"/>
  </r>
  <r>
    <n v="757"/>
    <s v="During admissions, a student book with guidelines to rules / do and don’ts specific to KL Campus can be given including how to respond to emergencies, how to safeguard oneself during   pandemics, etc…"/>
    <s v="Internal"/>
    <d v="2020-08-26T00:00:00"/>
    <x v="0"/>
    <s v="Malaysia"/>
    <x v="4"/>
    <s v="Observation"/>
    <n v="9001"/>
    <s v="8.2.2"/>
    <s v=" Determining requirements for products &amp; services"/>
    <s v="Admissions"/>
    <m/>
    <d v="2020-09-30T00:00:00"/>
    <d v="2020-10-09T00:00:00"/>
    <s v="This is done by campus as recorded in MRM"/>
    <x v="0"/>
    <n v="44"/>
    <n v="9"/>
  </r>
  <r>
    <n v="758"/>
    <s v="Regular &amp; systematic process for update and Change of address/phone numbers of parents needs to be implemented. "/>
    <s v="Internal"/>
    <d v="2020-08-27T00:00:00"/>
    <x v="0"/>
    <s v="Malaysia"/>
    <x v="4"/>
    <s v="OFI"/>
    <n v="9001"/>
    <s v="8.2.3"/>
    <s v=" Review of requirements for products &amp; services"/>
    <s v="Admissions"/>
    <m/>
    <d v="2020-09-30T00:00:00"/>
    <d v="2020-09-30T00:00:00"/>
    <s v="This process has been initiated by the IT team in the campus"/>
    <x v="0"/>
    <n v="34"/>
    <n v="0"/>
  </r>
  <r>
    <n v="759"/>
    <s v="Access to documents &amp; it's retrieval to show to auditors by auditees can be improved."/>
    <s v="Internal"/>
    <d v="2020-08-28T00:00:00"/>
    <x v="0"/>
    <s v="Malaysia"/>
    <x v="4"/>
    <s v="OFI"/>
    <n v="9001"/>
    <s v="7.5.3"/>
    <s v=" Control of documented information"/>
    <s v="Academics"/>
    <m/>
    <d v="2020-09-30T00:00:00"/>
    <d v="2020-10-23T00:00:00"/>
    <s v="It has been stated in MRM that documents will be organised when audit will be conducted"/>
    <x v="0"/>
    <n v="56"/>
    <n v="23"/>
  </r>
  <r>
    <n v="760"/>
    <s v="Risks to be identified for continuity of operations. In case there is breakdown in Internet Connection and Virtual Audits are happening at that time. "/>
    <s v="Internal"/>
    <d v="2020-08-29T00:00:00"/>
    <x v="0"/>
    <s v="Malaysia"/>
    <x v="4"/>
    <s v="OFI"/>
    <n v="9001"/>
    <n v="6.1"/>
    <s v=" Address risk &amp; opportunity"/>
    <s v="Academics"/>
    <m/>
    <d v="2020-09-30T00:00:00"/>
    <d v="2020-09-28T00:00:00"/>
    <s v="Risk for the continuity of the business is identified in the risk register by the campus"/>
    <x v="0"/>
    <n v="30"/>
    <n v="-2"/>
  </r>
  <r>
    <n v="761"/>
    <s v="Risks need to be identified for Admissions for requirements of additional staff to handle surge in leads / inquiries as aggressive digital marketing campaigns are planned for the next 4 months beginning Sept'20."/>
    <s v="Internal"/>
    <d v="2020-08-30T00:00:00"/>
    <x v="0"/>
    <s v="Malaysia"/>
    <x v="4"/>
    <s v="OFI"/>
    <n v="9001"/>
    <n v="6.1"/>
    <s v=" Address risk &amp; opportunity"/>
    <s v="Admissions"/>
    <m/>
    <d v="2020-09-30T00:00:00"/>
    <d v="2020-09-28T00:00:00"/>
    <s v="Requirement of the additional staff is identified in the risk register"/>
    <x v="0"/>
    <n v="29"/>
    <n v="-2"/>
  </r>
  <r>
    <n v="762"/>
    <s v="Employee Resume banks only in HRs email. This makes it person oriented. It needs to be in the system so that back up HR member can check the same."/>
    <s v="Internal"/>
    <d v="2020-08-31T00:00:00"/>
    <x v="0"/>
    <s v="Malaysia"/>
    <x v="4"/>
    <s v="OFI"/>
    <n v="9001"/>
    <s v="7.1.2"/>
    <s v=" People"/>
    <s v="HR"/>
    <m/>
    <d v="2020-09-30T00:00:00"/>
    <d v="2020-10-02T00:00:00"/>
    <s v="Employees resume bank made in google drive"/>
    <x v="0"/>
    <n v="32"/>
    <n v="2"/>
  </r>
  <r>
    <n v="763"/>
    <s v="Criteria points for employee interview is not set. Without the score, the basis of selection or rejection may not be rationalized."/>
    <s v="Internal"/>
    <d v="2020-09-01T00:00:00"/>
    <x v="0"/>
    <s v="Malaysia"/>
    <x v="4"/>
    <s v="OFI"/>
    <n v="9001"/>
    <s v="7.1.2"/>
    <s v=" People"/>
    <s v="HR"/>
    <m/>
    <d v="2020-09-30T00:00:00"/>
    <d v="2020-10-20T00:00:00"/>
    <s v="campus in MRM decided to immediately implement corporate document which has rating system"/>
    <x v="0"/>
    <n v="49"/>
    <n v="20"/>
  </r>
  <r>
    <n v="764"/>
    <s v="Employee satisfaction survey reports to be available with HR and Analysis of the report needs to be done"/>
    <s v="Internal"/>
    <d v="2020-09-02T00:00:00"/>
    <x v="0"/>
    <s v="Malaysia"/>
    <x v="4"/>
    <s v="Observation"/>
    <n v="9001"/>
    <s v="9.1.3"/>
    <s v=" Analysis &amp; evaluation"/>
    <s v="HR"/>
    <m/>
    <d v="2020-09-30T00:00:00"/>
    <d v="2020-10-09T00:00:00"/>
    <s v="This is done by campus as recorded in MRM"/>
    <x v="0"/>
    <n v="37"/>
    <n v="9"/>
  </r>
  <r>
    <n v="765"/>
    <s v="The training process seems to be ineffective_x000a_• Planned and actual evidence not seen for training of employees._x000a_• No records of shadow training of new employees seen though they said they have some cases where employees shadowed._x000a_"/>
    <s v="Internal"/>
    <d v="2020-09-03T00:00:00"/>
    <x v="0"/>
    <s v="Malaysia"/>
    <x v="4"/>
    <s v="Observation"/>
    <n v="9001"/>
    <n v="7.2"/>
    <s v=" Competence"/>
    <s v="HR"/>
    <m/>
    <d v="2020-09-30T00:00:00"/>
    <d v="2020-10-23T00:00:00"/>
    <s v="HR has strenghtened the records of training added budgeted v/s completed._x000a_Also Shadow Teacher records are maintained."/>
    <x v="0"/>
    <n v="50"/>
    <n v="23"/>
  </r>
  <r>
    <n v="766"/>
    <s v="Standard format for vendor evaluation to be followed (KL has separate)"/>
    <s v="Internal"/>
    <d v="2020-09-04T00:00:00"/>
    <x v="0"/>
    <s v="Malaysia"/>
    <x v="4"/>
    <s v="OFI"/>
    <n v="9001"/>
    <n v="8.4"/>
    <s v=" Control of external processes, products &amp; services"/>
    <s v="Operations"/>
    <m/>
    <d v="2020-09-30T00:00:00"/>
    <d v="2020-09-22T00:00:00"/>
    <s v="New vendor evaluation form to be used from Dec 2020"/>
    <x v="0"/>
    <n v="18"/>
    <n v="-8"/>
  </r>
  <r>
    <n v="767"/>
    <s v="Incident report not seen fully (only one sample seen)"/>
    <s v="Internal"/>
    <d v="2020-09-05T00:00:00"/>
    <x v="0"/>
    <s v="Malaysia"/>
    <x v="4"/>
    <s v="Observation"/>
    <n v="45001"/>
    <n v="10.199999999999999"/>
    <s v=" Incident, nonconformity &amp; corrective action"/>
    <s v="Operations"/>
    <m/>
    <d v="2020-09-30T00:00:00"/>
    <d v="2020-09-28T00:00:00"/>
    <s v="Complete incident report prepared by the campus"/>
    <x v="0"/>
    <n v="23"/>
    <n v="-2"/>
  </r>
  <r>
    <n v="768"/>
    <s v="Overall Awareness of the standards requirements and processes needs to be in place."/>
    <s v="Internal"/>
    <d v="2020-09-28T00:00:00"/>
    <x v="0"/>
    <s v="India"/>
    <x v="7"/>
    <s v="Major -Non-Conformities"/>
    <n v="9001"/>
    <n v="7.3"/>
    <s v=" Awareness"/>
    <s v="Quality"/>
    <m/>
    <s v="31/10/2020"/>
    <d v="2021-01-07T00:00:00"/>
    <s v="Overall awareness training given by the quality coordinator to the campus"/>
    <x v="0"/>
    <n v="101"/>
    <n v="68"/>
  </r>
  <r>
    <n v="769"/>
    <s v="Complete vendor management process is currently not followed by the campus, for e. g. new vendor evaluation form, vendor satisfaction survey are missing"/>
    <s v="Internal"/>
    <d v="2020-09-28T00:00:00"/>
    <x v="0"/>
    <s v="India"/>
    <x v="7"/>
    <s v="Major -Non-Conformities"/>
    <n v="45001"/>
    <s v="8.1.4"/>
    <s v=" Procurement"/>
    <s v="Operations"/>
    <m/>
    <s v="31/10/2020"/>
    <d v="2020-11-02T00:00:00"/>
    <s v="New vendor evaluation form and vendor satisfaction survey forms are used by campus "/>
    <x v="0"/>
    <n v="35"/>
    <n v="2"/>
  </r>
  <r>
    <n v="770"/>
    <s v="Presently legal register not maintained by the campus."/>
    <s v="Internal"/>
    <d v="2020-09-28T00:00:00"/>
    <x v="0"/>
    <s v="India"/>
    <x v="7"/>
    <s v="Major -Non-Conformities"/>
    <n v="45001"/>
    <s v="6.1.3"/>
    <s v=" Determination of legal and other requirements"/>
    <s v="Quality"/>
    <m/>
    <s v="30/11/2020"/>
    <d v="2021-01-25T00:00:00"/>
    <s v="Removed from ISO Scope"/>
    <x v="0"/>
    <n v="119"/>
    <n v="56"/>
  </r>
  <r>
    <n v="771"/>
    <s v="PUC’s were expired, needs to be renewed for all buses."/>
    <s v="Internal"/>
    <d v="2020-09-28T00:00:00"/>
    <x v="0"/>
    <s v="India"/>
    <x v="7"/>
    <s v="Major -Non-Conformities"/>
    <n v="45001"/>
    <s v="6.1.3"/>
    <s v=" Determination of legal and other requirements"/>
    <s v="Operations"/>
    <m/>
    <s v="30/11/2020"/>
    <d v="2021-01-25T00:00:00"/>
    <s v="Removed from ISO Scope"/>
    <x v="0"/>
    <n v="119"/>
    <n v="56"/>
  </r>
  <r>
    <n v="772"/>
    <s v="Mock drill has not been conducted by the campus."/>
    <s v="Internal"/>
    <d v="2020-09-28T00:00:00"/>
    <x v="0"/>
    <s v="India"/>
    <x v="7"/>
    <s v="Major -Non-Conformities"/>
    <n v="45001"/>
    <n v="8.1999999999999993"/>
    <s v=" Emergency preparedness and response"/>
    <s v="Operations"/>
    <m/>
    <s v="31/10/2020"/>
    <d v="2020-11-02T00:00:00"/>
    <s v="Mock Drill is conducted by the campus"/>
    <x v="0"/>
    <n v="35"/>
    <n v="2"/>
  </r>
  <r>
    <n v="773"/>
    <s v="Health Records need to be maintained. E.g. Presently the campus is not collecting any health records from the bus vendor. Fitness of the driver and conductor is just taken on the letterhead. Also Student Health records to be maintained by nurse."/>
    <s v="Internal"/>
    <d v="2020-09-28T00:00:00"/>
    <x v="0"/>
    <s v="India"/>
    <x v="7"/>
    <s v="Major -Non-Conformities"/>
    <n v="45001"/>
    <s v="6.1.3"/>
    <s v=" Determination of legal and other requirements"/>
    <s v="Operations"/>
    <m/>
    <s v="13/11/2020"/>
    <d v="2021-01-25T00:00:00"/>
    <s v="Removed from ISO Scope"/>
    <x v="0"/>
    <n v="119"/>
    <n v="73"/>
  </r>
  <r>
    <n v="774"/>
    <s v="Control procedure of the documents should be in place and all documents need to be dated and numbered."/>
    <s v="Internal"/>
    <d v="2020-09-28T00:00:00"/>
    <x v="0"/>
    <s v="India"/>
    <x v="7"/>
    <s v="Minor -Non-Conformities"/>
    <n v="9001"/>
    <s v="7.5.3"/>
    <s v=" Control of documented information"/>
    <s v="Management"/>
    <m/>
    <s v="23/10/2020"/>
    <d v="2020-12-01T00:00:00"/>
    <s v="Control procedure for the document is now available at the campus"/>
    <x v="0"/>
    <n v="64"/>
    <n v="39"/>
  </r>
  <r>
    <n v="775"/>
    <s v="External and Internal communication needs to be improved. There has to be a formal communication mechanism in place for scheduling meetings and the agenda to be covered in it. E.g. 1 Overall communication with the parents is not very clear as no records are maintained for the same. E.g. 2 - Leave taken by the teacher should be first informed to the coordinator and not EA, and also communication is done through WhatsApp chat."/>
    <s v="Internal"/>
    <d v="2020-09-28T00:00:00"/>
    <x v="0"/>
    <s v="India"/>
    <x v="7"/>
    <s v="Minor -Non-Conformities"/>
    <n v="45001"/>
    <n v="4.0999999999999996"/>
    <s v=" Understanding the organization and its context"/>
    <s v="Academics"/>
    <m/>
    <s v="23/10/2020"/>
    <d v="2020-10-23T00:00:00"/>
    <s v="campus has now standardized the communication process. Parent communication is now happened through mygiis and google classrooms"/>
    <x v="0"/>
    <n v="25"/>
    <n v="0"/>
  </r>
  <r>
    <n v="776"/>
    <s v="Training given by nurse is not recorded anywhere, proper records should be maintained of the same. POSCO training needs be arranged for staff. Lady attendant/drivers are not trained on first aid and Fire &amp; safety. Planned v/s actual training hours can be maintained"/>
    <s v="Internal"/>
    <d v="2020-09-28T00:00:00"/>
    <x v="0"/>
    <s v="India"/>
    <x v="7"/>
    <s v="Minor -Non-Conformities"/>
    <n v="9001"/>
    <n v="7.3"/>
    <s v=" Awareness"/>
    <s v="HR"/>
    <m/>
    <s v="31/10/2020"/>
    <d v="2020-12-01T00:00:00"/>
    <s v="POSCO training has been conducted by the campus and records for the same is also maintained"/>
    <x v="0"/>
    <n v="64"/>
    <n v="31"/>
  </r>
  <r>
    <n v="777"/>
    <s v="Operational Control &amp; Measures need to be in place for    _x000a_a.       Loose and hanging wires that are seen in security guards cabin.    _x000a_b.       Smoke detectors whose periodic testing needs to be done.    _x000a_c.       Fire extinguisher that was not available in Store room.  _x000a_d.       Hygiene check register for canteen that is not maintained."/>
    <s v="Internal"/>
    <d v="2020-09-28T00:00:00"/>
    <x v="0"/>
    <s v="India"/>
    <x v="7"/>
    <s v="Minor -Non-Conformities"/>
    <n v="45001"/>
    <s v="8.1.2"/>
    <s v=" Eliminating Hazards and reducing OH&amp;S risks"/>
    <s v="Operations"/>
    <m/>
    <s v="31/10/2020"/>
    <d v="2020-11-02T00:00:00"/>
    <s v="Loose wires were well fitted by campus also, fire extinguisher is kept in the store room_x000a_Hygeiene canteen register is also maintained and smoke detectors are also tested."/>
    <x v="0"/>
    <n v="35"/>
    <n v="2"/>
  </r>
  <r>
    <n v="778"/>
    <s v="List of medicines needs to be maintained with expiry dates by nurse. Medicines should be prescribed by the doctor."/>
    <s v="Internal"/>
    <d v="2020-09-28T00:00:00"/>
    <x v="0"/>
    <s v="India"/>
    <x v="7"/>
    <s v="Minor -Non-Conformities"/>
    <n v="45001"/>
    <s v="8.1.2"/>
    <s v=" Eliminating Hazards and reducing OH&amp;S risks"/>
    <s v="Operations"/>
    <m/>
    <s v="31/10/2020"/>
    <d v="2021-01-25T00:00:00"/>
    <s v="Removed from ISO Scope"/>
    <x v="0"/>
    <n v="119"/>
    <n v="86"/>
  </r>
  <r>
    <n v="779"/>
    <s v="Internal and External Strategic issues needs to be identified by the campus and should also be reviewed periodically."/>
    <s v="Internal"/>
    <d v="2020-09-28T00:00:00"/>
    <x v="0"/>
    <s v="India"/>
    <x v="7"/>
    <s v="Observation"/>
    <n v="45001"/>
    <n v="4.0999999999999996"/>
    <s v=" Understanding the organization and its context"/>
    <s v="Management"/>
    <m/>
    <s v="30/11/2020"/>
    <d v="2021-01-25T00:00:00"/>
    <s v="Removed from ISO Scope"/>
    <x v="0"/>
    <n v="119"/>
    <n v="56"/>
  </r>
  <r>
    <n v="780"/>
    <s v="Alumni and other vendors like media to be included in the needs and expectation of the interested parties document and should also be reviewed."/>
    <s v="Internal"/>
    <d v="2020-09-28T00:00:00"/>
    <x v="0"/>
    <s v="India"/>
    <x v="7"/>
    <s v="Observation"/>
    <n v="9001"/>
    <n v="4.2"/>
    <s v=" Needs &amp; Expectations"/>
    <s v="Management"/>
    <m/>
    <s v="31/10/2020"/>
    <d v="2020-12-08T00:00:00"/>
    <s v="A comprehensive risk and opportunity register is maintained by the campus and various needs and expectations of the external parties are identified."/>
    <x v="0"/>
    <n v="71"/>
    <n v="38"/>
  </r>
  <r>
    <n v="781"/>
    <s v="Analysis of the training records (training effectiveness) to be done."/>
    <s v="Internal"/>
    <d v="2020-09-28T00:00:00"/>
    <x v="0"/>
    <s v="India"/>
    <x v="7"/>
    <s v="Observation"/>
    <n v="9001"/>
    <n v="7.3"/>
    <s v=" Awareness"/>
    <s v="HR"/>
    <m/>
    <s v="31/10/2020"/>
    <d v="2020-12-01T00:00:00"/>
    <s v="Analysis of the training records are maintained by the campus"/>
    <x v="0"/>
    <n v="64"/>
    <n v="31"/>
  </r>
  <r>
    <n v="782"/>
    <s v="Child protection policy not shown"/>
    <s v="Internal"/>
    <d v="2020-09-28T00:00:00"/>
    <x v="0"/>
    <s v="India"/>
    <x v="7"/>
    <s v="Observation"/>
    <n v="45001"/>
    <s v="6.1.3"/>
    <s v=" Determination of legal and other requirements"/>
    <s v="HR"/>
    <m/>
    <s v="22/10/2020"/>
    <d v="2020-10-23T00:00:00"/>
    <s v="Child Protection policy and a circular with safety instruction is provided by the campus."/>
    <x v="0"/>
    <n v="25"/>
    <n v="1"/>
  </r>
  <r>
    <n v="783"/>
    <s v="Agreement with the nearby hospital needs to entered by the campus."/>
    <s v="Internal"/>
    <d v="2020-09-28T00:00:00"/>
    <x v="0"/>
    <s v="India"/>
    <x v="7"/>
    <s v="Observation"/>
    <n v="9001"/>
    <n v="8.4"/>
    <s v=" Control of external processes, products &amp; services"/>
    <s v="Operations"/>
    <m/>
    <s v="31/10/2020"/>
    <d v="2021-01-25T00:00:00"/>
    <s v="Removed from ISO Scope"/>
    <x v="0"/>
    <n v="119"/>
    <n v="86"/>
  </r>
  <r>
    <n v="784"/>
    <s v="PROMISE V2 to be reviewed in detail and action plan to be formulated to improve the score."/>
    <s v="Internal"/>
    <d v="2020-09-28T00:00:00"/>
    <x v="0"/>
    <s v="India"/>
    <x v="7"/>
    <s v="Observation"/>
    <n v="9001"/>
    <n v="10.3"/>
    <s v=" Continual improvement"/>
    <s v="Management"/>
    <m/>
    <s v="31/10/2020"/>
    <d v="2020-11-19T00:00:00"/>
    <s v="Action plan is formulatted by the campus and the same is reviwed by the board"/>
    <x v="0"/>
    <n v="52"/>
    <n v="19"/>
  </r>
  <r>
    <n v="785"/>
    <s v="Analysis of lead generation does not happen in campus. Analysis of the incident report/register to be done by campus. Analysis of the parent feedback needs to be done."/>
    <s v="Internal"/>
    <d v="2020-09-28T00:00:00"/>
    <x v="0"/>
    <s v="India"/>
    <x v="7"/>
    <s v="Observation"/>
    <n v="9001"/>
    <n v="10.3"/>
    <s v=" Continual improvement"/>
    <s v="Admissions"/>
    <m/>
    <s v="22/10/2020"/>
    <d v="2021-01-25T00:00:00"/>
    <s v="Removed from ISO Scope"/>
    <x v="0"/>
    <n v="119"/>
    <n v="95"/>
  </r>
  <r>
    <n v="786"/>
    <s v="In Fee ceiling sheet date on which calls are given should be specified with follow up action"/>
    <s v="Internal"/>
    <d v="2020-09-29T00:00:00"/>
    <x v="0"/>
    <s v="India"/>
    <x v="7"/>
    <s v="Observation"/>
    <n v="9001"/>
    <s v="8.2.1"/>
    <s v=" Customer communication"/>
    <s v="Admissions"/>
    <m/>
    <s v="22/10/2020"/>
    <d v="2020-10-23T00:00:00"/>
    <s v="Fee ceiling sheet with follow up action parameters maintained by the campus"/>
    <x v="0"/>
    <n v="24"/>
    <n v="1"/>
  </r>
  <r>
    <n v="787"/>
    <s v="Approvals for petty cash expenses should be taken prior to carrying out repairs or maintenance with complete verification of the work to be conducted, Operation in charge must indicate following details in petty cash statement:_x000a_a. Date of claim_x000a_b. Person/ Company to pay along with Invoice, if any_x000a_c. Brief description of the claim_x000a_d. Individual amounts and total amount."/>
    <s v="Internal"/>
    <d v="2020-09-29T00:00:00"/>
    <x v="0"/>
    <s v="India"/>
    <x v="7"/>
    <s v="Observation"/>
    <n v="9001"/>
    <s v="8.4.2"/>
    <s v=" Type &amp; extent of control"/>
    <s v="Operations"/>
    <m/>
    <s v="22/10/2020"/>
    <d v="2020-10-23T00:00:00"/>
    <s v="Now petty cash approvals are taken by the campus prior to the expense."/>
    <x v="0"/>
    <n v="24"/>
    <n v="1"/>
  </r>
  <r>
    <n v="788"/>
    <s v="Recruitment Tracker should be maintained by the Campus."/>
    <s v="Internal"/>
    <d v="2020-09-29T00:00:00"/>
    <x v="0"/>
    <s v="India"/>
    <x v="7"/>
    <s v="Observation"/>
    <n v="9001"/>
    <n v="6.2"/>
    <s v=" Quality objectives &amp; planning to achieve them"/>
    <s v="HR"/>
    <m/>
    <s v="22/10/2020"/>
    <d v="2020-10-23T00:00:00"/>
    <s v="Recruitment tracker is maintained by campus"/>
    <x v="0"/>
    <n v="24"/>
    <n v="1"/>
  </r>
  <r>
    <n v="789"/>
    <s v="Biometrics system for attendance of teachers not working since December 2019."/>
    <s v="Internal"/>
    <d v="2020-09-29T00:00:00"/>
    <x v="0"/>
    <s v="India"/>
    <x v="7"/>
    <s v="Observation"/>
    <n v="9001"/>
    <s v="7.1.3"/>
    <s v=" Infrastructure"/>
    <s v="Operations"/>
    <m/>
    <s v="22/10/2020"/>
    <d v="2020-10-23T00:00:00"/>
    <s v="Biometrics system for attendance of teachers is working now"/>
    <x v="0"/>
    <n v="24"/>
    <n v="1"/>
  </r>
  <r>
    <n v="790"/>
    <s v="New Joiners list not maintained by the campus so unable to gauge complete picture of the same. Induction deck can be made more comprehensive"/>
    <s v="Internal"/>
    <d v="2020-09-29T00:00:00"/>
    <x v="0"/>
    <s v="India"/>
    <x v="7"/>
    <s v="Observation"/>
    <n v="9001"/>
    <n v="7.3"/>
    <s v=" Awareness"/>
    <s v="HR"/>
    <m/>
    <s v="31/10/2020"/>
    <d v="2020-12-04T00:00:00"/>
    <s v="Joiners list and Induction slide updated by the campus"/>
    <x v="0"/>
    <n v="66"/>
    <n v="34"/>
  </r>
  <r>
    <n v="791"/>
    <s v="Safety committee member’s names needs to be added in the emergency preparedness SOP."/>
    <s v="Internal"/>
    <d v="2020-09-29T00:00:00"/>
    <x v="0"/>
    <s v="India"/>
    <x v="7"/>
    <s v="Observation"/>
    <n v="45001"/>
    <n v="5.4"/>
    <s v=" Consultation and participation of workers"/>
    <s v="Operations"/>
    <m/>
    <s v="31/10/2020"/>
    <d v="2020-12-01T00:00:00"/>
    <s v="Safety committee is now formed in school with names added"/>
    <x v="0"/>
    <n v="63"/>
    <n v="31"/>
  </r>
  <r>
    <n v="792"/>
    <s v="In IT asset checklist date of issue/date of return/reissue columns can be added for tracking purpose."/>
    <s v="Internal"/>
    <d v="2020-09-29T00:00:00"/>
    <x v="0"/>
    <s v="India"/>
    <x v="7"/>
    <s v="OFI"/>
    <n v="9001"/>
    <s v="7.1.3"/>
    <s v=" Infrastructure"/>
    <s v="Operations"/>
    <m/>
    <s v="26/10/2020"/>
    <d v="2020-11-02T00:00:00"/>
    <s v="IT Checklist is made by the campus with receipts and issue columns added"/>
    <x v="0"/>
    <n v="34"/>
    <n v="7"/>
  </r>
  <r>
    <n v="793"/>
    <s v="Social media is accessible on library PC."/>
    <s v="Internal"/>
    <d v="2020-09-29T00:00:00"/>
    <x v="0"/>
    <s v="India"/>
    <x v="7"/>
    <s v="OFI"/>
    <n v="9001"/>
    <s v="7.1.3"/>
    <s v=" Infrastructure"/>
    <s v="IT"/>
    <m/>
    <s v="26/10/2020"/>
    <d v="2020-12-04T00:00:00"/>
    <s v="Social media is blocked in library PC"/>
    <x v="0"/>
    <n v="66"/>
    <n v="39"/>
  </r>
  <r>
    <n v="794"/>
    <s v="Currently the school does not have provision of Wheelchair."/>
    <s v="Internal"/>
    <d v="2020-09-29T00:00:00"/>
    <x v="0"/>
    <s v="India"/>
    <x v="7"/>
    <s v="OFI"/>
    <n v="9001"/>
    <n v="7.1"/>
    <s v=" Resources"/>
    <s v="Operations"/>
    <m/>
    <s v="30/11/2020"/>
    <d v="2021-01-25T00:00:00"/>
    <s v="Removed from ISO Scope"/>
    <x v="0"/>
    <n v="118"/>
    <n v="56"/>
  </r>
  <r>
    <n v="795"/>
    <s v="For Stock take/equipment currently campus is using registers however need to ensure that forms should be in use."/>
    <s v="Internal"/>
    <d v="2020-09-29T00:00:00"/>
    <x v="0"/>
    <s v="India"/>
    <x v="7"/>
    <s v="OFI"/>
    <n v="9001"/>
    <n v="8.1"/>
    <s v=" Operational planning and control"/>
    <s v="Operations"/>
    <m/>
    <s v="13/11/2020"/>
    <d v="2021-01-25T00:00:00"/>
    <s v="Removed from ISO Scope"/>
    <x v="0"/>
    <n v="118"/>
    <n v="73"/>
  </r>
  <r>
    <n v="796"/>
    <s v="Annual Pedagogical Planning copy of the last year not present with the campus"/>
    <s v="Internal"/>
    <d v="2020-09-29T00:00:00"/>
    <x v="0"/>
    <s v="India"/>
    <x v="7"/>
    <s v="OFI"/>
    <n v="9001"/>
    <n v="8.1"/>
    <s v=" Operational planning and control"/>
    <s v="Academics"/>
    <m/>
    <s v="30/10/2020"/>
    <d v="2020-12-01T00:00:00"/>
    <s v="Annual Pedagogical Planning copy is now maintained by the campus"/>
    <x v="0"/>
    <n v="63"/>
    <n v="32"/>
  </r>
  <r>
    <n v="797"/>
    <s v="Campus worksheet is different from the other campuses, maybe same worksheets can be followed throughout GIIS with correct document no. and effective date."/>
    <s v="Internal"/>
    <d v="2020-09-29T00:00:00"/>
    <x v="0"/>
    <s v="India"/>
    <x v="7"/>
    <s v="OFI"/>
    <n v="9001"/>
    <s v="7.5.3"/>
    <s v=" Control of documented information"/>
    <s v="Academics"/>
    <m/>
    <s v="22/10/2020"/>
    <d v="2020-10-23T00:00:00"/>
    <s v="As per the email confirmation received from Academic co-ordinator currently campus is using the worksheets which are provided by HO"/>
    <x v="0"/>
    <n v="24"/>
    <n v="1"/>
  </r>
  <r>
    <n v="798"/>
    <s v="Daily Performa Sheet should be filled, currently it is not filled fully."/>
    <s v="Internal"/>
    <d v="2020-09-29T00:00:00"/>
    <x v="0"/>
    <s v="India"/>
    <x v="7"/>
    <s v="OFI"/>
    <n v="9001"/>
    <n v="8.1"/>
    <s v=" Operational planning and control"/>
    <s v="Academics"/>
    <m/>
    <s v="22/10/2020"/>
    <d v="2020-10-23T00:00:00"/>
    <s v="Daily work performa sheet is maintained"/>
    <x v="0"/>
    <n v="24"/>
    <n v="1"/>
  </r>
  <r>
    <n v="799"/>
    <s v="A comprehensive Legal Register needs to be maintained at Campus level."/>
    <s v="Internal"/>
    <d v="2020-10-05T00:00:00"/>
    <x v="0"/>
    <s v="India"/>
    <x v="2"/>
    <s v="Observation"/>
    <n v="45001"/>
    <s v="9.1.2"/>
    <s v=" Evaluation of Complaince"/>
    <s v="Management"/>
    <m/>
    <d v="2020-11-30T00:00:00"/>
    <d v="2021-02-02T00:00:00"/>
    <s v="Campus is maintaining a legal register "/>
    <x v="0"/>
    <n v="120"/>
    <n v="64"/>
  </r>
  <r>
    <n v="800"/>
    <s v="Students, Parents, Teachers &amp; Staff, / CBSE, Management are identified as key stakeholders and their needs &amp; expectations are also documented. GIIS Balewadi can further consider including other regulatory bodies Society and Environment too."/>
    <s v="Internal"/>
    <d v="2020-10-05T00:00:00"/>
    <x v="0"/>
    <s v="India"/>
    <x v="2"/>
    <s v="Observation"/>
    <n v="9001"/>
    <n v="4.2"/>
    <s v=" Needs &amp; Expectations"/>
    <s v="Management"/>
    <m/>
    <d v="2020-12-31T00:00:00"/>
    <d v="2021-02-08T00:00:00"/>
    <s v="Needs and expectations of other regulartory bodies are included"/>
    <x v="0"/>
    <n v="126"/>
    <n v="39"/>
  </r>
  <r>
    <n v="801"/>
    <s v="Risks identified in Admissions( Data Control(,Sickbay( Medication for Bites and plant Allergies),Operations ( Un known Pests)and Library( Placement of Computers), Academics ( for Absenteeism)Each Function can perform their Risk assessment to Monitor and put controls in place."/>
    <s v="Internal"/>
    <d v="2020-10-05T00:00:00"/>
    <x v="0"/>
    <s v="India"/>
    <x v="2"/>
    <s v="Observation"/>
    <n v="45001"/>
    <s v="8.1.2"/>
    <s v=" Eliminating Hazards and reducing OH&amp;S risks"/>
    <s v="Management"/>
    <m/>
    <d v="2021-03-31T00:00:00"/>
    <d v="2021-02-08T00:00:00"/>
    <s v="A comphrehensive Risk assessment register is being prepared by the team "/>
    <x v="0"/>
    <n v="126"/>
    <n v="-51"/>
  </r>
  <r>
    <n v="802"/>
    <s v="Curriculum Plans modification can be looked into.( Common Template, Inputs from all geos subjectwise,mapping to 9 Gems and inclusion of HOTS skills)"/>
    <s v="Internal"/>
    <d v="2020-10-05T00:00:00"/>
    <x v="0"/>
    <s v="India"/>
    <x v="2"/>
    <s v="Observation"/>
    <n v="9001"/>
    <n v="8.1"/>
    <s v=" Operational planning and control"/>
    <s v="Academics"/>
    <m/>
    <d v="2021-01-04T00:00:00"/>
    <d v="2021-02-08T00:00:00"/>
    <s v="This is reveiwed by Global Team and will do things as per their instructions"/>
    <x v="0"/>
    <n v="126"/>
    <n v="35"/>
  </r>
  <r>
    <n v="803"/>
    <s v="Lesson conduct Follow up can be included along with teacher’s reflection in the appropriate row of the form, also Homework correction can be monitored by COD’s even though all work is assigned online."/>
    <s v="Internal"/>
    <d v="2020-10-05T00:00:00"/>
    <x v="0"/>
    <s v="India"/>
    <x v="2"/>
    <s v="Observation"/>
    <n v="9001"/>
    <s v="8.3.4"/>
    <s v=" Design &amp; development controls"/>
    <s v="Academics"/>
    <m/>
    <d v="2020-11-19T00:00:00"/>
    <d v="2021-02-06T00:00:00"/>
    <s v="Lesson conduct follow up is monitored by teachers, also homework correction is also done by teachers."/>
    <x v="0"/>
    <n v="124"/>
    <n v="79"/>
  </r>
  <r>
    <n v="804"/>
    <s v="A weekly or Monthly Report of completed work for parents can be introduced for better monitoring of teachers work."/>
    <s v="Internal"/>
    <d v="2020-10-05T00:00:00"/>
    <x v="0"/>
    <s v="India"/>
    <x v="2"/>
    <s v="Observation"/>
    <n v="9001"/>
    <s v="8.2.1"/>
    <s v=" Customer communication"/>
    <s v="Academics"/>
    <m/>
    <d v="2020-01-12T00:00:00"/>
    <d v="2021-02-02T00:00:00"/>
    <s v="During PTM's, teachers discuss the completed work with parents"/>
    <x v="0"/>
    <n v="120"/>
    <n v="387"/>
  </r>
  <r>
    <n v="805"/>
    <s v="Usage of myGIIS needs to be looked into as parents are unaware of certain features. Also the Principal’s name appears twice one as designation, one as his name. this can be confusing and mails might not get addressed in a timely manner leading to dissatisfaction of customer"/>
    <s v="Internal"/>
    <d v="2020-10-05T00:00:00"/>
    <x v="0"/>
    <s v="India"/>
    <x v="2"/>
    <s v="Observation"/>
    <n v="45001"/>
    <n v="7.4"/>
    <s v=" Communication"/>
    <s v="Management"/>
    <m/>
    <d v="2020-10-11T00:00:00"/>
    <d v="2021-02-16T00:00:00"/>
    <s v="Issue has been resolved by IT Team"/>
    <x v="0"/>
    <n v="134"/>
    <n v="128"/>
  </r>
  <r>
    <n v="806"/>
    <s v="Even though level wise Parent Handbook is available this can be integrated in one comprehensive one with VMS.9Gems and quality Objectives included as well as withdrawal process explained in more detail. It can also be reviewed for any errors."/>
    <s v="Internal"/>
    <d v="2020-10-05T00:00:00"/>
    <x v="0"/>
    <s v="India"/>
    <x v="2"/>
    <s v="Observation"/>
    <n v="45001"/>
    <n v="7.4"/>
    <s v=" Communication"/>
    <s v="Management"/>
    <m/>
    <d v="2021-01-04T00:00:00"/>
    <d v="2021-02-06T00:00:00"/>
    <s v="comprehensive Parent handbook is made by the campus"/>
    <x v="0"/>
    <n v="124"/>
    <n v="33"/>
  </r>
  <r>
    <n v="807"/>
    <s v="To capture and track verbal, written or mail complaints via mygiis can be put in place to analyze and control."/>
    <s v="Internal"/>
    <d v="2020-10-05T00:00:00"/>
    <x v="0"/>
    <s v="India"/>
    <x v="2"/>
    <s v="Observation"/>
    <n v="9001"/>
    <s v="9.1.2"/>
    <s v=" Customer satisfaction"/>
    <s v="Management"/>
    <m/>
    <d v="2021-01-04T00:00:00"/>
    <d v="2021-02-04T00:00:00"/>
    <s v="Complaints are now captured in Helpdesk"/>
    <x v="0"/>
    <n v="122"/>
    <n v="31"/>
  </r>
  <r>
    <n v="808"/>
    <s v="Exit interviews can be put in place for withdrawing students in order to control &amp; minimize adverse impact on student numbers."/>
    <s v="Internal"/>
    <d v="2020-10-06T00:00:00"/>
    <x v="0"/>
    <s v="India"/>
    <x v="2"/>
    <s v="Observation"/>
    <n v="9001"/>
    <s v="9.1.2"/>
    <s v=" Customer satisfaction"/>
    <s v="Admissions"/>
    <m/>
    <d v="2020-11-30T00:00:00"/>
    <d v="2021-02-04T00:00:00"/>
    <s v="Exit interview process has now been put in place"/>
    <x v="0"/>
    <n v="121"/>
    <n v="66"/>
  </r>
  <r>
    <n v="809"/>
    <s v="In order to ensure that lessons are completed as per plan, classrooms can have a monthly planner in place and worksheet bank for Proxy Teachers to use in case on regular teacher being on leave."/>
    <s v="Internal"/>
    <d v="2020-10-06T00:00:00"/>
    <x v="0"/>
    <s v="India"/>
    <x v="2"/>
    <s v="Observation"/>
    <n v="9001"/>
    <n v="6.1"/>
    <s v=" Address risk &amp; opportunity"/>
    <s v="Academics"/>
    <m/>
    <d v="2021-01-04T00:00:00"/>
    <d v="2021-02-08T00:00:00"/>
    <s v="Proxy documentation has been enchanced. And worksheet bank provision has been made by the campus "/>
    <x v="0"/>
    <n v="125"/>
    <n v="35"/>
  </r>
  <r>
    <n v="810"/>
    <s v="Although Housekeeping, Security and Upper management all have background checks, HR can initiate checks for teaching staff too."/>
    <s v="Internal"/>
    <d v="2020-10-06T00:00:00"/>
    <x v="0"/>
    <s v="India"/>
    <x v="2"/>
    <s v="Observation"/>
    <n v="45001"/>
    <s v="8.1.2"/>
    <s v=" Eliminating Hazards and reducing OH&amp;S risks"/>
    <s v="HR"/>
    <m/>
    <d v="2021-01-04T00:00:00"/>
    <d v="2021-02-06T00:00:00"/>
    <s v="Reference check is now performed by HR"/>
    <x v="0"/>
    <n v="123"/>
    <n v="33"/>
  </r>
  <r>
    <n v="811"/>
    <s v="ISO Standards Awareness Training Program has been done for Campus Team. For further understanding of the requirements as per function and one’s role w.r.t. standards a structured training can be looked into."/>
    <s v="Internal"/>
    <d v="2020-10-06T00:00:00"/>
    <x v="0"/>
    <s v="India"/>
    <x v="2"/>
    <s v="OFI"/>
    <n v="9001"/>
    <n v="7.3"/>
    <s v=" Awareness"/>
    <s v="HR"/>
    <m/>
    <d v="2021-01-31T00:00:00"/>
    <d v="2021-01-12T00:00:00"/>
    <s v="ISO training program done for the campus"/>
    <x v="0"/>
    <n v="98"/>
    <n v="-19"/>
  </r>
  <r>
    <n v="812"/>
    <s v="Lesson plans can have an additional row showing number of periods required for completion."/>
    <s v="Internal"/>
    <d v="2020-10-06T00:00:00"/>
    <x v="0"/>
    <s v="India"/>
    <x v="2"/>
    <s v="OFI"/>
    <n v="9001"/>
    <s v="8.3.2"/>
    <s v=" Design &amp; development planning"/>
    <s v="Academics"/>
    <m/>
    <d v="2021-01-04T00:00:00"/>
    <d v="2021-02-08T00:00:00"/>
    <s v="lesson has a row added to reflect no. of hours/sessions taken to complete"/>
    <x v="0"/>
    <n v="125"/>
    <n v="35"/>
  </r>
  <r>
    <n v="813"/>
    <s v="Master list of all YouTube links and other websites used in teaching and learning can be maintained for ease of access."/>
    <s v="Internal"/>
    <d v="2020-10-06T00:00:00"/>
    <x v="0"/>
    <s v="India"/>
    <x v="2"/>
    <s v="OFI"/>
    <n v="9001"/>
    <s v="8.3.3"/>
    <s v=" Design &amp; development inputs"/>
    <s v="Academics"/>
    <m/>
    <d v="2020-10-12T00:00:00"/>
    <d v="2020-12-10T00:00:00"/>
    <s v="Master list is maintained for teaching material for Youtube and other websites used"/>
    <x v="0"/>
    <n v="65"/>
    <n v="59"/>
  </r>
  <r>
    <n v="814"/>
    <s v="Further vetting of the Report Card Remarks can be initiated in order to reflect student strengths."/>
    <s v="Internal"/>
    <d v="2020-10-06T00:00:00"/>
    <x v="0"/>
    <s v="India"/>
    <x v="2"/>
    <s v="OFI"/>
    <n v="9001"/>
    <s v="8.3.4"/>
    <s v=" Design &amp; development controls"/>
    <s v="Academics"/>
    <m/>
    <d v="2021-01-04T00:00:00"/>
    <d v="2021-02-06T00:00:00"/>
    <s v="Report is now available in myGIIS"/>
    <x v="0"/>
    <n v="123"/>
    <n v="33"/>
  </r>
  <r>
    <n v="815"/>
    <s v="An ISO Awareness session for all can be arranged for better understanding the requirements of QMS"/>
    <s v="Internal"/>
    <d v="2020-11-24T00:00:00"/>
    <x v="0"/>
    <s v="Singapore"/>
    <x v="10"/>
    <s v="Observation"/>
    <n v="9001"/>
    <n v="7.3"/>
    <s v=" Awareness"/>
    <s v="Management"/>
    <m/>
    <d v="2021-01-24T00:00:00"/>
    <d v="2021-01-25T00:00:00"/>
    <s v="ISO Awareness training conducted for a total of 187 teachers from PG and EC campus as well as for the 2 new GCEE team members. A few Attendance screenshots attached as evidence in ticket no.36778"/>
    <x v="0"/>
    <n v="62"/>
    <n v="1"/>
  </r>
  <r>
    <n v="816"/>
    <s v="Although evidences of academic objectives are set and were seen, as per requirements of ISO 9001-2015, cl-6.2, evidence of all quality objectives including academic as well as others related to school improvement areas would help the school to track the targets set and met in one glance."/>
    <s v="Internal"/>
    <d v="2020-11-24T00:00:00"/>
    <x v="0"/>
    <s v="Singapore"/>
    <x v="10"/>
    <s v="OFI"/>
    <n v="9001"/>
    <n v="6.2"/>
    <s v=" Quality objectives &amp; planning to achieve them"/>
    <s v="Management"/>
    <m/>
    <d v="2021-01-24T00:00:00"/>
    <d v="2021-01-21T00:00:00"/>
    <s v="Campus have an Improvement parameter in PV2 , and would like to go with the same. Hence will not maintain a separate tracker."/>
    <x v="0"/>
    <n v="58"/>
    <n v="-3"/>
  </r>
  <r>
    <n v="817"/>
    <s v="Even though myGIIS has individual student withdrawal &amp;exit interview remarks it would be helpful for the school to have a consolidated analysis for the entire withdrawals in a year with comments of the interviewer and remarks and sign of the parent/ student withdrawing to review the yearly trends and to take appropriate action."/>
    <s v="Internal"/>
    <d v="2020-11-24T00:00:00"/>
    <x v="0"/>
    <s v="Singapore"/>
    <x v="10"/>
    <s v="OFI"/>
    <n v="9001"/>
    <n v="6.1"/>
    <s v=" Address risk &amp; opportunity"/>
    <s v="Admissions"/>
    <m/>
    <d v="2021-01-24T00:00:00"/>
    <d v="2021-01-21T00:00:00"/>
    <s v="Withdrawal list maintained month-wise in Excel sheet with details column giving reason for withdrawal."/>
    <x v="0"/>
    <n v="58"/>
    <n v="-3"/>
  </r>
  <r>
    <n v="818"/>
    <s v="No dues clearance from library &amp; science lab could be included as a part of student withdrawal process. This will enable completeness of the withdrawal process so as to safeguard the assets (books/ IT lab equipment if any) of the School."/>
    <s v="Internal"/>
    <d v="2020-11-24T00:00:00"/>
    <x v="0"/>
    <s v="Singapore"/>
    <x v="10"/>
    <s v="OFI"/>
    <n v="9001"/>
    <n v="6.1"/>
    <s v=" Address risk &amp; opportunity"/>
    <s v="Admissions"/>
    <m/>
    <d v="2021-01-24T00:00:00"/>
    <d v="2021-01-21T00:00:00"/>
    <s v="Now added to withdrawal checklist. Principal will approve withdrawal only after dues have been checked. Process put in place from January 2021."/>
    <x v="0"/>
    <n v="58"/>
    <n v="-3"/>
  </r>
  <r>
    <n v="819"/>
    <s v="Regular (annual) general health and safety training and emergency preparedness for all employees could be planned and executed to ensure that all teachers are familiar &amp; competent with the requirements of same."/>
    <s v="Internal"/>
    <d v="2020-11-24T00:00:00"/>
    <x v="0"/>
    <s v="Singapore"/>
    <x v="10"/>
    <s v="OFI"/>
    <n v="45001"/>
    <n v="8.1999999999999993"/>
    <s v=" Emergency preparedness and response"/>
    <s v="HR"/>
    <m/>
    <d v="2021-01-24T00:00:00"/>
    <d v="2021-01-21T00:00:00"/>
    <s v="Health &amp; Safety Training will be included now onwards. Previously only covered Fire &amp; First Aid"/>
    <x v="0"/>
    <n v="58"/>
    <n v="-3"/>
  </r>
  <r>
    <n v="820"/>
    <s v="New employee induction document can have an integrated additional column with academic coordinators signature to acknowledge and confirm the completion of the same from both the instructors giving induction."/>
    <s v="Internal"/>
    <d v="2020-11-24T00:00:00"/>
    <x v="0"/>
    <s v="Singapore"/>
    <x v="10"/>
    <s v="OFI"/>
    <n v="9001"/>
    <n v="7.5"/>
    <s v=" Documented information"/>
    <s v="HR"/>
    <m/>
    <d v="2021-01-24T00:00:00"/>
    <d v="2021-01-21T00:00:00"/>
    <s v="Column added in induction checklist from Jan 2021. Inductor and Coordinator to sign off on it."/>
    <x v="0"/>
    <n v="58"/>
    <n v="-3"/>
  </r>
  <r>
    <n v="821"/>
    <s v="The school operations team should maintain  A copy of the compliances tracker, to track the dates of compliance of the school including academics, legal and safety.  A soft copy of vendor evaluations specifically for those for EC( Ex- pest control, housekeeping, fire safety)  A copy of master list of all stock items needs to be maintained at EC campus too though it may be currently with the central team. This will help at school level to match with periodic inventory management."/>
    <s v="Internal"/>
    <d v="2020-11-24T00:00:00"/>
    <x v="0"/>
    <s v="Singapore"/>
    <x v="10"/>
    <s v="OFI"/>
    <n v="9001"/>
    <n v="7.5"/>
    <s v=" Documented information"/>
    <s v="Operations"/>
    <m/>
    <d v="2021-01-24T00:00:00"/>
    <d v="2021-01-21T00:00:00"/>
    <s v="Complaince Tracker &amp; Register at EC; copies of vendor evaluation also at EC; Copy of Master list of vendors will also be maintained going forward."/>
    <x v="0"/>
    <n v="58"/>
    <n v="-3"/>
  </r>
  <r>
    <n v="822"/>
    <s v="There is scope for ISO awareness enhancement on 9001 &amp; 45001 standards for all employees."/>
    <s v="Internal"/>
    <d v="2020-11-20T00:00:00"/>
    <x v="0"/>
    <s v="Singapore"/>
    <x v="9"/>
    <s v="Observation"/>
    <n v="9001"/>
    <n v="7.3"/>
    <s v=" Awareness"/>
    <s v="Management"/>
    <m/>
    <d v="2021-01-20T00:00:00"/>
    <d v="2021-01-25T00:00:00"/>
    <s v="ISO Awareness training conducted for a total of 187 teachers from PG and EC campus as well as for the 2 new GCEE team members. A few Attendance screenshots attached as evidence in ticket no.36778"/>
    <x v="0"/>
    <n v="66"/>
    <n v="5"/>
  </r>
  <r>
    <n v="823"/>
    <s v="Leadership can look into maintaining one single formal document covering the needs and expectations of various stakeholder groups, although some are being covered at Management meetings by individual functions. This will help the school’s ability to track and integrate QMS requirements with regards to needs and expectations of various stakeholder groups."/>
    <s v="Internal"/>
    <d v="2020-11-20T00:00:00"/>
    <x v="0"/>
    <s v="Singapore"/>
    <x v="9"/>
    <s v="Observation"/>
    <n v="9001"/>
    <n v="4.2"/>
    <s v=" Needs &amp; Expectations"/>
    <s v="Management"/>
    <m/>
    <d v="2021-01-20T00:00:00"/>
    <d v="2021-01-27T00:00:00"/>
    <s v="Interested party is reviewd during management meetings"/>
    <x v="0"/>
    <n v="68"/>
    <n v="7"/>
  </r>
  <r>
    <n v="824"/>
    <s v="Documented information of evidence shown during the audit can be shown as soft copies using a shared drive, this will enable smooth and effective sharing of evidence"/>
    <s v="Internal"/>
    <d v="2020-11-20T00:00:00"/>
    <x v="0"/>
    <s v="Singapore"/>
    <x v="9"/>
    <s v="Observation"/>
    <n v="9001"/>
    <n v="7.5"/>
    <s v=" Documented information"/>
    <s v="Admissions"/>
    <m/>
    <d v="2021-01-20T00:00:00"/>
    <d v="2021-01-27T00:00:00"/>
    <s v="Soft copies will be shown during virtual Audit Henceforth"/>
    <x v="0"/>
    <n v="68"/>
    <n v="7"/>
  </r>
  <r>
    <n v="825"/>
    <s v="A post Admission follow up can be looked into. Customer delight can be enhanced if a post-admission systematic process is laid out where the admission team can check if students have settled down in respective classes and smooth communication have been established with all aspects of everyday school life."/>
    <s v="Internal"/>
    <d v="2020-11-20T00:00:00"/>
    <x v="0"/>
    <s v="Singapore"/>
    <x v="9"/>
    <s v="OFI"/>
    <n v="9001"/>
    <s v="8.5.5"/>
    <s v=" Post-delivery activities"/>
    <s v="Admissions"/>
    <m/>
    <d v="2021-01-20T00:00:00"/>
    <d v="2021-01-27T00:00:00"/>
    <s v="current process will be followed by the campus"/>
    <x v="0"/>
    <n v="68"/>
    <n v="7"/>
  </r>
  <r>
    <n v="826"/>
    <s v="In Teacher Observation template, in Areas of Improvement the rephrasing of drop down list can be looked into for better clarity. This may also help the teacher to understand exactly the gap he / she needs to bridge and actions needed."/>
    <s v="Internal"/>
    <d v="2020-11-20T00:00:00"/>
    <x v="0"/>
    <s v="Singapore"/>
    <x v="9"/>
    <s v="OFI"/>
    <n v="9001"/>
    <s v="7.1.5"/>
    <s v=" Monitoring &amp; measuring resources"/>
    <s v="Academics"/>
    <m/>
    <d v="2021-01-20T00:00:00"/>
    <d v="2021-01-27T00:00:00"/>
    <s v="Template will be updated by the campus"/>
    <x v="0"/>
    <n v="68"/>
    <n v="7"/>
  </r>
  <r>
    <n v="827"/>
    <s v="While a detailed risk assessment was made for academics, and the frequency was laid out, the exact date of the last review was not seen. Hence it is not sure which month will be the next upcoming review would happen and hence this may affect the efficiency of the follow ups."/>
    <s v="Internal"/>
    <d v="2020-11-20T00:00:00"/>
    <x v="0"/>
    <s v="Singapore"/>
    <x v="9"/>
    <s v="OFI"/>
    <n v="9001"/>
    <s v="7.1.5"/>
    <s v=" Monitoring &amp; measuring resources"/>
    <s v="Academics"/>
    <m/>
    <d v="2021-01-20T00:00:00"/>
    <d v="2021-01-27T00:00:00"/>
    <s v="Risk assessment document updated by the campus"/>
    <x v="0"/>
    <n v="68"/>
    <n v="7"/>
  </r>
  <r>
    <n v="828"/>
    <s v="It was unclear in the internal organizational structure of academic roles in primary section as to who will be the second in command case of absence of key roles like coordinators . It would be ideal to plan a structured system with defined responsibilities for such second in command roles considering the size of the school."/>
    <s v="Internal"/>
    <d v="2020-11-20T00:00:00"/>
    <x v="0"/>
    <s v="Singapore"/>
    <x v="9"/>
    <s v="OFI"/>
    <n v="9001"/>
    <n v="6.3"/>
    <s v=" Planning of changes"/>
    <s v="Academics"/>
    <m/>
    <d v="2021-01-20T00:00:00"/>
    <d v="2021-01-27T00:00:00"/>
    <s v="Campus have the secon in command person identified and will go with the current process"/>
    <x v="0"/>
    <n v="68"/>
    <n v="7"/>
  </r>
  <r>
    <n v="829"/>
    <s v="Vendor Evaluation could be consolidated as one Master document so ratings can be tracked annually to monitor continual improvement of vendors."/>
    <s v="Internal"/>
    <d v="2020-11-20T00:00:00"/>
    <x v="0"/>
    <s v="Singapore"/>
    <x v="9"/>
    <s v="OFI"/>
    <n v="9001"/>
    <n v="6.1"/>
    <s v=" Address risk &amp; opportunity"/>
    <s v="Operations"/>
    <m/>
    <d v="2021-01-20T00:00:00"/>
    <d v="2021-01-27T00:00:00"/>
    <s v="Document will be consolidated by the Campus"/>
    <x v="0"/>
    <n v="68"/>
    <n v="7"/>
  </r>
  <r>
    <n v="830"/>
    <s v="School Operations can maintain a record of Drivers health and Licence records .This will help to do regular spot checks on the health and safety impact on students."/>
    <s v="Internal"/>
    <d v="2020-11-20T00:00:00"/>
    <x v="0"/>
    <s v="Singapore"/>
    <x v="9"/>
    <s v="OFI"/>
    <n v="9001"/>
    <s v="8.4.1"/>
    <s v=" General (External Processes)"/>
    <s v="Operations"/>
    <m/>
    <d v="2021-01-20T00:00:00"/>
    <d v="2021-01-27T00:00:00"/>
    <s v="Document will be consolidated by the Campus"/>
    <x v="0"/>
    <n v="68"/>
    <n v="7"/>
  </r>
  <r>
    <n v="831"/>
    <s v="In the new teacher hiring demo template shared during the audit there was no ratings for each criteria and no overall score .Hiring Basis score can be included to give more clarity."/>
    <s v="Internal"/>
    <d v="2020-11-20T00:00:00"/>
    <x v="0"/>
    <s v="Singapore"/>
    <x v="9"/>
    <s v="OFI"/>
    <n v="9001"/>
    <s v="7.5.2"/>
    <s v=" Creating and updating"/>
    <s v="HR"/>
    <m/>
    <d v="2021-01-20T00:00:00"/>
    <d v="2021-01-27T00:00:00"/>
    <s v="Template will be updated by the campus"/>
    <x v="0"/>
    <n v="68"/>
    <n v="7"/>
  </r>
  <r>
    <n v="832"/>
    <s v="Although opportunities are identified for Interested Parties, risks arising out of non-fulfilment of their needs and expectations to be also addressed in the document"/>
    <s v="Internal"/>
    <d v="2020-11-26T00:00:00"/>
    <x v="0"/>
    <s v="Malaysia"/>
    <x v="4"/>
    <s v="Observation"/>
    <n v="9001"/>
    <n v="4.2"/>
    <s v=" Needs &amp; Expectations"/>
    <s v="Management"/>
    <m/>
    <d v="2021-01-15T00:00:00"/>
    <d v="2021-01-02T00:00:00"/>
    <s v="Risks related to the external parties are identified and needs and expectations document updated by the campus."/>
    <x v="0"/>
    <n v="37"/>
    <n v="-13"/>
  </r>
  <r>
    <n v="833"/>
    <s v="Date and status column are blank in the resume bank sheet. Details can be filled in to have real time status (E.g. Rejected, On Hold, Selected, Offer rolled out, but candidate declined, etc.)."/>
    <s v="Internal"/>
    <d v="2020-11-26T00:00:00"/>
    <x v="0"/>
    <s v="Malaysia"/>
    <x v="4"/>
    <s v="OFI"/>
    <n v="9001"/>
    <s v="7.1.2"/>
    <s v=" People"/>
    <s v="HR"/>
    <m/>
    <d v="2021-01-15T00:00:00"/>
    <d v="2021-02-11T00:00:00"/>
    <s v="Data and status column duly filled by the campus in the HR document"/>
    <x v="0"/>
    <n v="77"/>
    <n v="27"/>
  </r>
  <r>
    <n v="834"/>
    <s v="Trainer to be identified for ISO awareness session which is scheduled in Jan’21. Also training delivery mode e.g. content, language for external service providers like housekeeping, security staff, etc. to be decided."/>
    <s v="Internal"/>
    <d v="2020-11-26T00:00:00"/>
    <x v="0"/>
    <s v="Malaysia"/>
    <x v="4"/>
    <s v="OFI"/>
    <n v="9001"/>
    <n v="7.3"/>
    <s v=" Awareness"/>
    <s v="Quality"/>
    <m/>
    <d v="2021-01-15T00:00:00"/>
    <d v="2021-01-25T00:00:00"/>
    <s v="ISO Awareness Training given by the campus"/>
    <x v="0"/>
    <n v="60"/>
    <n v="10"/>
  </r>
  <r>
    <n v="835"/>
    <s v="Risks related to activities occurring in the vicinity of the campus that can cause injury and ill health to persons to be identified. Also risks related to ECA, Children Playground to be identified and documented."/>
    <s v="Internal"/>
    <d v="2020-11-26T00:00:00"/>
    <x v="0"/>
    <s v="Malaysia"/>
    <x v="4"/>
    <s v="OFI"/>
    <n v="45001"/>
    <s v="6.1.2"/>
    <s v=" Hazard identification &amp; assessment of risks and opportunities"/>
    <s v="Management"/>
    <m/>
    <d v="2021-01-15T00:00:00"/>
    <d v="2021-01-02T00:00:00"/>
    <s v="Risks document is updated and risks related to vicinity are identified"/>
    <x v="0"/>
    <n v="37"/>
    <n v="-13"/>
  </r>
  <r>
    <n v="836"/>
    <s v="Completeness of new staff Induction through “‘Teamie” can be ensured by a completeness certification which can be later filed in the employee file."/>
    <s v="Internal"/>
    <d v="2020-11-26T00:00:00"/>
    <x v="0"/>
    <s v="Malaysia"/>
    <x v="4"/>
    <s v="OFI"/>
    <n v="45001"/>
    <n v="7.2"/>
    <s v=" Competence"/>
    <s v="HR"/>
    <m/>
    <d v="2021-01-15T00:00:00"/>
    <d v="2021-01-28T00:00:00"/>
    <s v="Induction module is made part of the Teamie "/>
    <x v="0"/>
    <n v="63"/>
    <n v="13"/>
  </r>
  <r>
    <n v="837"/>
    <s v="MRM minutes of 8th October meeting with top management evident. However, the column for follow up action / person assigned was found blank."/>
    <s v="Internal"/>
    <d v="2020-12-15T00:00:00"/>
    <x v="0"/>
    <s v="Singapore"/>
    <x v="9"/>
    <s v="OFI"/>
    <n v="9001"/>
    <n v="9.3000000000000007"/>
    <s v=" Management review"/>
    <s v="Quality"/>
    <m/>
    <d v="2021-02-15T00:00:00"/>
    <d v="2021-01-04T00:00:00"/>
    <s v="MRM updated therefore ticket can be closed"/>
    <x v="0"/>
    <n v="20"/>
    <n v="-42"/>
  </r>
  <r>
    <n v="838"/>
    <s v="Verification of data in PV2 from campuses for number of improvement initiatives/ projects implemented is more of informal validation. To ensure authenticity of the data, evidence can be documented from campuses."/>
    <s v="Internal"/>
    <d v="2020-12-15T00:00:00"/>
    <x v="0"/>
    <s v="Singapore"/>
    <x v="9"/>
    <s v="OFI"/>
    <n v="9001"/>
    <n v="4.4000000000000004"/>
    <s v=" QMS System &amp; Processes"/>
    <s v="Quality"/>
    <m/>
    <d v="2021-02-15T00:00:00"/>
    <d v="2021-01-20T00:00:00"/>
    <s v="Validity of the same is checked during Internal Audit "/>
    <x v="0"/>
    <n v="36"/>
    <n v="-26"/>
  </r>
  <r>
    <n v="839"/>
    <s v="While complaints coming through Zendesk is the focus as per the mandate given by the management and there is awareness being created among parents in few campuses, a system can be explored to capture verbal complaints in campuses."/>
    <s v="Internal"/>
    <d v="2020-12-15T00:00:00"/>
    <x v="0"/>
    <s v="Singapore"/>
    <x v="9"/>
    <s v="OFI"/>
    <n v="9001"/>
    <n v="7.4"/>
    <s v=" Communication"/>
    <s v="Quality"/>
    <m/>
    <d v="2021-02-15T00:00:00"/>
    <d v="2021-01-20T00:00:00"/>
    <s v="This is shared with the Team who is taking care of GALS helpdesk project"/>
    <x v="0"/>
    <n v="36"/>
    <n v="-26"/>
  </r>
  <r>
    <n v="840"/>
    <s v="Master certification to ISO 45001: 2018 has been achieved for all campuses and awareness training has been planned and on Teamie there is a module. For ISO 9001:2015 a similar awareness refresher or induction module can be planned as there is turnover of staff."/>
    <s v="Internal"/>
    <d v="2020-12-15T00:00:00"/>
    <x v="0"/>
    <s v="Singapore"/>
    <x v="9"/>
    <s v="OFI"/>
    <n v="9001"/>
    <n v="7.3"/>
    <s v=" Awareness"/>
    <s v="Quality"/>
    <m/>
    <d v="2021-02-13T00:00:00"/>
    <d v="2021-01-05T00:00:00"/>
    <s v="ISO Awareness training conducted for a total of 187 teachers from PG and EC campus as well as for the 2 new GCEE team members. A few Attendance screenshots attached as evidence."/>
    <x v="0"/>
    <n v="21"/>
    <n v="-39"/>
  </r>
  <r>
    <n v="841"/>
    <s v="Risk and opportunity document may be made more granular with inclusions of sub-risks of the processes and also opportunity for improvement"/>
    <s v="External"/>
    <d v="2021-05-25T00:00:00"/>
    <x v="0"/>
    <s v="All Geos"/>
    <x v="5"/>
    <s v="OFI"/>
    <n v="9001"/>
    <n v="6.1"/>
    <s v=" Address risk &amp; opportunity"/>
    <s v="Quality"/>
    <m/>
    <d v="2021-07-24T00:00:00"/>
    <d v="2021-07-31T00:00:00"/>
    <s v="Risk and opportunities are tracked at the process level through the changes made in the process documents (IMS)"/>
    <x v="0"/>
    <n v="67"/>
    <n v="7"/>
  </r>
  <r>
    <n v="842"/>
    <s v="Knowledge management process may be strengthened by prioritising tacit knowledge and articulating methods of retrieval of the same."/>
    <s v="External"/>
    <d v="2021-05-25T00:00:00"/>
    <x v="0"/>
    <s v="All Geos"/>
    <x v="5"/>
    <s v="OFI"/>
    <n v="9001"/>
    <n v="10.3"/>
    <s v=" Continual improvement"/>
    <s v="Quality"/>
    <m/>
    <d v="2021-07-24T00:00:00"/>
    <d v="2021-07-31T00:00:00"/>
    <s v="This is in process and shall be taken care with the implementation of the new LMS"/>
    <x v="0"/>
    <n v="67"/>
    <n v="7"/>
  </r>
  <r>
    <n v="843"/>
    <s v="Automation of processes may be considered for some processes."/>
    <s v="External"/>
    <d v="2021-05-25T00:00:00"/>
    <x v="0"/>
    <s v="All Geos"/>
    <x v="5"/>
    <s v="OFI"/>
    <n v="9001"/>
    <n v="10.1"/>
    <s v=" General (Improvement)"/>
    <s v="Quality"/>
    <m/>
    <d v="2021-07-24T00:00:00"/>
    <d v="2021-07-31T00:00:00"/>
    <s v="This is in process and shall be taken care with the implementation of the new LMS"/>
    <x v="0"/>
    <n v="67"/>
    <n v="7"/>
  </r>
  <r>
    <n v="844"/>
    <s v="Use of Artificial Intelligence will be able to enhance effectiveness of processes e.g. the admission process"/>
    <s v="External"/>
    <d v="2021-05-25T00:00:00"/>
    <x v="0"/>
    <s v="All Geos"/>
    <x v="5"/>
    <s v="OFI"/>
    <n v="9001"/>
    <n v="10.3"/>
    <s v=" Continual improvement"/>
    <s v="Quality"/>
    <m/>
    <d v="2021-07-24T00:00:00"/>
    <d v="2021-07-31T00:00:00"/>
    <s v="This is in process and shall be taken care with the implementation of the new LMS"/>
    <x v="0"/>
    <n v="67"/>
    <n v="7"/>
  </r>
  <r>
    <n v="845"/>
    <s v="Since Feb 2020, MRM was not available hence the requirement of the standard is not being met, also it is not clear how the performance of IMS and resource provisions are being monitored by the senior leadership"/>
    <s v="Internal"/>
    <d v="2021-06-02T00:00:00"/>
    <x v="0"/>
    <s v="Japan"/>
    <x v="0"/>
    <s v="Minor -Non-Conformities"/>
    <n v="9001"/>
    <s v="9.3.2"/>
    <s v=" Management review inputs"/>
    <s v="Management"/>
    <m/>
    <d v="2021-08-01T00:00:00"/>
    <d v="2021-06-22T00:00:00"/>
    <s v="The MRM with the CAR links was provided as evidence. Audit closure details, internal auditors training details, PV2 reports were given. "/>
    <x v="0"/>
    <n v="20"/>
    <n v="-40"/>
  </r>
  <r>
    <n v="846"/>
    <s v="A brief flow of the Employee grievance process could be added in the Handbook to avoid any employee concern unaddressed further leading to employee disengagement"/>
    <s v="Internal"/>
    <d v="2021-06-02T00:00:00"/>
    <x v="0"/>
    <s v="Japan"/>
    <x v="0"/>
    <s v="Observation"/>
    <n v="9001"/>
    <n v="7.4"/>
    <s v=" Communication"/>
    <s v="HR"/>
    <m/>
    <d v="2021-08-01T00:00:00"/>
    <d v="2021-06-25T00:00:00"/>
    <s v="The same has been included in the handbook.Page 115 in teachers handbook given in the below link. https://drive.google.com/file/d/1_FjfkVo9u_1rdng1e7ygVXYpuMK-vGER/view?usp=sharing​"/>
    <x v="0"/>
    <n v="23"/>
    <n v="-37"/>
  </r>
  <r>
    <n v="847"/>
    <s v="All training is planned via corporate and scheduled as per calendar, however the campus has many ad-hoc trainings, these are not recorded and the effectiveness of theses trainings are also not available and thus cannot evaluate whether all training needs have been met. This also impacts the training hours in PV2"/>
    <s v="Internal"/>
    <d v="2021-06-02T00:00:00"/>
    <x v="0"/>
    <s v="Japan"/>
    <x v="0"/>
    <s v="Observation"/>
    <n v="9001"/>
    <n v="7.2"/>
    <s v=" Competence"/>
    <s v="HR"/>
    <m/>
    <d v="2021-08-01T00:00:00"/>
    <d v="2021-07-06T00:00:00"/>
    <s v="We have put the process of capturing of both capturing both internal, external and ad-hoc trainings. The internal as well external training is captured in detail in the training tracker attached herewith which will give a complete data of all trainings. "/>
    <x v="0"/>
    <n v="34"/>
    <n v="-26"/>
  </r>
  <r>
    <n v="848"/>
    <s v="Departmental risk assessment can be documented (admissions and academics are aware of the risks but have not documented) Documentation need not be physical but can be captured through Google forms for better analysis"/>
    <s v="Internal"/>
    <d v="2021-06-02T00:00:00"/>
    <x v="0"/>
    <s v="Japan"/>
    <x v="0"/>
    <s v="Observation"/>
    <n v="45001"/>
    <s v="6.1.2"/>
    <s v=" Hazard identification &amp; assessment of risks and opportunities"/>
    <s v="Quality"/>
    <m/>
    <d v="2021-08-01T00:00:00"/>
    <d v="2021-06-30T00:00:00"/>
    <s v="Various  department risks and mitigation plan  including  Academics, Operations, HR ,Admissions have been documented separately by department heads. Evidences include the same as received from the process  owners. Evidence also include the review meeting minutes of academics"/>
    <x v="0"/>
    <n v="28"/>
    <n v="-32"/>
  </r>
  <r>
    <n v="849"/>
    <s v="Although the exam room has a lock, the access can be recorded and monitored by the exam head with a log register."/>
    <s v="Internal"/>
    <d v="2021-06-02T00:00:00"/>
    <x v="0"/>
    <s v="Japan"/>
    <x v="0"/>
    <s v="Observation"/>
    <n v="9001"/>
    <s v="7.5.3"/>
    <s v=" Control of documented information"/>
    <s v="Academics"/>
    <m/>
    <d v="2021-08-01T00:00:00"/>
    <d v="2021-07-08T00:00:00"/>
    <s v="Separate vault  for storing exam papers have been put in place in exam room. During exam the access to the room is restricted under the supervision of  exam coordinators. Separate log register also has been put in place to monitor and protect loss of confidentiality"/>
    <x v="0"/>
    <n v="36"/>
    <n v="-24"/>
  </r>
  <r>
    <n v="850"/>
    <s v="myGIIS could be the primary mode of communication, for all official communication between teachers, parents and students (Currently CBSE is using WhatsApp for communication)"/>
    <s v="Internal"/>
    <d v="2021-06-02T00:00:00"/>
    <x v="0"/>
    <s v="Japan"/>
    <x v="0"/>
    <s v="Observation"/>
    <n v="9001"/>
    <s v="8.2.1"/>
    <s v=" Customer communication"/>
    <s v="Academics"/>
    <m/>
    <d v="2021-08-01T00:00:00"/>
    <d v="2021-07-08T00:00:00"/>
    <s v="mygiis is the official mode of communication. Whats app is an additional informal mode of communication._x000a_Circular has been issued to all teachers with effect to the change in communication mode._x000a_Evidence-_x000a_Email sent to teachers.​"/>
    <x v="0"/>
    <n v="36"/>
    <n v="-24"/>
  </r>
  <r>
    <n v="851"/>
    <s v="Even though it is an accepted norm to allow students to travel on their own, school could look into getting a declaration from parents to avoid school’s liability in case of any incident. Exit slips or cards can be maintained for early dismissal for record purposes"/>
    <s v="Internal"/>
    <d v="2021-06-02T00:00:00"/>
    <x v="0"/>
    <s v="Japan"/>
    <x v="0"/>
    <s v="Observation"/>
    <n v="45001"/>
    <s v="8.1.2"/>
    <s v=" Eliminating Hazards and reducing OH&amp;S risks"/>
    <s v="Management"/>
    <m/>
    <d v="2021-08-01T00:00:00"/>
    <d v="2021-07-08T00:00:00"/>
    <s v="Process for the student's early leave_x000a__x000a_1. Parents are requested to drop an email to class teacher for an early leave request._x000a_2. Teacher approves it via email_x000a_3. Child / teacher get the exit slip and teacher signs it . _x000a_4. The slip is handed over to receptionist / bus in-charge ._x000a_5. The receptionist  files the exit slips._x000a_6. Class teachers and CODs are kindly requested to keep the slips ready."/>
    <x v="0"/>
    <n v="36"/>
    <n v="-24"/>
  </r>
  <r>
    <n v="852"/>
    <s v="The process of hand over of the completed answer paper scripts can be fixed as current practice of invigilators keeping the scripts till the end of the day may lead to a risk of lost answer scripts"/>
    <s v="Internal"/>
    <d v="2021-06-02T00:00:00"/>
    <x v="0"/>
    <s v="Japan"/>
    <x v="0"/>
    <s v="Observation"/>
    <n v="45001"/>
    <s v="7.5.3"/>
    <s v=" Control of documented information"/>
    <s v="Academics"/>
    <m/>
    <d v="2021-08-01T00:00:00"/>
    <d v="2021-06-24T00:00:00"/>
    <s v="The handover of the answer scripts was done immediately after the completion of the exam effective from Day 2 of the Cyclic Test 1 i.e. from 25th May 2021.There is a break of 10 minutes after the completion of the exams during which the invigilators can go to the exam room to submit the answer scripts. At the same time the subject teachers can collect the answer scripts for correction. The exam room is situated at a central location on the same floor as the class rooms where the exams are conducted. Hence the chances of of any risk of losing or misplacing the answer scripts is mitigated."/>
    <x v="0"/>
    <n v="22"/>
    <n v="-38"/>
  </r>
  <r>
    <n v="853"/>
    <s v="Even though Helpdesk is used primarily for feedback, academic complaints are not captured in the helpdesk to facilitate the analysis. These can be raised as tickets as and when received to track verbal, written or mail complaints to maximise the full usage of the platform"/>
    <s v="Internal"/>
    <d v="2021-06-02T00:00:00"/>
    <x v="0"/>
    <s v="Japan"/>
    <x v="0"/>
    <s v="Observation"/>
    <n v="9001"/>
    <s v="9.1.2"/>
    <s v=" Customer satisfaction"/>
    <s v="Management"/>
    <m/>
    <d v="2021-08-01T00:00:00"/>
    <d v="2021-06-28T00:00:00"/>
    <s v="Mail from the Principal to all the academic staff that the complaints to be raised in helpdesk. A detailed step by step procedure for the same has been mentioned"/>
    <x v="0"/>
    <n v="26"/>
    <n v="-34"/>
  </r>
  <r>
    <n v="854"/>
    <s v="IBDP can look into requesting a printer for the sole use in exam room so risk of paper leaking can be mitigated"/>
    <s v="Internal"/>
    <d v="2021-06-02T00:00:00"/>
    <x v="0"/>
    <s v="Japan"/>
    <x v="0"/>
    <s v="Observation"/>
    <n v="9001"/>
    <n v="7.1"/>
    <s v=" Resources"/>
    <s v="Academics"/>
    <m/>
    <d v="2021-08-01T00:00:00"/>
    <d v="2021-07-08T00:00:00"/>
    <s v="Approval for a printer exclusively for the exam department has been procured by the management and it shall be installed &amp; used solely for the IBDP Examination. The Printer will be placed in the closed room by September 2021. "/>
    <x v="0"/>
    <n v="36"/>
    <n v="-24"/>
  </r>
  <r>
    <n v="855"/>
    <s v="Nurse can keep class teacher informed about the reason of every child visiting her, as it will help the teacher to be aware of any concerns and answer parents’ queries if any."/>
    <s v="Internal"/>
    <d v="2021-06-02T00:00:00"/>
    <x v="0"/>
    <s v="Japan"/>
    <x v="0"/>
    <s v="Observation"/>
    <n v="45001"/>
    <n v="7.4"/>
    <s v=" Communication"/>
    <s v="Operations"/>
    <m/>
    <d v="2021-08-01T00:00:00"/>
    <d v="2021-06-30T00:00:00"/>
    <s v="Nurses are informing the class teachers  about the reason of visit of every child which will help the teachers to be aware of the concerns and answer the parents query. To improve  the process  in the sick bay record maintained by the campus nurses, they are also maintaining the class teachers name along with every child case reporting"/>
    <x v="0"/>
    <n v="28"/>
    <n v="-32"/>
  </r>
  <r>
    <n v="856"/>
    <s v="A vendor evaluation analysis can be put in place for better understanding of the needs and requirements of vendors as well as their performance for future reference"/>
    <s v="Internal"/>
    <d v="2021-06-02T00:00:00"/>
    <x v="0"/>
    <s v="Japan"/>
    <x v="0"/>
    <s v="Observation"/>
    <n v="9001"/>
    <s v="9.1.3"/>
    <s v=" Analysis &amp; evaluation"/>
    <s v="Operations"/>
    <m/>
    <d v="2021-08-01T00:00:00"/>
    <d v="2021-06-23T00:00:00"/>
    <s v="Vendor evaluation and analysis is conducted by the campus and reports are available at the respective site. Vendor evaluation forms have been standardised"/>
    <x v="0"/>
    <n v="21"/>
    <n v="-39"/>
  </r>
  <r>
    <n v="857"/>
    <s v="A formal record of effectiveness of ISO awareness trainings could be put in place to ensure the given training has achieved its purpose"/>
    <s v="Internal"/>
    <d v="2021-06-02T00:00:00"/>
    <x v="0"/>
    <s v="Japan"/>
    <x v="0"/>
    <s v="Observation"/>
    <n v="9001"/>
    <n v="7.2"/>
    <s v=" Competence"/>
    <s v="Quality"/>
    <m/>
    <d v="2021-08-01T00:00:00"/>
    <d v="2021-06-21T00:00:00"/>
    <s v="Mail from the Principal to all the participants for taking the survey. Results of the effectiveness survey through a questionaire"/>
    <x v="0"/>
    <n v="19"/>
    <n v="-41"/>
  </r>
  <r>
    <n v="858"/>
    <s v="Material requisition template can be updated to the common template in use at all geos"/>
    <s v="Internal"/>
    <d v="2021-06-02T00:00:00"/>
    <x v="0"/>
    <s v="Japan"/>
    <x v="0"/>
    <s v="Observation"/>
    <n v="9001"/>
    <s v="8.4.2"/>
    <s v=" Type &amp; extent of control"/>
    <s v="Operations"/>
    <m/>
    <d v="2021-08-01T00:00:00"/>
    <d v="2021-06-23T00:00:00"/>
    <s v="Standard template is sent to the staff and mail to use the same has been sent"/>
    <x v="0"/>
    <n v="21"/>
    <n v="-39"/>
  </r>
  <r>
    <n v="859"/>
    <s v="A monitoring system of parent profile updating can be introduced to ensure all details are up to date to enable speedy contact during emergencies"/>
    <s v="Internal"/>
    <d v="2021-06-02T00:00:00"/>
    <x v="0"/>
    <s v="Japan"/>
    <x v="0"/>
    <s v="OFI"/>
    <n v="45001"/>
    <s v="7.5.2"/>
    <s v=" Creating and updating"/>
    <s v="Admissions"/>
    <m/>
    <d v="2021-08-01T00:00:00"/>
    <d v="2021-06-25T00:00:00"/>
    <s v="Mail has been shared to the parents for getting back if there is any updation in the profile of students. https://drive.google.com/file/d/14n335s7mNjTMzm9BayGeF1LMnFD1aLZY/view?usp=sharing "/>
    <x v="0"/>
    <n v="23"/>
    <n v="-37"/>
  </r>
  <r>
    <n v="860"/>
    <s v="A feedback system can be introduced by admissions to get the feedback from new parents on admission process"/>
    <s v="Internal"/>
    <d v="2021-06-02T00:00:00"/>
    <x v="0"/>
    <s v="Japan"/>
    <x v="0"/>
    <s v="OFI"/>
    <n v="9001"/>
    <s v="9.1.2"/>
    <s v=" Customer satisfaction"/>
    <s v="Admissions"/>
    <m/>
    <d v="2021-08-01T00:00:00"/>
    <d v="2021-06-21T00:00:00"/>
    <s v="To get a feedback post admission to touch base with the new admitted family. This feedback system will commence from 1st July 2021 Customer Feedback end of 1 month schooling. https://forms.gle/Z79pKVJdd8nt8Bsp8​"/>
    <x v="0"/>
    <n v="19"/>
    <n v="-41"/>
  </r>
  <r>
    <n v="861"/>
    <s v="Question paper storage could be password protected. As more documents move online, this could be a good practice overall and enable control of information"/>
    <s v="Internal"/>
    <d v="2021-06-02T00:00:00"/>
    <x v="0"/>
    <s v="Japan"/>
    <x v="0"/>
    <s v="OFI"/>
    <n v="9001"/>
    <s v="7.5.3"/>
    <s v=" Control of documented information"/>
    <s v="Academics"/>
    <m/>
    <d v="2021-08-01T00:00:00"/>
    <d v="2021-07-08T00:00:00"/>
    <s v="Teachers are asked to maintain their QP password protected. Teachers need to login through teachers login ID in all school computers to prevent access of students to school g drive._x000a_Evidence-_x000a_Screen shot of Email sent to all teachers ​​"/>
    <x v="0"/>
    <n v="36"/>
    <n v="-24"/>
  </r>
  <r>
    <n v="862"/>
    <s v="Academic team could look into using technology to communicate the substitution for the day and monitoring of proxy work"/>
    <s v="Internal"/>
    <d v="2021-06-02T00:00:00"/>
    <x v="0"/>
    <s v="Japan"/>
    <x v="0"/>
    <s v="OFI"/>
    <n v="9001"/>
    <n v="7.4"/>
    <s v=" Communication"/>
    <s v="Academics"/>
    <m/>
    <d v="2021-08-01T00:00:00"/>
    <d v="2021-07-12T00:00:00"/>
    <s v="The substitution details are generated through software and once generated they are circulated via MYGIIS  mail (to share the substitution list of the day) in addition to hard copy circulation."/>
    <x v="0"/>
    <n v="40"/>
    <n v="-20"/>
  </r>
  <r>
    <n v="863"/>
    <s v="Weekly report could include a homework section for parents to be aware about the homework assigned for that week. Homework record could have a column added to show the final submission by late students"/>
    <s v="Internal"/>
    <d v="2021-06-02T00:00:00"/>
    <x v="0"/>
    <s v="Japan"/>
    <x v="0"/>
    <s v="OFI"/>
    <n v="9001"/>
    <n v="7.4"/>
    <s v=" Communication"/>
    <s v="Academics"/>
    <m/>
    <d v="2021-08-01T00:00:00"/>
    <d v="2021-07-08T00:00:00"/>
    <s v="Home work given for the week has been included in the weekly report."/>
    <x v="0"/>
    <n v="36"/>
    <n v="-24"/>
  </r>
  <r>
    <n v="864"/>
    <s v="The common template that is followed by all geos for lesson planning across curricula can be followed for easy comparison and understanding and all can have a formal digital approval from the Principal"/>
    <s v="Internal"/>
    <d v="2021-06-02T00:00:00"/>
    <x v="0"/>
    <s v="Japan"/>
    <x v="0"/>
    <s v="OFI"/>
    <n v="45001"/>
    <s v="7.5.3"/>
    <s v=" Control of documented information"/>
    <s v="Academics"/>
    <m/>
    <d v="2021-08-01T00:00:00"/>
    <d v="2021-07-08T00:00:00"/>
    <s v="The Common template for ACP and LP  is ​ used by all teachers. "/>
    <x v="0"/>
    <n v="36"/>
    <n v="-24"/>
  </r>
  <r>
    <n v="865"/>
    <s v="Operations could maintain a copy of the nurse license for their record"/>
    <s v="Internal"/>
    <d v="2021-06-02T00:00:00"/>
    <x v="0"/>
    <s v="Japan"/>
    <x v="0"/>
    <s v="OFI"/>
    <n v="45001"/>
    <s v="7.5.3"/>
    <s v=" Control of documented information"/>
    <s v="Operations"/>
    <m/>
    <d v="2021-08-01T00:00:00"/>
    <d v="2021-06-08T00:00:00"/>
    <s v="The copy of licence of nurses are with the opearations department"/>
    <x v="0"/>
    <n v="6"/>
    <n v="-54"/>
  </r>
  <r>
    <n v="866"/>
    <s v="Media could be included as an interested party as Tokyo interacts quite well with media in the relevant document"/>
    <s v="Internal"/>
    <d v="2021-06-02T00:00:00"/>
    <x v="0"/>
    <s v="Japan"/>
    <x v="0"/>
    <s v="OFI"/>
    <n v="9001"/>
    <n v="4.2"/>
    <s v=" Needs &amp; Expectations"/>
    <s v="Management"/>
    <m/>
    <d v="2021-08-01T00:00:00"/>
    <d v="2021-06-16T00:00:00"/>
    <s v="The document has been amended to include media as one of the interested parties"/>
    <x v="0"/>
    <n v="14"/>
    <n v="-46"/>
  </r>
  <r>
    <n v="867"/>
    <s v="Online lesson observation form can be made editable and shared with the teacher to add her reflections (currently only observer is adding the reflections on the teacher’s behalf). This may enable better support to be provided if needed"/>
    <s v="Internal"/>
    <d v="2021-06-02T00:00:00"/>
    <x v="0"/>
    <s v="Japan"/>
    <x v="0"/>
    <s v="OFI"/>
    <n v="9001"/>
    <n v="7.2"/>
    <s v=" Competence"/>
    <s v="Academics"/>
    <m/>
    <d v="2021-08-01T00:00:00"/>
    <d v="2021-07-08T00:00:00"/>
    <s v="Decision taken for modifying the Online lesson observation form so as to enable it editable. The same has been implemented and made editable and shared with the teacher to add her reflections as well._x000a_Evidence_x000a_Class observation done by coordinator with reflection of teacher -attached "/>
    <x v="0"/>
    <n v="36"/>
    <n v="-24"/>
  </r>
  <r>
    <n v="868"/>
    <s v="The Proxy document could include another column to monitor the actual work done in class"/>
    <s v="Internal"/>
    <d v="2021-06-02T00:00:00"/>
    <x v="0"/>
    <s v="Japan"/>
    <x v="0"/>
    <s v="OFI"/>
    <n v="9001"/>
    <n v="8.1"/>
    <s v=" Operational planning and control"/>
    <s v="Academics"/>
    <m/>
    <d v="2021-08-01T00:00:00"/>
    <d v="2021-07-08T00:00:00"/>
    <s v="The process has been put in place for proxy document to capture actual work. The substitution document(Proxy) have been included with another_x000a_ column to monitor the actual work done in class."/>
    <x v="0"/>
    <n v="36"/>
    <n v="-24"/>
  </r>
  <r>
    <n v="869"/>
    <s v="Admissions dept. could look into how to monitor the student database for any change of residency or visa status post admission in cases of changes in student/ parents details and/or status."/>
    <s v="Internal"/>
    <d v="2021-07-11T00:00:00"/>
    <x v="0"/>
    <s v="Middle East"/>
    <x v="3"/>
    <s v="Observation"/>
    <n v="9001"/>
    <s v="8.5.2"/>
    <s v=" Identification &amp; traceability"/>
    <s v="Admissions"/>
    <m/>
    <d v="2021-09-09T00:00:00"/>
    <d v="2022-02-14T00:00:00"/>
    <s v="This has been notified to the admissions department. Work-in-progress for the same and this will be part of the new LMS "/>
    <x v="0"/>
    <n v="218"/>
    <n v="158"/>
  </r>
  <r>
    <n v="870"/>
    <s v="Although GMP has an innovative feature like the petting zoo which helps students at that grade level to learn about the natural world, this still poses a potential health and safety hazard. Ensuring that all the animals and birds in this zoo are sourced from reputable providers and are up-to-date in the vaccinations along with emphasis on student’s hygiene will ensure a safeenvironment for all. Once acquired by the school, the animals and birds could be checked regularly by a veterinarian which is in the plans shared by the process owner."/>
    <s v="Internal"/>
    <d v="2021-07-11T00:00:00"/>
    <x v="0"/>
    <s v="Middle East"/>
    <x v="3"/>
    <s v="Observation"/>
    <n v="45001"/>
    <s v="8.1.2"/>
    <s v=" Eliminating Hazards and reducing OH&amp;S risks"/>
    <s v="Operations"/>
    <m/>
    <d v="2021-09-09T00:00:00"/>
    <d v="2022-02-08T00:00:00"/>
    <s v="As per Dubai Municipality there are no requirements in place for rabbits in Dubai to be vaccinated. Only if there is a case of relocation of pets to specific countries then the vaccination is required."/>
    <x v="0"/>
    <n v="212"/>
    <n v="152"/>
  </r>
  <r>
    <n v="871"/>
    <s v="Although Induction can be enhanced by maintaining a record of completion to ensure 100% awareness of the GIIS processes and system."/>
    <s v="Internal"/>
    <d v="2021-07-11T00:00:00"/>
    <x v="0"/>
    <s v="Middle East"/>
    <x v="3"/>
    <s v="Observation"/>
    <n v="9001"/>
    <n v="7.3"/>
    <s v=" Awareness"/>
    <s v="HR"/>
    <m/>
    <d v="2021-09-09T00:00:00"/>
    <d v="2021-09-13T00:00:00"/>
    <s v="Induction Completion Record is maintained and also the Induction Checklist is maintained. Attaching filled CAR form, Induction checklist form and in Teamie completion record can be generated."/>
    <x v="0"/>
    <n v="64"/>
    <n v="4"/>
  </r>
  <r>
    <n v="872"/>
    <s v="No complaint tracker maintained to keep the track record of complaints from various stakeholders; this will help to monitor all complaints which are not captured via helpdesk."/>
    <s v="Internal"/>
    <d v="2021-07-11T00:00:00"/>
    <x v="0"/>
    <s v="Middle East"/>
    <x v="3"/>
    <s v="Observation"/>
    <n v="9001"/>
    <s v="8.2.1"/>
    <s v=" Customer communication"/>
    <s v="Management"/>
    <m/>
    <d v="2021-09-09T00:00:00"/>
    <d v="2021-11-13T00:00:00"/>
    <s v="HR Helpdesk will be implemented by this year end. Where staff can raise request and concerns and will be tracked for closure. The tracker which is maintained at present is attached as evidence"/>
    <x v="0"/>
    <n v="125"/>
    <n v="65"/>
  </r>
  <r>
    <n v="873"/>
    <s v="Current practice for Risk Assessment is maintained as SSPD by Quality Coordinator however departments would be aware of additional risks that might be overlooked i.e. Admissions can do their own RA and document it."/>
    <s v="Internal"/>
    <d v="2021-07-11T00:00:00"/>
    <x v="0"/>
    <s v="Middle East"/>
    <x v="3"/>
    <s v="Observation"/>
    <n v="45001"/>
    <s v="6.1.2"/>
    <s v=" Hazard identification &amp; assessment of risks and opportunities"/>
    <s v="Admissions"/>
    <m/>
    <d v="2021-09-09T00:00:00"/>
    <d v="2021-12-09T00:00:00"/>
    <s v="The Admissions team have started working on Risk register. PFA risk register for admissions.                                                                                                                                             The quality coordinator shall ensure that each department is doing a risk assessment of their function as a process owner. This is to ensure that all risks are captured at micro level._x000a__x000a_Closing this finding based on the assurance that Shilpa Kotian​ will be checking this proactively at the campus level"/>
    <x v="0"/>
    <n v="151"/>
    <n v="91"/>
  </r>
  <r>
    <n v="874"/>
    <s v="Tracking of oral medication being issued to students and staff can be put in place in order to avoid abuse."/>
    <s v="Internal"/>
    <d v="2021-07-11T00:00:00"/>
    <x v="0"/>
    <s v="Middle East"/>
    <x v="3"/>
    <s v="Observation"/>
    <n v="45001"/>
    <s v="8.1.2"/>
    <s v=" Eliminating Hazards and reducing OH&amp;S risks"/>
    <s v="Operations"/>
    <m/>
    <d v="2021-09-09T00:00:00"/>
    <d v="2021-08-19T00:00:00"/>
    <s v="Please find attached CAR &amp; Evidence of tracking oral medication. The nurse updates the document with all necessary details"/>
    <x v="0"/>
    <n v="39"/>
    <n v="-21"/>
  </r>
  <r>
    <n v="875"/>
    <s v="Time taken for retrieval of documents for sharing as evidence can be improved."/>
    <s v="Internal"/>
    <d v="2021-07-11T00:00:00"/>
    <x v="0"/>
    <s v="Middle East"/>
    <x v="3"/>
    <s v="OFI"/>
    <n v="9001"/>
    <n v="10.3"/>
    <s v=" Continual improvement"/>
    <s v="Academics"/>
    <m/>
    <d v="2021-09-09T00:00:00"/>
    <d v="2021-08-19T00:00:00"/>
    <s v="Please find attached CAR for  your reference._x000a__x000a_Going forward records will be stored in appropriate manner. _x000a__x000a_There was an Immediate change in position of Academic Coordinator. And there was no handover of data done. Due to that retrieval of document was taking time. "/>
    <x v="0"/>
    <n v="39"/>
    <n v="-21"/>
  </r>
  <r>
    <n v="876"/>
    <s v="Student’s attendance for online class tracker for every lesson and immediate action is taken however details of action taken can be documented in the tracker under remarks."/>
    <s v="Internal"/>
    <d v="2021-07-11T00:00:00"/>
    <x v="0"/>
    <s v="Middle East"/>
    <x v="3"/>
    <s v="OFI"/>
    <n v="9001"/>
    <s v="9.1.2"/>
    <s v=" Customer satisfaction"/>
    <s v="Academics"/>
    <m/>
    <d v="2021-09-09T00:00:00"/>
    <d v="2021-11-27T00:00:00"/>
    <s v="As in Dubai Campus now the students are100% on campus after summer break (Sep). There is no blended or online classes going on.  So Student’s attendance for online class tracker is not created but we do have ​daily log tracker where all the details are maintained. ​"/>
    <x v="0"/>
    <n v="139"/>
    <n v="79"/>
  </r>
  <r>
    <n v="877"/>
    <s v="MRM needs to be held at least once a year to address all the relevant External/ Internal Audit findings."/>
    <s v="Internal"/>
    <d v="2021-07-11T00:00:00"/>
    <x v="0"/>
    <s v="Middle East"/>
    <x v="3"/>
    <s v="OFI"/>
    <n v="9001"/>
    <s v="9.3.2"/>
    <s v=" Management review inputs"/>
    <s v="Quality"/>
    <m/>
    <d v="2021-09-09T00:00:00"/>
    <d v="2021-09-08T00:00:00"/>
    <s v="Please find attached MOM of MRM. Also addressed the audit findings in MRM. "/>
    <x v="0"/>
    <n v="59"/>
    <n v="-1"/>
  </r>
  <r>
    <n v="878"/>
    <s v="A health declaration is taken as part of the admission process which allows capture of allergies / situations where students may require urgent assistance. However, evidence of internal communication to relevant parties re: compliance was not in evidence."/>
    <s v="Internal"/>
    <d v="2021-07-11T00:00:00"/>
    <x v="0"/>
    <s v="Middle East"/>
    <x v="3"/>
    <s v="OFI"/>
    <n v="45001"/>
    <s v="7.4.2"/>
    <s v=" Internal Communication"/>
    <s v="Admissions"/>
    <m/>
    <d v="2021-09-09T00:00:00"/>
    <d v="2021-11-08T00:00:00"/>
    <s v="Internal Communication mail is attached where Nurse has sent mail to share the medical history of students with Academic Coordinators. Medical records tracker attached"/>
    <x v="0"/>
    <n v="120"/>
    <n v="60"/>
  </r>
  <r>
    <n v="879"/>
    <s v="As per regulations, 20% of the staff need to be trained in First Aid. Conducting an online First Aid course is a good initiative as a stop gap arrangement. However, the campus may look into prioritising this training once the situation becomes normal. Since this is a requirement of ISO 45001 for Emergency preparedness and response, a concrete plan to have staff undergo the training needs to be made during the MRM when all findings from audits are discussed/ addressed."/>
    <s v="Internal"/>
    <d v="2021-07-17T00:00:00"/>
    <x v="0"/>
    <s v="Middle East"/>
    <x v="1"/>
    <s v="Observation"/>
    <n v="45001"/>
    <s v="8.1.2"/>
    <s v=" Eliminating Hazards and reducing OH&amp;S risks"/>
    <s v="Management"/>
    <m/>
    <d v="2021-09-15T00:00:00"/>
    <d v="2021-11-07T00:00:00"/>
    <s v="The evidence attached is the trail mail communicating the agency about conducting first aid training to staff. This is a trail mail arranging for the training. The Geo coordinator shall make sure that this training is conducted. Based on this, the ticket is closed."/>
    <x v="0"/>
    <n v="113"/>
    <n v="53"/>
  </r>
  <r>
    <n v="880"/>
    <s v="OH&amp;S training on TEAMIE is mandatory. However, this has not been implemented. This was also a finding during external audit last year but at that time the course was not available on TEAMIE. Now that the course is available and made mandatory for new and existing staff, HR needs to ensure that all complete the course."/>
    <s v="Internal"/>
    <d v="2021-07-17T00:00:00"/>
    <x v="0"/>
    <s v="Middle East"/>
    <x v="1"/>
    <s v="Observation"/>
    <n v="45001"/>
    <s v="7.4.2"/>
    <s v=" Internal Communication"/>
    <s v="HR"/>
    <m/>
    <d v="2021-09-15T00:00:00"/>
    <d v="2022-03-03T00:00:00"/>
    <s v="Mail communication was earlier sent  by HR to all the employees to complete OH&amp;S training on Teamie. Few new employees are yet to complete the training."/>
    <x v="0"/>
    <n v="229"/>
    <n v="169"/>
  </r>
  <r>
    <n v="881"/>
    <s v="Although Sunshine calls were made to employees, 03 information on this initiative needs to be informed to the HR dept. as well."/>
    <s v="Internal"/>
    <d v="2021-07-17T00:00:00"/>
    <x v="0"/>
    <s v="Middle East"/>
    <x v="1"/>
    <s v="Observation"/>
    <n v="45001"/>
    <s v="7.4.2"/>
    <s v=" Internal Communication"/>
    <s v="Management"/>
    <m/>
    <d v="2021-09-15T00:00:00"/>
    <d v="2021-12-08T00:00:00"/>
    <s v="PFA mail communication where the  SLT is sharing the Sunshine call details with HR. Request you to close the ticket"/>
    <x v="0"/>
    <n v="144"/>
    <n v="84"/>
  </r>
  <r>
    <n v="882"/>
    <s v="CPR training could be also considered for some other key employees, beyond only the Nurse. Although this may not be possible during the current pandemic but it could be scheduled once things normalize."/>
    <s v="Internal"/>
    <d v="2021-07-17T00:00:00"/>
    <x v="0"/>
    <s v="Middle East"/>
    <x v="1"/>
    <s v="OFI"/>
    <n v="45001"/>
    <s v="8.1.2"/>
    <s v=" Eliminating Hazards and reducing OH&amp;S risks"/>
    <s v="Operations"/>
    <m/>
    <d v="2021-09-15T00:00:00"/>
    <d v="2021-09-05T00:00:00"/>
    <s v="Once the things normalize First aid and CPR training  will be planned with the registered training center. Its put on hold due to pandemic.  "/>
    <x v="0"/>
    <n v="50"/>
    <n v="-10"/>
  </r>
  <r>
    <n v="883"/>
    <s v="Functionality of the export of data for better analysis may assist the Admissions team to manage the data for better 'existing pipeline analysis' (SMC report)"/>
    <s v="Internal"/>
    <d v="2021-07-17T00:00:00"/>
    <x v="0"/>
    <s v="Middle East"/>
    <x v="1"/>
    <s v="OFI"/>
    <n v="9001"/>
    <s v="9.1.3"/>
    <s v=" Analysis &amp; evaluation"/>
    <s v="Admissions"/>
    <m/>
    <d v="2021-09-15T00:00:00"/>
    <d v="2021-11-07T00:00:00"/>
    <s v="Currently there are no other options provided. So will be following the same method for analyzing the data. We have informed the senior management about this OFI and they have agreed to discuss and find alternate solutions. It has been internally decided that the campus might not be able to act immediately on this OFI. They have informed the senior management._x000a__x000a_Closing this ticket since this is an OFI and the campus my choose not to act on OFIs"/>
    <x v="0"/>
    <n v="113"/>
    <n v="53"/>
  </r>
  <r>
    <n v="884"/>
    <s v="Large number of information needs to be manually updated (for student and employee data) in the ADEK system (e.g. attendance), it may help if the data which is in myGIIS could be easily exported and checked before uploading to the eSIS (ADEK system). This would ensure distribution, access,  retrieval and use with ease."/>
    <s v="Internal"/>
    <d v="2021-07-17T00:00:00"/>
    <x v="0"/>
    <s v="Middle East"/>
    <x v="1"/>
    <s v="OFI"/>
    <n v="9001"/>
    <s v="7.5.3"/>
    <s v=" Control of documented information"/>
    <s v="Management"/>
    <m/>
    <d v="2021-09-15T00:00:00"/>
    <d v="2021-12-08T00:00:00"/>
    <s v="Only manual entry is allowed in ADEK system. Exporting / uploading of data through MyGIIS or any other application is not accepted by ADEK system. Request you to close this OFI._x000a__x000a_The campus has discussed this internally and the OFI cannot be implemented at present. The campus will keep this in mind in future if there is an option to implement."/>
    <x v="0"/>
    <n v="144"/>
    <n v="84"/>
  </r>
  <r>
    <n v="885"/>
    <s v="Currently with combined classes (higher grades) the campus is able to manage with lesser staff, however, with the strict ADEK policies, there needs to be a plan of action for teacher appointment once school switches back to normal mode."/>
    <s v="Internal"/>
    <d v="2021-07-17T00:00:00"/>
    <x v="0"/>
    <s v="Middle East"/>
    <x v="1"/>
    <s v="OFI"/>
    <n v="9001"/>
    <s v="7.1.2"/>
    <s v=" People"/>
    <s v="HR"/>
    <m/>
    <d v="2021-09-15T00:00:00"/>
    <d v="2021-12-08T00:00:00"/>
    <s v="This is just a temporary arrangement made for online classes. As many teachers left the country due spouse job loss. Once the students are 100% on campus. The teachers will be appointed and arranged as per the ADEK requirement 25:1 ratio student to teacher &amp; student to section._x000a__x000a_This is the reason given by the campus for closure of ticket. The quality co-ordinator shall keep this in mind and pro-actively update GCEE once the campus reopens."/>
    <x v="0"/>
    <n v="144"/>
    <n v="84"/>
  </r>
  <r>
    <n v="886"/>
    <s v="Recruitment test and feedback form for testing subject matter knowledge of candidate teachers can be done in virtual mode also"/>
    <s v="Internal"/>
    <d v="2021-07-17T00:00:00"/>
    <x v="0"/>
    <s v="Middle East"/>
    <x v="1"/>
    <s v="OFI"/>
    <n v="9001"/>
    <s v="7.1.3"/>
    <s v=" Infrastructure"/>
    <s v="Academics"/>
    <m/>
    <d v="2021-09-15T00:00:00"/>
    <d v="2022-02-18T00:00:00"/>
    <s v="Going forward, for any online interviews, Evaluation forms also have to be filled in by the candidates._x000a_We were doing the same to all Face to face interviews but not online ones. Audit team mandates this as a compliance._x000a_ _x000a_Please instruct your subject leads as well on any interviews being taken up by them._x000a_Scanned copy of evaluation form can be shared on screen during the interview and not prior. Candidates can write answers in a sheet of paper and share as image file._x000a_ _x000a_Remarks column on the same has been added to the interview sheet on google drive._x000a_ _x000a_https://docs.google.com/spreadsheets/d/11YXDI5Ojxpvo4Pj98ghn0GW3czo_3aT1/edit?usp=sharing&amp;ouid=107569512411878573755&amp;rtpof=true&amp;sd=true"/>
    <x v="0"/>
    <n v="216"/>
    <n v="156"/>
  </r>
  <r>
    <n v="887"/>
    <s v="A complaint tracker can be maintained to keep the track of complaints from various stakeholders; this will help to monitor and analyse all complaints which are not captured via helpdesk."/>
    <s v="Internal"/>
    <d v="2021-08-01T00:00:00"/>
    <x v="0"/>
    <s v="India"/>
    <x v="12"/>
    <s v="Observation"/>
    <n v="9001"/>
    <s v="8.2.1"/>
    <s v=" Customer communication"/>
    <s v="Management"/>
    <m/>
    <d v="2021-09-30T00:00:00"/>
    <d v="2021-09-21T00:00:00"/>
    <s v="Campus has started maintaining register for complaints and attached is the evidence along with CAR. "/>
    <x v="0"/>
    <n v="51"/>
    <n v="-9"/>
  </r>
  <r>
    <n v="888"/>
    <s v="Current practice for Risk Assessment is done by Leadership however departments may be aware of additional risks specific to their function but might be overlooked during a centralized assessment. Each department can do their own RA and document it."/>
    <s v="Internal"/>
    <d v="2021-08-01T00:00:00"/>
    <x v="0"/>
    <s v="India"/>
    <x v="12"/>
    <s v="Observation"/>
    <n v="45001"/>
    <s v="6.1.2"/>
    <s v=" Hazard identification &amp; assessment of risks and opportunities"/>
    <s v="Management"/>
    <m/>
    <d v="2021-09-30T00:00:00"/>
    <d v="2021-09-21T00:00:00"/>
    <s v="Campus has reviewed HIRA SSPD document which was shared and as per them all possible risks are mentioned in the excel file. Attached is the HIRA and its CAR "/>
    <x v="0"/>
    <n v="51"/>
    <n v="-9"/>
  </r>
  <r>
    <n v="889"/>
    <s v="Operation can look into maintaining a Vendor Evaluation record instead of being dependent on HO. This will enable campus to analyse localised strengths or shortcomings"/>
    <s v="Internal"/>
    <d v="2021-08-01T00:00:00"/>
    <x v="0"/>
    <s v="India"/>
    <x v="12"/>
    <s v="Observation"/>
    <n v="9001"/>
    <s v="9.1.3"/>
    <s v=" Analysis &amp; evaluation"/>
    <s v="Operations"/>
    <m/>
    <d v="2021-09-30T00:00:00"/>
    <d v="2021-09-21T00:00:00"/>
    <s v="Campus has started evaluating vendors and attached is the evidence along with CAR"/>
    <x v="0"/>
    <n v="51"/>
    <n v="-9"/>
  </r>
  <r>
    <n v="890"/>
    <s v="Lift Maintenance on hold due to COVID-19 Pandemic and also for cost control. Although comprehensive maintenance may not be possible at this time, basic maintenance checks and actions such as oiling / greasing could be undertaken to minimize any future accident or damage to the mechanism which may lead to higher cost and/or accidents."/>
    <s v="Internal"/>
    <d v="2021-08-01T00:00:00"/>
    <x v="0"/>
    <s v="India"/>
    <x v="12"/>
    <s v="Observation"/>
    <n v="45001"/>
    <s v="8.1.2"/>
    <s v=" Eliminating Hazards and reducing OH&amp;S risks"/>
    <s v="Operations"/>
    <m/>
    <d v="2021-09-30T00:00:00"/>
    <d v="2021-09-21T00:00:00"/>
    <s v="Lift maintenance is done and attached are the evidences. "/>
    <x v="0"/>
    <n v="51"/>
    <n v="-9"/>
  </r>
  <r>
    <n v="891"/>
    <s v="Medicines should be checked &amp; disposed of (even if the Nurse is not available for almost a year) as there are a total 8 staff present on campus. Operations staff or another staff member could be put in charge to check so as to minimize accidental ingestion of expired medication."/>
    <s v="Internal"/>
    <d v="2021-08-01T00:00:00"/>
    <x v="0"/>
    <s v="India"/>
    <x v="12"/>
    <s v="Observation"/>
    <n v="45001"/>
    <s v="8.1.2"/>
    <s v=" Eliminating Hazards and reducing OH&amp;S risks"/>
    <s v="Operations"/>
    <m/>
    <d v="2021-09-30T00:00:00"/>
    <d v="2021-09-21T00:00:00"/>
    <s v="Campus has replaces old medicines. "/>
    <x v="0"/>
    <n v="51"/>
    <n v="-9"/>
  </r>
  <r>
    <n v="892"/>
    <s v="A consolidated weekly report of work done as per Academic plan can be initiated. Since the campus is in a growth stage, this will add value for parents."/>
    <s v="Internal"/>
    <d v="2021-08-01T00:00:00"/>
    <x v="0"/>
    <s v="India"/>
    <x v="12"/>
    <s v="OFI"/>
    <n v="9001"/>
    <n v="10.1"/>
    <s v=" General (Improvement)"/>
    <s v="Academics"/>
    <m/>
    <d v="2021-09-30T00:00:00"/>
    <d v="2021-09-21T00:00:00"/>
    <s v="Campus has started using weekly report as per the feedback given and atatched is the evidence along with CAR"/>
    <x v="0"/>
    <n v="51"/>
    <n v="-9"/>
  </r>
  <r>
    <n v="893"/>
    <s v="Admissions can look into initiating a feedback system after onboarding of new intake this will lead to customer delight and also create an online Exit Form for monitoring and analysis."/>
    <s v="Internal"/>
    <d v="2021-08-01T00:00:00"/>
    <x v="0"/>
    <s v="India"/>
    <x v="12"/>
    <s v="OFI"/>
    <n v="9001"/>
    <s v="9.1.2"/>
    <s v=" Customer satisfaction"/>
    <s v="Admissions"/>
    <m/>
    <d v="2021-09-30T00:00:00"/>
    <d v="2021-09-21T00:00:00"/>
    <s v="Campus has stated using Exit Form which is attached along with CAR.  One drive has also created to keep all documents."/>
    <x v="0"/>
    <n v="51"/>
    <n v="-9"/>
  </r>
  <r>
    <n v="894"/>
    <s v="Campus team can look into sharing evidence in a common drive so that in case of any glitches another team member can share during audits, especially external audits."/>
    <s v="Internal"/>
    <d v="2021-08-01T00:00:00"/>
    <x v="0"/>
    <s v="India"/>
    <x v="12"/>
    <s v="OFI"/>
    <n v="9001"/>
    <n v="10.3"/>
    <s v=" Continual improvement"/>
    <s v="Quality"/>
    <m/>
    <d v="2021-09-30T00:00:00"/>
    <d v="2021-09-21T00:00:00"/>
    <s v="Campus has created common drive to keep all documents. attached are the evidences along with CAR"/>
    <x v="0"/>
    <n v="51"/>
    <n v="-9"/>
  </r>
  <r>
    <n v="895"/>
    <s v="Although leadership has identified multiple stakeholders, these could be documented to capture all relevant stakeholders and their needs and expectations. Leadership could also look into documenting the SWOT Analysis and challenges of the campus."/>
    <s v="Internal"/>
    <d v="2021-08-01T00:00:00"/>
    <x v="0"/>
    <s v="India"/>
    <x v="12"/>
    <s v="OFI"/>
    <n v="9001"/>
    <n v="4.2"/>
    <s v=" Needs &amp; Expectations"/>
    <s v="Management"/>
    <m/>
    <d v="2021-09-30T00:00:00"/>
    <d v="2021-09-21T00:00:00"/>
    <s v="Campus has documented all relevant stakeholders and their needs and expectations along with the SWOT Analysis."/>
    <x v="0"/>
    <n v="51"/>
    <n v="-9"/>
  </r>
  <r>
    <n v="896"/>
    <s v="In case of departure of any staff and joining of new a system of transition and knowledge transfer can be put in place."/>
    <s v="Internal"/>
    <d v="2021-08-01T00:00:00"/>
    <x v="0"/>
    <s v="India"/>
    <x v="12"/>
    <s v="OFI"/>
    <n v="9001"/>
    <s v="7.1.6"/>
    <s v=" Organizational knowledge"/>
    <s v="Quality"/>
    <m/>
    <d v="2021-09-30T00:00:00"/>
    <d v="2021-10-08T00:00:00"/>
    <s v="For smooth handover process, campus has created a drive on which people who will be leaving will upload their data to ensure no gaps. Attached are the evidences."/>
    <x v="0"/>
    <n v="68"/>
    <n v="8"/>
  </r>
  <r>
    <n v="897"/>
    <s v="Operations can look into drills for other hazards too beyond their current list.e.g. Intruder, Biohazard etc., "/>
    <s v="Internal"/>
    <d v="2021-08-01T00:00:00"/>
    <x v="0"/>
    <s v="India"/>
    <x v="12"/>
    <s v="OFI"/>
    <n v="45001"/>
    <s v="8.1.2"/>
    <s v=" Eliminating Hazards and reducing OH&amp;S risks"/>
    <s v="Operations"/>
    <m/>
    <d v="2021-09-30T00:00:00"/>
    <d v="2021-09-21T00:00:00"/>
    <s v="Operations has planned drills for other hazards e.g. intruder, Biohazard etc., in the month of December 2021. They have shared its CAR for planned action. "/>
    <x v="0"/>
    <n v="51"/>
    <n v="-9"/>
  </r>
  <r>
    <n v="898"/>
    <s v="Risk and opportunities can be identified for the admission process. In fact, for all processes it would be helpful for all functions to think of the possible risks at their job/ function/ process level and help mitigate those risks."/>
    <s v="Internal"/>
    <d v="2021-08-03T00:00:00"/>
    <x v="0"/>
    <s v="India"/>
    <x v="11"/>
    <s v="Observation"/>
    <n v="45001"/>
    <s v="6.1.2"/>
    <s v=" Hazard identification &amp; assessment of risks and opportunities"/>
    <s v="Admissions"/>
    <m/>
    <d v="2021-10-02T00:00:00"/>
    <d v="2021-10-13T00:00:00"/>
    <s v="Campus has identified process wise risks and updated in attached document. As per the attached evidence this ticket can be closed. "/>
    <x v="0"/>
    <n v="71"/>
    <n v="11"/>
  </r>
  <r>
    <n v="899"/>
    <s v="The campus can look into listing down corporal punishment in the code of conduct shared with the staff. Also, a written undertaking on the same will help to safeguard the Management._x000a_"/>
    <s v="Internal"/>
    <d v="2021-08-03T00:00:00"/>
    <x v="0"/>
    <s v="India"/>
    <x v="11"/>
    <s v="Observation"/>
    <n v="9001"/>
    <n v="6.1"/>
    <s v=" Address risk &amp; opportunity"/>
    <s v="HR"/>
    <m/>
    <d v="2021-10-02T00:00:00"/>
    <d v="2021-10-13T00:00:00"/>
    <s v="Campus will be updating attached letter of undertaking which also includes induction checklist. attached format specifies adherence to GIIS policies and procedures. As per the attached evidences this ticket can be closed."/>
    <x v="0"/>
    <n v="71"/>
    <n v="11"/>
  </r>
  <r>
    <n v="900"/>
    <s v="The Fire NOC for the campus stands expired as on the date of audit. Renewal for the same has been applied and awaited."/>
    <s v="Internal"/>
    <d v="2021-08-03T00:00:00"/>
    <x v="0"/>
    <s v="India"/>
    <x v="11"/>
    <s v="Observation"/>
    <n v="45001"/>
    <s v="8.1.2"/>
    <s v=" Eliminating Hazards and reducing OH&amp;S risks"/>
    <s v="Operations"/>
    <m/>
    <d v="2021-10-02T00:00:00"/>
    <d v="2021-09-27T00:00:00"/>
    <s v="Campus has renewed fire NOC and attached is the evidence along with CAR. As per he evidence attached this ticket can be closed."/>
    <x v="0"/>
    <n v="55"/>
    <n v="-5"/>
  </r>
  <r>
    <n v="901"/>
    <s v="Rubber mats can be placed in the electrical room for enhanced safety and reducing risks of shock and short-circuit."/>
    <s v="Internal"/>
    <d v="2021-08-03T00:00:00"/>
    <x v="0"/>
    <s v="India"/>
    <x v="11"/>
    <s v="Observation"/>
    <n v="45001"/>
    <s v="8.1.2"/>
    <s v=" Eliminating Hazards and reducing OH&amp;S risks"/>
    <s v="Operations"/>
    <m/>
    <d v="2021-10-02T00:00:00"/>
    <d v="2021-09-29T00:00:00"/>
    <s v="Rubber mat is placed in electrical room and campus has provided evidence."/>
    <x v="0"/>
    <n v="57"/>
    <n v="-3"/>
  </r>
  <r>
    <n v="902"/>
    <s v="Principal may request for awareness training on special needs from India HQ or Global HQ, for admission counsellors to increase awareness of potential special needs of prospective students. Proactive provision of relevant training to all staff is a requirement of the standard."/>
    <s v="Internal"/>
    <d v="2021-08-03T00:00:00"/>
    <x v="0"/>
    <s v="India"/>
    <x v="11"/>
    <s v="OFI"/>
    <n v="9001"/>
    <n v="10.3"/>
    <s v=" Continual improvement"/>
    <s v="HR"/>
    <m/>
    <d v="2021-10-02T00:00:00"/>
    <d v="2021-10-08T00:00:00"/>
    <s v="Hadapsar Principal has requested to arrange the awareness sessions and it will be for all GIIS campuses. attached is the evidence. as per it this ticket can be closed."/>
    <x v="0"/>
    <n v="66"/>
    <n v="6"/>
  </r>
  <r>
    <n v="903"/>
    <s v="Awareness training can be included in the schedule of the teachers too. Ability to identify the various special needs types and levels may help teachers (during classes) to identify and manage such needs and ensure all students get the attention and assistance they need beyond academics."/>
    <s v="Internal"/>
    <d v="2021-08-03T00:00:00"/>
    <x v="0"/>
    <s v="India"/>
    <x v="11"/>
    <s v="OFI"/>
    <n v="9001"/>
    <n v="10.3"/>
    <s v=" Continual improvement"/>
    <s v="HR"/>
    <m/>
    <d v="2021-10-02T00:00:00"/>
    <d v="2021-10-08T00:00:00"/>
    <s v="Principal has requested session and it will arranged globally. attached is the email communication along with CAR. as per it this ticket will be closed"/>
    <x v="0"/>
    <n v="66"/>
    <n v="6"/>
  </r>
  <r>
    <n v="904"/>
    <s v="Although the campus is well aware of the key stakeholders, the scope of interested parties can include community, society, media and even extend to the role of the school in the wider community and  state/nation."/>
    <s v="Internal"/>
    <d v="2021-08-03T00:00:00"/>
    <x v="0"/>
    <s v="India"/>
    <x v="11"/>
    <s v="OFI"/>
    <n v="9001"/>
    <n v="4.2"/>
    <s v=" Needs &amp; Expectations"/>
    <s v="Management"/>
    <m/>
    <d v="2021-10-02T00:00:00"/>
    <d v="2021-10-08T00:00:00"/>
    <s v="Campus has prepared the required document. "/>
    <x v="0"/>
    <n v="66"/>
    <n v="6"/>
  </r>
  <r>
    <n v="905"/>
    <s v="The needs and expectations of regulatory bodies could be systematically captured and documented."/>
    <s v="Internal"/>
    <d v="2021-08-03T00:00:00"/>
    <x v="0"/>
    <s v="India"/>
    <x v="11"/>
    <s v="OFI"/>
    <n v="9001"/>
    <n v="4.2"/>
    <s v=" Needs &amp; Expectations"/>
    <s v="Management"/>
    <m/>
    <d v="2021-10-02T00:00:00"/>
    <d v="2021-10-13T00:00:00"/>
    <s v="Revised document with CBSE as an interested parties has been provided by campus. as per the attached evidence this ticket can be closed."/>
    <x v="0"/>
    <n v="71"/>
    <n v="11"/>
  </r>
  <r>
    <n v="906"/>
    <s v="When feedback is given after observation of the teacher, a further evaluation (post implementation of any action plan to address the gap) may be conducted to ensure implementation of feedback is beneficial."/>
    <s v="Internal"/>
    <d v="2021-08-03T00:00:00"/>
    <x v="0"/>
    <s v="India"/>
    <x v="11"/>
    <s v="OFI"/>
    <n v="9001"/>
    <n v="6.1"/>
    <s v=" Address risk &amp; opportunity"/>
    <s v="Academics"/>
    <m/>
    <d v="2021-10-02T00:00:00"/>
    <d v="2021-09-29T00:00:00"/>
    <s v="As per the feedback received during audit, campus is documenting follow up actions needs to be taken. https://docs.google.com/spreadsheets/d/1FxQSW8nFFEagryAjuLnb5pnGyMQzZeOizfWI0dxDJA8/edit?usp=sharing"/>
    <x v="0"/>
    <n v="57"/>
    <n v="-3"/>
  </r>
  <r>
    <n v="907"/>
    <s v="Aptitude tests need to be conducted even for all new students enrolment, even those happening online. This will allow a baseline to be captured and allow teachers to manage the new students’ learning seamlessly."/>
    <s v="Internal"/>
    <d v="2021-08-03T00:00:00"/>
    <x v="0"/>
    <s v="India"/>
    <x v="11"/>
    <s v="OFI"/>
    <n v="9001"/>
    <n v="7.5"/>
    <s v=" Documented information"/>
    <s v="Admissions"/>
    <m/>
    <d v="2021-10-02T00:00:00"/>
    <d v="2021-09-29T00:00:00"/>
    <s v="Admissions has started conducting aptitude tests for all grades new enrolments. Attached is the evidence."/>
    <x v="0"/>
    <n v="57"/>
    <n v="-3"/>
  </r>
  <r>
    <n v="908"/>
    <s v="All new material especially that sourced online, such as videos or readymade lessons available online, could be downloaded and vetted by Principal/ HOD / Coordinator to prevent any issues. (Some other campuses discuss new online sourced material during the weekly teachers/coordinators meetings.) Direct online links during class lessons may have embedded material that some may find objectionable. Hence first downloading and checking may be helpful."/>
    <s v="Internal"/>
    <d v="2021-08-03T00:00:00"/>
    <x v="0"/>
    <s v="India"/>
    <x v="11"/>
    <s v="OFI"/>
    <n v="9001"/>
    <n v="6.1"/>
    <s v=" Address risk &amp; opportunity"/>
    <s v="Academics"/>
    <m/>
    <d v="2021-10-02T00:00:00"/>
    <d v="2021-09-29T00:00:00"/>
    <s v="All learning contents are verified &amp; approved by the Principal/Coordinator as part of monthly academic plan by campus "/>
    <x v="0"/>
    <n v="57"/>
    <n v="-3"/>
  </r>
  <r>
    <n v="909"/>
    <s v="Buddy system for new staff can be implemented during induction._x000a_"/>
    <s v="Internal"/>
    <d v="2021-08-03T00:00:00"/>
    <x v="0"/>
    <s v="India"/>
    <x v="11"/>
    <s v="OFI"/>
    <n v="9001"/>
    <s v="7.1.2"/>
    <s v=" People"/>
    <s v="HR"/>
    <m/>
    <d v="2021-10-02T00:00:00"/>
    <d v="2021-10-08T00:00:00"/>
    <s v="Buddy system is implemented in campus, attached are the photos. as per these evidences this ticket can be closed."/>
    <x v="0"/>
    <n v="66"/>
    <n v="6"/>
  </r>
  <r>
    <n v="910"/>
    <s v="Checklist for quality of food safety, food tasting can be maintained once the school re-opens and starts operation."/>
    <s v="Internal"/>
    <d v="2021-08-03T00:00:00"/>
    <x v="0"/>
    <s v="India"/>
    <x v="11"/>
    <s v="OFI"/>
    <n v="45001"/>
    <s v="8.1.2"/>
    <s v=" Eliminating Hazards and reducing OH&amp;S risks"/>
    <s v="Operations"/>
    <m/>
    <d v="2021-10-02T00:00:00"/>
    <d v="2021-09-27T00:00:00"/>
    <s v="Checklist for quality of food safety, food tasting is prepared and will be maintained once school reopens. As per attached evidences this ticket can be closed."/>
    <x v="0"/>
    <n v="55"/>
    <n v="-5"/>
  </r>
  <r>
    <n v="911"/>
    <s v="The process of disposal of expired medicines should be documented and the operations in charge should be made aware of the same."/>
    <s v="Internal"/>
    <d v="2021-08-03T00:00:00"/>
    <x v="0"/>
    <s v="India"/>
    <x v="11"/>
    <s v="OFI"/>
    <n v="45001"/>
    <s v="8.1.2"/>
    <s v=" Eliminating Hazards and reducing OH&amp;S risks"/>
    <s v="Operations"/>
    <m/>
    <d v="2021-10-02T00:00:00"/>
    <d v="2021-09-27T00:00:00"/>
    <s v="Disposal of expired medicines is done by campus nurse and attached are the evidences. As per these evidences this ticket can be closed."/>
    <x v="0"/>
    <n v="55"/>
    <n v="-5"/>
  </r>
  <r>
    <n v="912"/>
    <s v="A systematic pest control mechanism can be implemented since the school has a garden and the staff are back to school."/>
    <s v="Internal"/>
    <d v="2021-08-03T00:00:00"/>
    <x v="0"/>
    <s v="India"/>
    <x v="11"/>
    <s v="OFI"/>
    <n v="45001"/>
    <s v="8.1.2"/>
    <s v=" Eliminating Hazards and reducing OH&amp;S risks"/>
    <s v="Operations"/>
    <m/>
    <d v="2021-10-02T00:00:00"/>
    <d v="2021-10-08T00:00:00"/>
    <s v="Pest control has been done and attached are the photos. as per the shared evidences this ticket can be closed."/>
    <x v="0"/>
    <n v="66"/>
    <n v="6"/>
  </r>
  <r>
    <n v="913"/>
    <s v="Each classrooms need to display Evacuation plan with routes"/>
    <s v="Internal"/>
    <d v="2021-09-13T00:00:00"/>
    <x v="0"/>
    <s v="India"/>
    <x v="6"/>
    <s v="Observation"/>
    <n v="45001"/>
    <s v="8.1.2"/>
    <s v=" Eliminating Hazards and reducing OH&amp;S risks"/>
    <s v="Operations"/>
    <m/>
    <d v="2021-11-12T00:00:00"/>
    <d v="2021-09-27T00:00:00"/>
    <s v="Each classrooms has floor evacuation displayed inside and attached is the evidence. As per the attached evidences, this ticket can be closed."/>
    <x v="0"/>
    <n v="14"/>
    <n v="-46"/>
  </r>
  <r>
    <n v="914"/>
    <s v="Signage near ramp needs to be displayed to caution children and prevent any accidents"/>
    <s v="Internal"/>
    <d v="2021-09-13T00:00:00"/>
    <x v="0"/>
    <s v="India"/>
    <x v="6"/>
    <s v="Observation"/>
    <n v="45001"/>
    <s v="8.1.2"/>
    <s v=" Eliminating Hazards and reducing OH&amp;S risks"/>
    <s v="Operations"/>
    <m/>
    <d v="2021-11-12T00:00:00"/>
    <d v="2021-09-27T00:00:00"/>
    <s v="Signage near ramp displayed and attached document has evidence. as per the evidence shared, this ticket can be closed."/>
    <x v="0"/>
    <n v="14"/>
    <n v="-46"/>
  </r>
  <r>
    <n v="915"/>
    <s v="Changes in ACP can be documented since the CBSE board has made changes to the curriculum to meet the challenges of the pandemic. This should be formally documented"/>
    <s v="Internal"/>
    <d v="2021-09-13T00:00:00"/>
    <x v="0"/>
    <s v="India"/>
    <x v="6"/>
    <s v="Observation"/>
    <n v="9001"/>
    <n v="7.5"/>
    <s v=" Documented information"/>
    <s v="Academics"/>
    <m/>
    <d v="2021-11-12T00:00:00"/>
    <d v="2021-10-29T00:00:00"/>
    <s v="Changes are highlighted in attached documents"/>
    <x v="0"/>
    <n v="46"/>
    <n v="-14"/>
  </r>
  <r>
    <n v="916"/>
    <s v="Post admission follow up process can be put in place. Admissions call up newly admitted parents and enquire if they have settled in the school would increase customer delight and rapport with new parents (this can be done with a google form also with 5-6 questions)"/>
    <s v="Internal"/>
    <d v="2021-09-13T00:00:00"/>
    <x v="0"/>
    <s v="India"/>
    <x v="6"/>
    <s v="OFI"/>
    <n v="9001"/>
    <n v="10.3"/>
    <s v=" Continual improvement"/>
    <s v="Admissions"/>
    <m/>
    <d v="2021-11-12T00:00:00"/>
    <d v="2021-11-24T00:00:00"/>
    <s v="Campus admissions has taken necessary action to capture feedback and attached is the evidence. Also attached CAR for same. As per the attached evidence this ticket can be closed."/>
    <x v="0"/>
    <n v="72"/>
    <n v="12"/>
  </r>
  <r>
    <n v="917"/>
    <s v="Lesson plans for Yoga, Art and Sports may also be prepared "/>
    <s v="Internal"/>
    <d v="2021-09-13T00:00:00"/>
    <x v="0"/>
    <s v="India"/>
    <x v="6"/>
    <s v="OFI"/>
    <n v="9001"/>
    <n v="7.5"/>
    <s v=" Documented information"/>
    <s v="Academics"/>
    <m/>
    <d v="2021-11-12T00:00:00"/>
    <d v="2021-10-27T00:00:00"/>
    <s v="Campus has prepared lesson plans and attached are the evidences. as per these evidences ticket can be closed."/>
    <x v="0"/>
    <n v="44"/>
    <n v="-16"/>
  </r>
  <r>
    <n v="918"/>
    <s v="Planned Monthly/Term-wise class observations can be scheduled in advance"/>
    <s v="Internal"/>
    <d v="2021-09-13T00:00:00"/>
    <x v="0"/>
    <s v="India"/>
    <x v="6"/>
    <s v="OFI"/>
    <n v="9001"/>
    <n v="6.2"/>
    <s v=" Quality objectives &amp; planning to achieve them"/>
    <s v="Academics"/>
    <m/>
    <d v="2021-11-12T00:00:00"/>
    <d v="2021-10-27T00:00:00"/>
    <s v="The Campus has decided that this OFI cannot be carried out. _x000a_This is the decision taken in the Review Meeting(Read as under)-_x000a__x000a_&quot;We are already following monthly wise plan for number of observations as advised by HO. Since observation should not be staged, so we are not making day wise, teacher wise observations. All segment head agreed to this point. As such no further action and school will stay with current observation plan.&quot;_x000a__x000a_Based on this decision, the ticket can be closed"/>
    <x v="0"/>
    <n v="44"/>
    <n v="-16"/>
  </r>
  <r>
    <n v="919"/>
    <s v="Proxy report format can record the work done by proxy teachers"/>
    <s v="Internal"/>
    <d v="2021-09-13T00:00:00"/>
    <x v="0"/>
    <s v="India"/>
    <x v="6"/>
    <s v="OFI"/>
    <n v="9001"/>
    <n v="7.5"/>
    <s v=" Documented information"/>
    <s v="Academics"/>
    <m/>
    <d v="2021-11-12T00:00:00"/>
    <d v="2021-10-29T00:00:00"/>
    <s v="Please find attached proxy report with work completed columns added. as per these evidences this ticket can be closed"/>
    <x v="0"/>
    <n v="46"/>
    <n v="-14"/>
  </r>
  <r>
    <n v="920"/>
    <s v="The school may consider all official communications through official channels only and keep WhatsApp only for reminders. Parents shouldn’t use WhatsApp for submitting his/her child's homework (young children's school assignment). "/>
    <s v="Internal"/>
    <d v="2021-09-13T00:00:00"/>
    <x v="0"/>
    <s v="India"/>
    <x v="6"/>
    <s v="OFI"/>
    <n v="9001"/>
    <n v="6.1"/>
    <s v=" Address risk &amp; opportunity"/>
    <s v="Academics"/>
    <m/>
    <d v="2021-11-12T00:00:00"/>
    <d v="2021-10-21T00:00:00"/>
    <s v="School has stopped using Whatsapp. With the help of parents, homework is not getting uploaded on official drive. attached is the evidence. "/>
    <x v="0"/>
    <n v="38"/>
    <n v="-22"/>
  </r>
  <r>
    <n v="921"/>
    <s v="The school may consider restricting the library access to the online app (paid getepic.com) and in case it is general service to neighbourhood/community, this could be separated through guest accounts"/>
    <s v="Internal"/>
    <d v="2021-09-13T00:00:00"/>
    <x v="0"/>
    <s v="India"/>
    <x v="6"/>
    <s v="OFI"/>
    <n v="9001"/>
    <n v="6.1"/>
    <s v=" Address risk &amp; opportunity"/>
    <s v="Academics"/>
    <m/>
    <d v="2021-11-12T00:00:00"/>
    <d v="2021-10-29T00:00:00"/>
    <s v="Campus has also introduced guest login page to access material. attached the evidence for same."/>
    <x v="0"/>
    <n v="46"/>
    <n v="-14"/>
  </r>
  <r>
    <n v="922"/>
    <s v="The school may consider including subjective questions in online assessment for primary children (class 3 to 5), to develop their writing skills and avoid learning gaps"/>
    <s v="Internal"/>
    <d v="2021-09-13T00:00:00"/>
    <x v="0"/>
    <s v="India"/>
    <x v="6"/>
    <s v="OFI"/>
    <n v="9001"/>
    <n v="10.3"/>
    <s v=" Continual improvement"/>
    <s v="Academics"/>
    <m/>
    <d v="2021-11-12T00:00:00"/>
    <d v="2021-10-27T00:00:00"/>
    <s v="campus has included subjective questions and attached is the evidence, as per this evidence ticket can be closed"/>
    <x v="0"/>
    <n v="44"/>
    <n v="-16"/>
  </r>
  <r>
    <n v="923"/>
    <s v="After conducting training effectiveness; action plan needs to be drawn to address gaps "/>
    <s v="Internal"/>
    <d v="2021-09-13T00:00:00"/>
    <x v="0"/>
    <s v="India"/>
    <x v="6"/>
    <s v="OFI"/>
    <n v="9001"/>
    <n v="7.2"/>
    <s v=" Competence"/>
    <s v="HR"/>
    <m/>
    <d v="2021-11-12T00:00:00"/>
    <d v="2021-10-27T00:00:00"/>
    <s v="The action plans have been created for addressing gaps_x000a_The ticket can be closed"/>
    <x v="0"/>
    <n v="44"/>
    <n v="-16"/>
  </r>
  <r>
    <n v="924"/>
    <s v="All functions are required to perform and document their own Risks with controls measures as the current practice is not as per standard. This was highlighted at last year’s IA as an Observation and by the External Certifying agency for all functions at all campuses. "/>
    <s v="Internal"/>
    <d v="2021-10-04T00:00:00"/>
    <x v="0"/>
    <s v="India"/>
    <x v="2"/>
    <s v="Minor -Non-Conformities"/>
    <n v="9001"/>
    <n v="10.199999999999999"/>
    <s v=" Nonconformity &amp; corrective action"/>
    <s v="Management"/>
    <m/>
    <d v="2021-12-03T00:00:00"/>
    <d v="2022-02-01T00:00:00"/>
    <s v="All process owners have identified risks for their respective function and attached is the evidence along with it's CAR"/>
    <x v="0"/>
    <n v="120"/>
    <n v="60"/>
  </r>
  <r>
    <n v="925"/>
    <s v="ISO Process and Standards Awareness was last conducted in January 2020, however 25 new staff joined in April. Quality department at geo can look into repeating the training for the new staff as this was an observation in previous Internal Audit which led to training in Jan 2020. So though rectified at that time to close finding, it could have been taken as an indication of the need to repeat the training in 2021 as well, keeping in mind the turnover."/>
    <s v="Internal"/>
    <d v="2021-10-04T00:00:00"/>
    <x v="0"/>
    <s v="India"/>
    <x v="2"/>
    <s v="Minor -Non-Conformities"/>
    <n v="9001"/>
    <n v="10.199999999999999"/>
    <s v=" Nonconformity &amp; corrective action"/>
    <s v="Quality"/>
    <m/>
    <d v="2021-12-03T00:00:00"/>
    <d v="2022-01-11T00:00:00"/>
    <s v="ISO training for all staff at campus is taken and attached are the evidences. as per these evidences this ticket can be closed."/>
    <x v="0"/>
    <n v="99"/>
    <n v="39"/>
  </r>
  <r>
    <n v="926"/>
    <s v="The Fire extinguisher tracker document can be comprehensive with details like expiry, last serviced date"/>
    <s v="Internal"/>
    <d v="2021-10-04T00:00:00"/>
    <x v="0"/>
    <s v="India"/>
    <x v="2"/>
    <s v="Observation"/>
    <n v="45001"/>
    <n v="8.1999999999999993"/>
    <s v=" Emergency preparedness and response"/>
    <s v="Operations"/>
    <m/>
    <d v="2021-12-03T00:00:00"/>
    <d v="2022-02-08T00:00:00"/>
    <s v="Fire extinguisher tracker document is prepared with expiry and last serviced date. as per attached evidence this ticket can be closed"/>
    <x v="0"/>
    <n v="127"/>
    <n v="67"/>
  </r>
  <r>
    <n v="927"/>
    <s v="The myGIIS app current version is not user friendly for proper uploading and management of data by all teachers."/>
    <s v="Internal"/>
    <d v="2021-10-04T00:00:00"/>
    <x v="0"/>
    <s v="India"/>
    <x v="2"/>
    <s v="Observation"/>
    <n v="9001"/>
    <s v="7.1.3"/>
    <s v=" Infrastructure"/>
    <s v="Management"/>
    <m/>
    <d v="2021-12-03T00:00:00"/>
    <d v="2022-02-21T00:00:00"/>
    <s v="This issue has been resolved. The Principal has sent evidence for the same. Request you to kindly check attached evidence shared by Balewadi Team and close ticket number 49634 in Helpdesk. "/>
    <x v="0"/>
    <n v="140"/>
    <n v="80"/>
  </r>
  <r>
    <n v="928"/>
    <s v="New employees are not aware of their work schedule as old staff left without Knowledge transfer and no standardized policy for tasks is in place ."/>
    <s v="Internal"/>
    <d v="2021-10-04T00:00:00"/>
    <x v="0"/>
    <s v="India"/>
    <x v="2"/>
    <s v="Observation"/>
    <n v="9001"/>
    <s v="7.1.6"/>
    <s v=" Organizational knowledge"/>
    <s v="HR"/>
    <m/>
    <d v="2021-12-03T00:00:00"/>
    <d v="2022-01-11T00:00:00"/>
    <s v="Campus has Handover process in place wand attached are the evidences where ex employee has given the handover to new resource. As per the attached evidences this ticket can be closed"/>
    <x v="0"/>
    <n v="99"/>
    <n v="39"/>
  </r>
  <r>
    <n v="929"/>
    <s v="Feedback form for new admissions is not in place."/>
    <s v="Internal"/>
    <d v="2021-10-04T00:00:00"/>
    <x v="0"/>
    <s v="India"/>
    <x v="2"/>
    <s v="Observation"/>
    <n v="9001"/>
    <s v="9.1.2"/>
    <s v=" Customer satisfaction"/>
    <s v="Admissions"/>
    <m/>
    <d v="2021-12-03T00:00:00"/>
    <d v="2022-01-12T00:00:00"/>
    <s v="As per Country Director (India) we already have multiple surveys which anyways covers post-admission feedback, hence primarily this is not required. attached is the evidence of email and as per that ticket can be closed"/>
    <x v="0"/>
    <n v="100"/>
    <n v="40"/>
  </r>
  <r>
    <n v="930"/>
    <s v="All documents do not have an approval signature so there is no process owner for accountability."/>
    <s v="Internal"/>
    <d v="2021-10-04T00:00:00"/>
    <x v="0"/>
    <s v="India"/>
    <x v="2"/>
    <s v="Observation"/>
    <n v="9001"/>
    <n v="7.5"/>
    <s v=" Documented information"/>
    <s v="Academics"/>
    <m/>
    <d v="2021-12-03T00:00:00"/>
    <d v="2022-01-12T00:00:00"/>
    <s v="All documents now have an approval signature and attached is the evidence for ticket closure. "/>
    <x v="0"/>
    <n v="100"/>
    <n v="40"/>
  </r>
  <r>
    <n v="931"/>
    <s v="There is no disclaimer or indemnity for all new hires as the current practice is an oral declaration only."/>
    <s v="Internal"/>
    <d v="2021-10-04T00:00:00"/>
    <x v="0"/>
    <s v="India"/>
    <x v="2"/>
    <s v="Observation"/>
    <n v="45001"/>
    <s v="6.1.4"/>
    <s v=" Planning action to address OH&amp;S"/>
    <s v="HR"/>
    <m/>
    <d v="2021-12-03T00:00:00"/>
    <d v="2022-01-11T00:00:00"/>
    <s v="New hires are informed about GIIS rules and policies. Campus HR is now taking letter of undertaking signed by new resource. as per the attached evidences this ticket can be closed."/>
    <x v="0"/>
    <n v="99"/>
    <n v="39"/>
  </r>
  <r>
    <n v="932"/>
    <s v="Training Feedback analysis by HR for training needs and effectiveness is not in place."/>
    <s v="Internal"/>
    <d v="2021-10-04T00:00:00"/>
    <x v="0"/>
    <s v="India"/>
    <x v="2"/>
    <s v="Observation"/>
    <n v="9001"/>
    <n v="9.1"/>
    <s v=" Monitoring, measurement, analysis &amp; evaluation"/>
    <s v="HR"/>
    <m/>
    <d v="2021-12-03T00:00:00"/>
    <d v="2022-02-08T00:00:00"/>
    <s v="Campus is capturing feedbacks in tracker for analysis purpose. After performing analysis campus has arranged a training. as per attached evidence this ticket can be closed. "/>
    <x v="0"/>
    <n v="127"/>
    <n v="67"/>
  </r>
  <r>
    <n v="933"/>
    <s v="Lift maintenance tracker was not available."/>
    <s v="Internal"/>
    <d v="2021-10-04T00:00:00"/>
    <x v="0"/>
    <s v="India"/>
    <x v="2"/>
    <s v="Observation"/>
    <n v="45001"/>
    <s v="6.1.4"/>
    <s v=" Planning action to address OH&amp;S"/>
    <s v="Operations"/>
    <m/>
    <d v="2021-12-03T00:00:00"/>
    <d v="2022-01-12T00:00:00"/>
    <s v="Lift AMC was done and attached are evidences for tracking purpose. as per these evidences this ticket can be closed"/>
    <x v="0"/>
    <n v="100"/>
    <n v="40"/>
  </r>
  <r>
    <n v="934"/>
    <s v="Even though Evacuation plans are displayed in corridors ,classroom do not have the plans on display for student awareness."/>
    <s v="Internal"/>
    <d v="2021-10-04T00:00:00"/>
    <x v="0"/>
    <s v="India"/>
    <x v="2"/>
    <s v="OFI"/>
    <n v="45001"/>
    <n v="8.1999999999999993"/>
    <s v=" Emergency preparedness and response"/>
    <s v="Operations"/>
    <m/>
    <d v="2021-12-03T00:00:00"/>
    <d v="2022-01-12T00:00:00"/>
    <s v="Evacuation plan is displayed in campus and attached is the evidence for same. as per the shared evidence this ticket can be closed"/>
    <x v="0"/>
    <n v="100"/>
    <n v="40"/>
  </r>
  <r>
    <n v="935"/>
    <s v="There are multiple engagement activities done by Academics dept. However, these are not being captured or recorded."/>
    <s v="Internal"/>
    <d v="2021-10-04T00:00:00"/>
    <x v="0"/>
    <s v="India"/>
    <x v="2"/>
    <s v="OFI"/>
    <n v="9001"/>
    <s v="5.1.2"/>
    <s v=" Customer focus"/>
    <s v="Academics"/>
    <m/>
    <d v="2021-12-03T00:00:00"/>
    <d v="2022-02-01T00:00:00"/>
    <s v="Campus has created a drive to capture engagement activities done by academics. as per the evidence shared ticket can be closed_x000a__x000a_Feedback form link :_x000a_https://docs.google.com/forms/d/e/1FAIpQLSfaCsEEhDTXiiD6chwC1-KMXOuQB2gU8HR8f2fDKZd5Ep2amQ/viewform?usp=sf_link​      Campus has started maintaining excel sheets for activities conducted in which they are capturing feedback as well. as per the attached evidence this ticket can be closed."/>
    <x v="0"/>
    <n v="120"/>
    <n v="60"/>
  </r>
  <r>
    <n v="936"/>
    <s v="While the weekly work completion tracker is in place, individual teacher and section was not evident."/>
    <s v="Internal"/>
    <d v="2021-10-04T00:00:00"/>
    <x v="0"/>
    <s v="India"/>
    <x v="2"/>
    <s v="OFI"/>
    <n v="9001"/>
    <s v="7.1.5"/>
    <s v=" Monitoring &amp; measuring resources"/>
    <s v="Academics"/>
    <m/>
    <d v="2021-12-03T00:00:00"/>
    <d v="2022-01-12T00:00:00"/>
    <s v="individual teacher and sections are added in weekly tracker. as per the attached ticket can be closed"/>
    <x v="0"/>
    <n v="100"/>
    <n v="40"/>
  </r>
  <r>
    <n v="937"/>
    <s v="Substitution Record is not capturing the actual work done."/>
    <s v="Internal"/>
    <d v="2021-10-04T00:00:00"/>
    <x v="0"/>
    <s v="India"/>
    <x v="2"/>
    <s v="OFI"/>
    <n v="9001"/>
    <s v="7.1.5"/>
    <s v=" Monitoring &amp; measuring resources"/>
    <s v="Academics"/>
    <m/>
    <d v="2021-12-03T00:00:00"/>
    <d v="2022-01-12T00:00:00"/>
    <s v="Substitution record has actual work done captured and as per this evidence ticket can be closed"/>
    <x v="0"/>
    <n v="100"/>
    <n v="40"/>
  </r>
  <r>
    <n v="938"/>
    <s v="The Librarian can look into portals/apps for sharing online books and track student progress on reading skills"/>
    <s v="Internal"/>
    <d v="2021-10-04T00:00:00"/>
    <x v="0"/>
    <s v="India"/>
    <x v="2"/>
    <s v="OFI"/>
    <n v="9001"/>
    <s v="5.1.2"/>
    <s v=" Customer focus"/>
    <s v="Academics"/>
    <m/>
    <d v="2021-12-03T00:00:00"/>
    <d v="2022-01-12T00:00:00"/>
    <s v="Librarian is using portal to track student progress on reading skills and attached is the evidence. as per this evidence ticket can be closed"/>
    <x v="0"/>
    <n v="100"/>
    <n v="40"/>
  </r>
  <r>
    <n v="939"/>
    <s v="Deleted programs in the lesson plans (either through Accreditation Board instruction or school policy), the reason for deletion is not captured in the document."/>
    <s v="Internal"/>
    <d v="2021-10-04T00:00:00"/>
    <x v="0"/>
    <s v="India"/>
    <x v="2"/>
    <s v="OFI"/>
    <n v="9001"/>
    <s v="8.2.4"/>
    <s v=" Changes to requirements for products &amp; services"/>
    <s v="Academics"/>
    <m/>
    <d v="2021-12-03T00:00:00"/>
    <d v="2022-01-12T00:00:00"/>
    <s v="Deleted programs in the lesson plans (either through Accreditation Board instruction or school policy), the reason for deletion is now captured in the document. as per the attached evidence this ticket can be closed"/>
    <x v="0"/>
    <n v="100"/>
    <n v="40"/>
  </r>
  <r>
    <n v="940"/>
    <s v="The annual calendar does not a disclaimer at the bottom (subject to change/tentative) to ensure that the document remains valid despite any changes."/>
    <s v="Internal"/>
    <d v="2021-10-04T00:00:00"/>
    <x v="0"/>
    <s v="India"/>
    <x v="2"/>
    <s v="OFI"/>
    <n v="9001"/>
    <s v="8.5.6"/>
    <s v=" Control of changes"/>
    <s v="Academics"/>
    <m/>
    <d v="2021-12-03T00:00:00"/>
    <d v="2022-01-12T00:00:00"/>
    <s v="subject to change has been added as disclaimer in parent handbook which contains annual calendar as well. as per attached evidence this ticket can be closed"/>
    <x v="0"/>
    <n v="100"/>
    <n v="40"/>
  </r>
  <r>
    <n v="941"/>
    <s v="Standard template/ format should be followed (School name, logo, header footer)"/>
    <s v="Internal"/>
    <d v="2021-10-25T00:00:00"/>
    <x v="0"/>
    <s v="India"/>
    <x v="8"/>
    <s v="Observation"/>
    <n v="9001"/>
    <s v="7.5.2"/>
    <s v=" Creating and updating"/>
    <s v="Management"/>
    <m/>
    <d v="2021-12-24T00:00:00"/>
    <d v="2022-01-12T00:00:00"/>
    <s v="Campus has started using standard format and attached are the evidences. As per these evidences this ticket can be closed."/>
    <x v="0"/>
    <n v="79"/>
    <n v="19"/>
  </r>
  <r>
    <n v="942"/>
    <s v="Minutes of Meetings not captured for modifications and changes to ACP"/>
    <s v="Internal"/>
    <d v="2021-10-25T00:00:00"/>
    <x v="0"/>
    <s v="India"/>
    <x v="8"/>
    <s v="Observation"/>
    <n v="9001"/>
    <s v="7.1.5"/>
    <s v=" Monitoring &amp; measuring resources"/>
    <s v="Academics"/>
    <m/>
    <d v="2021-12-24T00:00:00"/>
    <d v="2022-01-12T00:00:00"/>
    <s v="All points associated with functions are captured in attached MOM's. as per these evidences this ticket can be closed"/>
    <x v="0"/>
    <n v="79"/>
    <n v="19"/>
  </r>
  <r>
    <n v="943"/>
    <s v="For official communication, the provided platform- channel (myGIIS or any other as specified by leadership) to be used"/>
    <s v="Internal"/>
    <d v="2021-10-25T00:00:00"/>
    <x v="0"/>
    <s v="India"/>
    <x v="8"/>
    <s v="Observation"/>
    <n v="9001"/>
    <s v="8.2.1"/>
    <s v=" Customer communication"/>
    <s v="Academics"/>
    <m/>
    <d v="2021-12-24T00:00:00"/>
    <d v="2022-01-12T00:00:00"/>
    <s v="Official communication is through mygiis and attached is the evidence, as per the shared evidence this ticket can be closed"/>
    <x v="0"/>
    <n v="79"/>
    <n v="19"/>
  </r>
  <r>
    <n v="944"/>
    <s v="Action Plans for Weakness, Threat and opportunities arising out of SWOT Analysis not evident."/>
    <s v="Internal"/>
    <d v="2021-10-25T00:00:00"/>
    <x v="0"/>
    <s v="India"/>
    <x v="8"/>
    <s v="Observation"/>
    <n v="9001"/>
    <n v="10.3"/>
    <s v=" Continual improvement"/>
    <s v="Management"/>
    <m/>
    <d v="2021-12-24T00:00:00"/>
    <d v="2022-01-12T00:00:00"/>
    <s v="Actions has been taken on Weakness, Threat and opportunities arising out of SWOT and attached are the evidences, as per these evidences this ticket can be closed"/>
    <x v="0"/>
    <n v="79"/>
    <n v="19"/>
  </r>
  <r>
    <n v="945"/>
    <s v="Risk register at department level to ensure specific risks are identified. HIRA document was referred to. For eg: Entry of Visitors"/>
    <s v="Internal"/>
    <d v="2021-10-25T00:00:00"/>
    <x v="0"/>
    <s v="India"/>
    <x v="8"/>
    <s v="Observation"/>
    <n v="45001"/>
    <s v="6.1.2"/>
    <s v=" Hazard identification &amp; assessment of risks and opportunities"/>
    <s v="Quality"/>
    <m/>
    <d v="2021-12-24T00:00:00"/>
    <d v="2022-01-12T00:00:00"/>
    <s v="Function wise specific risks are identified and attached are two documents for sample. as per these shared evidences this ticket can be closed. rest risk registers are available on drive (link mentioned below)_x000a__x000a_https://drive.google.com/drive/folders/1GeqHr-llYbetdCgjqgpUhrUPp1Ks4Y-q"/>
    <x v="0"/>
    <n v="79"/>
    <n v="19"/>
  </r>
  <r>
    <n v="946"/>
    <s v="A process or mechanism to be put in place to update the parent profile in MyGIIS and changes if any."/>
    <s v="Internal"/>
    <d v="2021-10-25T00:00:00"/>
    <x v="0"/>
    <s v="India"/>
    <x v="8"/>
    <s v="Observation"/>
    <n v="9001"/>
    <s v="8.5.2"/>
    <s v=" Identification &amp; traceability"/>
    <s v="Admissions"/>
    <m/>
    <d v="2021-12-24T00:00:00"/>
    <d v="2022-01-12T00:00:00"/>
    <s v="Process or mechanism has been added on how to update the parent profile in MyGIIS and attached is the evidence, as per this evidence ticket can be closed."/>
    <x v="0"/>
    <n v="79"/>
    <n v="19"/>
  </r>
  <r>
    <n v="947"/>
    <s v="Mechanism for capturing training effectiveness for evaluation and analysis are not evident"/>
    <s v="Internal"/>
    <d v="2021-10-25T00:00:00"/>
    <x v="0"/>
    <s v="India"/>
    <x v="8"/>
    <s v="Observation"/>
    <n v="9001"/>
    <n v="7.2"/>
    <s v=" Competence"/>
    <s v="HR"/>
    <m/>
    <d v="2021-12-24T00:00:00"/>
    <d v="2022-01-12T00:00:00"/>
    <s v="Mechanism for capturing training effectiveness for evaluation and analysis are done through training effectiveness forms and attached is the evidence. as per the shared evidence this ticket can be closed"/>
    <x v="0"/>
    <n v="79"/>
    <n v="19"/>
  </r>
  <r>
    <n v="948"/>
    <s v="Safety Checklist is not maintained."/>
    <s v="Internal"/>
    <d v="2021-10-25T00:00:00"/>
    <x v="0"/>
    <s v="India"/>
    <x v="8"/>
    <s v="Observation"/>
    <n v="45001"/>
    <n v="8.1999999999999993"/>
    <s v=" Emergency preparedness and response"/>
    <s v="Quality"/>
    <m/>
    <d v="2021-12-24T00:00:00"/>
    <d v="2022-01-12T00:00:00"/>
    <s v="Safety checklist is now maintained and attached are the evidences, This ticket can be closed"/>
    <x v="0"/>
    <n v="79"/>
    <n v="19"/>
  </r>
  <r>
    <n v="949"/>
    <s v="Certificate for staff trained in Firefighting and first aid are not maintained"/>
    <s v="Internal"/>
    <d v="2021-10-25T00:00:00"/>
    <x v="0"/>
    <s v="India"/>
    <x v="8"/>
    <s v="Observation"/>
    <n v="45001"/>
    <n v="8.1999999999999993"/>
    <s v=" Emergency preparedness and response"/>
    <s v="HR"/>
    <m/>
    <d v="2021-12-24T00:00:00"/>
    <d v="2022-01-12T00:00:00"/>
    <s v="Certificate is now maintained and attached. as per this evidence ticket can be closed."/>
    <x v="0"/>
    <n v="79"/>
    <n v="19"/>
  </r>
  <r>
    <n v="950"/>
    <s v="Admissions can look into initiating a feedback system after on boarding of new intakes. Post admission follow-up process can be put in place."/>
    <s v="Internal"/>
    <d v="2021-10-25T00:00:00"/>
    <x v="0"/>
    <s v="India"/>
    <x v="8"/>
    <s v="OFI"/>
    <n v="9001"/>
    <s v="9.1.2"/>
    <s v=" Customer satisfaction"/>
    <s v="Management"/>
    <m/>
    <d v="2021-12-24T00:00:00"/>
    <d v="2022-01-12T00:00:00"/>
    <s v="Campus has informed that :_x000a_Feedback of parents after Onboarding_x000a_The designing of standardized feedback system is in progress at the HO Admissions(India) Level_x000a__x000a_As per the confirmation received from campus on this, ticket can be closed."/>
    <x v="0"/>
    <n v="79"/>
    <n v="19"/>
  </r>
  <r>
    <n v="951"/>
    <s v="Background verification for new recruits for admin done by third party can be extended for new recruits for academics too."/>
    <s v="Internal"/>
    <d v="2021-10-25T00:00:00"/>
    <x v="0"/>
    <s v="India"/>
    <x v="8"/>
    <s v="OFI"/>
    <n v="45001"/>
    <s v="6.1.4"/>
    <s v=" Planning action to address OH&amp;S"/>
    <s v="HR"/>
    <m/>
    <d v="2021-12-24T00:00:00"/>
    <d v="2022-01-12T00:00:00"/>
    <s v="For academic staff as well background verification happens and attached is the evidence, as per the evidence this ticket can be shared"/>
    <x v="0"/>
    <n v="79"/>
    <n v="19"/>
  </r>
  <r>
    <n v="952"/>
    <s v="Welcome mail sent by a class teacher when a new student joins midyear with all relevant information (eg. link to student handbook etc.) helps a new parent feel welcome."/>
    <s v="Internal"/>
    <d v="2021-10-25T00:00:00"/>
    <x v="0"/>
    <s v="India"/>
    <x v="8"/>
    <s v="OFI"/>
    <n v="9001"/>
    <s v="8.2.1"/>
    <s v=" Customer communication"/>
    <s v="Academics"/>
    <m/>
    <d v="2021-12-24T00:00:00"/>
    <d v="2022-01-12T00:00:00"/>
    <s v="Welcome email sent to parents and attached is the evidence. As per the evidence this ticket can be closed"/>
    <x v="0"/>
    <n v="79"/>
    <n v="19"/>
  </r>
  <r>
    <n v="953"/>
    <s v="CAR (Corrective Action Report) can be maintained as a tracker to track all complaints received to ensure that actions have been taken for matters where tickets have not been raised on Helpdesk as parents use various means of communication."/>
    <s v="Internal"/>
    <d v="2021-10-25T00:00:00"/>
    <x v="0"/>
    <s v="India"/>
    <x v="8"/>
    <s v="OFI"/>
    <n v="9001"/>
    <s v="9.1.2"/>
    <s v=" Customer satisfaction"/>
    <s v="Management"/>
    <m/>
    <d v="2021-12-24T00:00:00"/>
    <d v="2022-01-17T00:00:00"/>
    <s v="All complaints are captured in Zendesk. During virtual class parent had complained and same has been captured via Helpdesk. as per the attached evidence this ticket can be closed"/>
    <x v="0"/>
    <n v="84"/>
    <n v="24"/>
  </r>
  <r>
    <n v="954"/>
    <s v="Internal &amp; External issues affecting the organization could be bifurcated."/>
    <s v="Internal"/>
    <d v="2021-10-25T00:00:00"/>
    <x v="0"/>
    <s v="India"/>
    <x v="8"/>
    <s v="OFI"/>
    <n v="45001"/>
    <n v="4.0999999999999996"/>
    <s v=" Understanding the organization and its context"/>
    <s v="Management"/>
    <m/>
    <d v="2021-12-24T00:00:00"/>
    <d v="2022-01-12T00:00:00"/>
    <s v="Campus has identified internal and external threats which are captured in attached document. as per this ticket can be closed."/>
    <x v="0"/>
    <n v="79"/>
    <n v="19"/>
  </r>
  <r>
    <n v="955"/>
    <s v="Database of relief teachers can be maintained"/>
    <s v="Internal"/>
    <d v="2021-10-25T00:00:00"/>
    <x v="0"/>
    <s v="India"/>
    <x v="8"/>
    <s v="OFI"/>
    <n v="9001"/>
    <n v="8.4"/>
    <s v=" Control of external processes, products &amp; services"/>
    <s v="Academics"/>
    <m/>
    <d v="2021-12-24T00:00:00"/>
    <d v="2022-01-12T00:00:00"/>
    <s v="Database of relief teachers is now maintained and attached is the evidence, as per the evidence ticket can be closed."/>
    <x v="0"/>
    <n v="79"/>
    <n v="19"/>
  </r>
  <r>
    <n v="956"/>
    <s v="Classification of Incidents can be looked into."/>
    <s v="Internal"/>
    <d v="2021-10-25T00:00:00"/>
    <x v="0"/>
    <s v="India"/>
    <x v="8"/>
    <s v="OFI"/>
    <n v="45001"/>
    <n v="7.5"/>
    <s v=" Documented information"/>
    <s v="Operations"/>
    <m/>
    <d v="2021-12-24T00:00:00"/>
    <d v="2022-01-17T00:00:00"/>
    <s v="Campus is capturing incident details in report which classifies whether its major or minor.Campus captures minor incidents in register, for major incidents incident report is prepared. "/>
    <x v="0"/>
    <n v="84"/>
    <n v="24"/>
  </r>
  <r>
    <n v="957"/>
    <s v="Students can be included in Committee (like Canteen and Safety)"/>
    <s v="Internal"/>
    <d v="2021-10-25T00:00:00"/>
    <x v="0"/>
    <s v="India"/>
    <x v="8"/>
    <s v="OFI"/>
    <n v="45001"/>
    <n v="5.4"/>
    <s v=" Consultation and participation of workers"/>
    <s v="Operations"/>
    <m/>
    <d v="2021-12-24T00:00:00"/>
    <d v="2022-01-12T00:00:00"/>
    <s v="Students are now part of different committees and attached are the evidences. as per these evidences this ticket can be closed"/>
    <x v="0"/>
    <n v="79"/>
    <n v="19"/>
  </r>
  <r>
    <n v="958"/>
    <s v="Copies of vendor evaluation to be maintained"/>
    <s v="Internal"/>
    <d v="2021-10-25T00:00:00"/>
    <x v="0"/>
    <s v="India"/>
    <x v="8"/>
    <s v="OFI"/>
    <n v="9001"/>
    <n v="7.5"/>
    <s v=" Documented information"/>
    <s v="Operations"/>
    <m/>
    <d v="2021-12-24T00:00:00"/>
    <d v="2022-01-12T00:00:00"/>
    <s v="vendor evaluation records are maintained by campus and attached are the evidence for ticket closure"/>
    <x v="0"/>
    <n v="79"/>
    <n v="19"/>
  </r>
  <r>
    <n v="959"/>
    <s v="Expired medicines which are procured by school are being disposed of in the bin. This could be potentially hazardous and it is better to handover expired medicines to any medical facilities for proper disposal"/>
    <s v="Internal"/>
    <d v="2021-11-02T00:00:00"/>
    <x v="0"/>
    <s v="Singapore"/>
    <x v="9"/>
    <s v="Observation"/>
    <n v="45001"/>
    <s v="8.1.2"/>
    <s v=" Eliminating Hazards and reducing OH&amp;S risks"/>
    <s v="Operations"/>
    <m/>
    <d v="2022-01-01T00:00:00"/>
    <d v="2021-12-08T00:00:00"/>
    <s v="SOP put in place for handing over medicines to operations manager. The SOP shall be followed henceforth."/>
    <x v="0"/>
    <n v="36"/>
    <n v="-24"/>
  </r>
  <r>
    <n v="960"/>
    <s v="Ensure trained personnel available in emergency situations through First aid training for teachers and staff arranged on an annual / regular basis"/>
    <s v="Internal"/>
    <d v="2021-11-02T00:00:00"/>
    <x v="0"/>
    <s v="Singapore"/>
    <x v="9"/>
    <s v="Observation"/>
    <n v="45001"/>
    <s v="8.1.2"/>
    <s v=" Eliminating Hazards and reducing OH&amp;S risks"/>
    <s v="Operations"/>
    <m/>
    <d v="2022-01-01T00:00:00"/>
    <d v="2022-01-31T00:00:00"/>
    <s v="We have already initiated with a request for training with SCDF. Attached mail for reference. However due to CNY we expect delayed reply."/>
    <x v="0"/>
    <n v="90"/>
    <n v="30"/>
  </r>
  <r>
    <n v="961"/>
    <s v="Campus may look into communicating locations of the first aid kit to all staff and teachers so that in case of emergency staff are aware of first-aid box location"/>
    <s v="Internal"/>
    <d v="2021-11-02T00:00:00"/>
    <x v="0"/>
    <s v="Singapore"/>
    <x v="9"/>
    <s v="Observation"/>
    <n v="45001"/>
    <n v="8.1999999999999993"/>
    <s v=" Emergency preparedness and response"/>
    <s v="Operations"/>
    <m/>
    <d v="2022-01-01T00:00:00"/>
    <d v="2021-12-08T00:00:00"/>
    <s v="This has been disemminated throught the Eas of the campus to all staff. Mail evidence available for the same"/>
    <x v="0"/>
    <n v="36"/>
    <n v="-24"/>
  </r>
  <r>
    <n v="962"/>
    <s v="Medical information such as allergies could not be available for emergencies to the sickbay/class teachers. Information not collected from parents during admission process itself, no disclaimer either"/>
    <s v="Internal"/>
    <d v="2021-11-02T00:00:00"/>
    <x v="0"/>
    <s v="Singapore"/>
    <x v="9"/>
    <s v="OFI"/>
    <n v="45001"/>
    <n v="8.1999999999999993"/>
    <s v=" Emergency preparedness and response"/>
    <s v="Admissions"/>
    <m/>
    <d v="2022-01-01T00:00:00"/>
    <d v="2022-02-14T00:00:00"/>
    <s v="This will be taken care during the new LMS. The nurse, academics and admission team will get looped in during the new LMS. Management has decided that this issue will be sorted after the implementation of LMS"/>
    <x v="0"/>
    <n v="104"/>
    <n v="44"/>
  </r>
  <r>
    <n v="963"/>
    <s v="While there is a food committee there is no system of daily food tasting/checking before serving to students. The same can be initiated to ensure consistency in food quality"/>
    <s v="Internal"/>
    <d v="2021-11-02T00:00:00"/>
    <x v="0"/>
    <s v="Singapore"/>
    <x v="9"/>
    <s v="OFI"/>
    <n v="45001"/>
    <s v="8.1.4"/>
    <s v=" Procurement"/>
    <s v="Operations"/>
    <m/>
    <d v="2022-01-01T00:00:00"/>
    <d v="2022-01-18T00:00:00"/>
    <s v="Please find the attached image for your reference for daily food quality checking. Randomly select the food and it’s been taste and recorded for the reference."/>
    <x v="0"/>
    <n v="77"/>
    <n v="17"/>
  </r>
  <r>
    <n v="964"/>
    <s v="Extending training in the use of fire extinguishers to students of senior classes to ensure availability of more trained people to support in case of emergencies"/>
    <s v="Internal"/>
    <d v="2021-11-02T00:00:00"/>
    <x v="0"/>
    <s v="Singapore"/>
    <x v="9"/>
    <s v="OFI"/>
    <n v="45001"/>
    <n v="8.1999999999999993"/>
    <s v=" Emergency preparedness and response"/>
    <s v="Operations"/>
    <m/>
    <d v="2022-01-01T00:00:00"/>
    <d v="2021-12-08T00:00:00"/>
    <s v="This has been disemminated throught the Eas of the campus to all staff. Mail evidence available for the same"/>
    <x v="0"/>
    <n v="36"/>
    <n v="-24"/>
  </r>
  <r>
    <n v="965"/>
    <s v="No documentation available with the admission team on the number of students allowed in the class to maintain teacher-student ratio."/>
    <s v="Internal"/>
    <d v="2021-11-02T00:00:00"/>
    <x v="0"/>
    <s v="Singapore"/>
    <x v="9"/>
    <s v="OFI"/>
    <n v="9001"/>
    <n v="8.1"/>
    <s v=" Operational planning and control"/>
    <s v="Admissions"/>
    <m/>
    <d v="2022-01-01T00:00:00"/>
    <d v="2022-01-18T00:00:00"/>
    <s v="The trigger is from GIIS. Once the maximum limit is reached for a particular class; myGIIS doesn't allow any more allotment to that particular class. It raises a trigger and doesn't allow. Hence this system is automised. "/>
    <x v="0"/>
    <n v="77"/>
    <n v="17"/>
  </r>
  <r>
    <n v="966"/>
    <s v="No process for the nurse to communicate to the respective teacher in case the student has frequent visits to the sick bay to understand the root cause of the visits."/>
    <s v="Internal"/>
    <d v="2021-11-02T00:00:00"/>
    <x v="0"/>
    <s v="Singapore"/>
    <x v="9"/>
    <s v="OFI"/>
    <n v="9001"/>
    <n v="10.1"/>
    <s v=" General (Improvement)"/>
    <s v="Operations"/>
    <m/>
    <d v="2022-01-01T00:00:00"/>
    <d v="2021-12-09T00:00:00"/>
    <s v="As a process enhancement, details of students visiting the sickbay will be available on HSG app and would be visible to nurse/parent. The nurse shall inform class teacher by e-mail as and when such information is available. The development of this app wil take care of the improvement suggested"/>
    <x v="0"/>
    <n v="37"/>
    <n v="-23"/>
  </r>
  <r>
    <n v="967"/>
    <s v="SWOT / risk and opportunity not done at departmental level"/>
    <s v="Internal"/>
    <d v="2021-11-02T00:00:00"/>
    <x v="0"/>
    <s v="Singapore"/>
    <x v="9"/>
    <s v="OFI"/>
    <n v="9001"/>
    <n v="6.1"/>
    <s v=" Address risk &amp; opportunity"/>
    <s v="HR"/>
    <m/>
    <d v="2022-01-01T00:00:00"/>
    <d v="2021-12-08T00:00:00"/>
    <s v="The Risk Register is available for HR Department"/>
    <x v="0"/>
    <n v="36"/>
    <n v="-24"/>
  </r>
  <r>
    <n v="968"/>
    <s v="Risk register can also be maintained for transport process"/>
    <s v="Internal"/>
    <d v="2021-11-02T00:00:00"/>
    <x v="0"/>
    <s v="Singapore"/>
    <x v="9"/>
    <s v="OFI"/>
    <n v="45001"/>
    <s v="6.1.2"/>
    <s v=" Hazard identification &amp; assessment of risks and opportunities"/>
    <s v="Operations"/>
    <m/>
    <d v="2022-01-01T00:00:00"/>
    <d v="2021-11-03T00:00:00"/>
    <s v="Risk Register is maintained by the transport department for its operations. Evidences attached"/>
    <x v="0"/>
    <n v="1"/>
    <n v="-59"/>
  </r>
  <r>
    <n v="969"/>
    <s v="In the SWOT Analysis document, proper categorization and elaboration for some of points mentioned is required; e.g. for some of the threats mentioned - clarity of HR policies, lengthy recruitment process"/>
    <s v="Internal"/>
    <d v="2021-11-15T00:00:00"/>
    <x v="0"/>
    <s v="Malaysia"/>
    <x v="4"/>
    <s v="Observation"/>
    <n v="9001"/>
    <n v="5.0999999999999996"/>
    <s v=" Leadership &amp; Commitment"/>
    <s v="Management"/>
    <m/>
    <d v="2022-01-14T00:00:00"/>
    <d v="2021-11-24T00:00:00"/>
    <s v="The SWOT analysis document is made comprehensive with the inclusion of the suggested areas in threats like recruitment process . Please close the ticket based on the evidence attached"/>
    <x v="0"/>
    <n v="9"/>
    <n v="-51"/>
  </r>
  <r>
    <n v="970"/>
    <s v="Alumni (former students) are not included in Needs &amp; Expectations of Interested Parties"/>
    <s v="Internal"/>
    <d v="2021-11-15T00:00:00"/>
    <x v="0"/>
    <s v="Malaysia"/>
    <x v="4"/>
    <s v="Observation"/>
    <n v="9001"/>
    <n v="4.2"/>
    <s v=" Needs &amp; Expectations"/>
    <s v="Management"/>
    <m/>
    <d v="2022-01-14T00:00:00"/>
    <d v="2021-11-24T00:00:00"/>
    <s v="Alumni (former students) has been included in the Needs and Exceptions of Interested Parties document."/>
    <x v="0"/>
    <n v="9"/>
    <n v="-51"/>
  </r>
  <r>
    <n v="971"/>
    <s v="Welcome Mail for New employees joining KL Campus could be initiated for effective communication, orientation and operation. Current practise is that a new employee is taken on campus round on day of joining"/>
    <s v="Internal"/>
    <d v="2021-11-15T00:00:00"/>
    <x v="0"/>
    <s v="Malaysia"/>
    <x v="4"/>
    <s v="OFI"/>
    <n v="9001"/>
    <n v="7.2"/>
    <s v=" Competence"/>
    <s v="HR"/>
    <m/>
    <d v="2022-01-14T00:00:00"/>
    <d v="2021-11-24T00:00:00"/>
    <s v="Welcome mail has been sent to new joinees from HR Department. The ticket can be closed based on the evidence attached."/>
    <x v="0"/>
    <n v="9"/>
    <n v="-51"/>
  </r>
  <r>
    <n v="972"/>
    <s v="System for taking feedback from new joinee after induction procedures are completed could be looked into. E.g. HR could look into taking feedback from new joinees after 30 days of onboarding so that any further doubts / queries that they may have can be addressed and it builds confidence in the staff"/>
    <s v="Internal"/>
    <d v="2021-11-15T00:00:00"/>
    <x v="0"/>
    <s v="Malaysia"/>
    <x v="4"/>
    <s v="OFI"/>
    <n v="9001"/>
    <n v="7.2"/>
    <s v=" Competence"/>
    <s v="HR"/>
    <m/>
    <d v="2022-01-14T00:00:00"/>
    <d v="2021-11-24T00:00:00"/>
    <s v="Feedback has been initiated through google forms for new joinees after onboarding. Evidence attached for the same"/>
    <x v="0"/>
    <n v="9"/>
    <n v="-51"/>
  </r>
  <r>
    <n v="973"/>
    <s v="Undertaking records for low performers at time of admission and follow up post school exams could be maintained. This will ensure that the child is aligned with the school system, practices and cohort."/>
    <s v="Internal"/>
    <d v="2021-11-15T00:00:00"/>
    <x v="0"/>
    <s v="Malaysia"/>
    <x v="4"/>
    <s v="OFI"/>
    <n v="9001"/>
    <s v="8.2.3"/>
    <s v=" Review of requirements for products &amp; services"/>
    <s v="Academics"/>
    <m/>
    <d v="2022-01-14T00:00:00"/>
    <d v="2021-12-14T00:00:00"/>
    <s v="Undertaking  from a  new parent is usual taken if a student  seeking admission to board classes 9-12 is unable to clear the entrance paper as well as if his /her previous school results are also low. The admission team liaises with the Academic COD /Level COD and then the parent is advised on the same._x000a_ _x000a_Once the student joins the class, CT follows up with a meeting /call with the new parent and to further understand the background of the student . Based on the discussion with parent the CT and subject teachers plan the remedial strategy in discussion with the LVL.COD and  ACA COD._x000a_Extra attention and special classes are given as per student's need and parent is kept in loop through calls as required._x000a_After every term exam , results and strategies for way forward is discussed with parents in PTM.  An individualized  SIP(Student Improvement Plan) has been made for every student in the class right from class1 to 12. PTMs are conducted using this SIP where performance analysis, action plans, strategies for improvement is discussed with both  student and the parent._x000a_Frequent parent calls and meetings further strengthen this process and help the new student to catch up with the gaps in the subjects  and settle well in the school._x000a_ _x000a_Currently there have been no such undertakings for board classes since the past two years._x000a_Evidence for the success of this best practice is 100% pass rate in board results  that we have been maintaining all these years at GIISKL."/>
    <x v="0"/>
    <n v="29"/>
    <n v="-31"/>
  </r>
  <r>
    <n v="974"/>
    <s v="Though there are several locations for where Evacuation routes are displayed, this was not evident in all classrooms. Since students would spend majority of time in classrooms, a visual reminder would be helpful"/>
    <s v="Internal"/>
    <d v="2021-11-15T00:00:00"/>
    <x v="1"/>
    <s v="Singapore"/>
    <x v="15"/>
    <s v="Observation"/>
    <n v="45001"/>
    <n v="8.1999999999999993"/>
    <s v=" Emergency preparedness and response"/>
    <s v="Operations"/>
    <m/>
    <d v="2022-01-14T00:00:00"/>
    <d v="2021-11-20T00:00:00"/>
    <s v="There are evacuation routes place inside the classrooms too (all classrooms)"/>
    <x v="0"/>
    <n v="5"/>
    <n v="-55"/>
  </r>
  <r>
    <n v="975"/>
    <s v="A comprehensive document on details of Fire extinguishers with their types, expiry dates and other relevant information can be maintained for overall monitoring"/>
    <s v="Internal"/>
    <d v="2021-11-15T00:00:00"/>
    <x v="1"/>
    <s v="Singapore"/>
    <x v="15"/>
    <s v="Observation"/>
    <n v="45001"/>
    <n v="8.1"/>
    <s v=" Operational planning and control"/>
    <s v="Operations"/>
    <m/>
    <d v="2022-01-14T00:00:00"/>
    <d v="2021-11-18T00:00:00"/>
    <s v="The Operations departement has prepared a consolidated document mentioning the locations of fire extinguishers with expiry date. The document is attached as evidence"/>
    <x v="0"/>
    <n v="3"/>
    <n v="-57"/>
  </r>
  <r>
    <n v="976"/>
    <s v="The stationery stock register can include the minimum and maximum order quantity for better tracking and monitoring_x000a_"/>
    <s v="Internal"/>
    <d v="2021-11-15T00:00:00"/>
    <x v="1"/>
    <s v="Singapore"/>
    <x v="15"/>
    <s v="Observation"/>
    <n v="9001"/>
    <n v="7.5"/>
    <s v=" Documented information"/>
    <s v="Operations"/>
    <m/>
    <d v="2022-01-14T00:00:00"/>
    <d v="2021-11-16T00:00:00"/>
    <s v="The operations department has included the minimum and maximum quantities for stationery items . Attached is the evidence document for the same"/>
    <x v="0"/>
    <n v="1"/>
    <n v="-59"/>
  </r>
  <r>
    <n v="977"/>
    <s v="The house keeping/ cleaning staff may be given  a ID card either from OWIS or the vendor can provide an ID card for identification and  enhanced security (though they wear the uniforms provided by the vendor)"/>
    <s v="Internal"/>
    <d v="2021-11-15T00:00:00"/>
    <x v="1"/>
    <s v="Singapore"/>
    <x v="15"/>
    <s v="Observation"/>
    <n v="45001"/>
    <s v="8.1.2"/>
    <s v=" Eliminating Hazards and reducing OH&amp;S risks"/>
    <s v="Operations"/>
    <m/>
    <d v="2022-01-14T00:00:00"/>
    <d v="2022-01-25T00:00:00"/>
    <s v="All new vendors who work on campus will be issued a pass with a picture_x000a_- Vendors will be required to sign in/ sign out their pass with operations by the first week of commencing work and last day of resignation._x000a_ "/>
    <x v="0"/>
    <n v="71"/>
    <n v="11"/>
  </r>
  <r>
    <n v="978"/>
    <s v="Additional Needs Process Flowchart was implemented. However, learning support flow chart needs to be modified to address a few redundancies in the flowchart and need to add the steps after review to include “further assessment” as well as parental consent to proceed with intervention."/>
    <s v="Internal"/>
    <d v="2021-11-15T00:00:00"/>
    <x v="1"/>
    <s v="Singapore"/>
    <x v="15"/>
    <s v="OFI"/>
    <n v="9001"/>
    <n v="7.5"/>
    <s v=" Documented information"/>
    <s v="Academics"/>
    <m/>
    <d v="2022-01-14T00:00:00"/>
    <d v="2021-12-09T00:00:00"/>
    <s v="The Admissions team have updated the flowchart and have captured these into the current flowchart"/>
    <x v="0"/>
    <n v="24"/>
    <n v="-36"/>
  </r>
  <r>
    <n v="979"/>
    <s v="Proxy report format can record the work done by proxy teachers."/>
    <s v="Internal"/>
    <d v="2021-11-15T00:00:00"/>
    <x v="1"/>
    <s v="Singapore"/>
    <x v="15"/>
    <s v="OFI"/>
    <n v="9001"/>
    <n v="7.5"/>
    <s v=" Documented information"/>
    <s v="Academics"/>
    <m/>
    <d v="2022-01-14T00:00:00"/>
    <d v="2021-12-09T00:00:00"/>
    <s v="This has been implemented in OWIS and there is a detailed proxy report maintained"/>
    <x v="0"/>
    <n v="24"/>
    <n v="-36"/>
  </r>
  <r>
    <n v="980"/>
    <s v="Although the OWIS graduate number (IBDP) is very low, they could still be asked to do a quick survey to capture their learning journey with OWIS and their experiences during their time at the school (for example, preparing them for university applications, preparing them for life after school). Exit survey could also be conducted for IGCSE Year 10 along with the IBDP graduates since students may leave after Year 10 also"/>
    <s v="Internal"/>
    <d v="2021-11-15T00:00:00"/>
    <x v="1"/>
    <s v="Singapore"/>
    <x v="15"/>
    <s v="OFI"/>
    <n v="9001"/>
    <n v="10.3"/>
    <s v=" Continual improvement"/>
    <s v="Academics"/>
    <m/>
    <d v="2022-01-14T00:00:00"/>
    <d v="2022-01-18T00:00:00"/>
    <s v="Evidence as attached and two sample of survey question in this link https://docs.google.com/forms/d/1ezuodfGYvGGVHWMPzgsWddIvy60wVg6pTzZHUshJHOM/edit?usp=sharing_x000a_https://docs.google.com/forms/d/1eMfAaHIMh1-kwCXMTy8mi5slNMHpo81U3VU9uUyVyh4/edit?usp=sharing"/>
    <x v="0"/>
    <n v="64"/>
    <n v="4"/>
  </r>
  <r>
    <n v="981"/>
    <s v="Post-training effectiveness survey could be conducted to capture whether the training has_x000a_ been useful and action plan may then be drawn up to address any gaps that may be found_x000a_ "/>
    <s v="Internal"/>
    <d v="2021-11-15T00:00:00"/>
    <x v="1"/>
    <s v="Singapore"/>
    <x v="15"/>
    <s v="OFI"/>
    <n v="9001"/>
    <n v="7.2"/>
    <s v=" Competence"/>
    <s v="HR"/>
    <m/>
    <d v="2022-01-14T00:00:00"/>
    <d v="2021-12-09T00:00:00"/>
    <s v="The HR has the post training feedback which is being sent to the trainees "/>
    <x v="0"/>
    <n v="24"/>
    <n v="-36"/>
  </r>
  <r>
    <n v="982"/>
    <s v="A GPS tracking system can be put in place for buses to better monitor location of students and enhance the safety aspect for students. Although Singapore is a safe country, this may still be helpful."/>
    <s v="Internal"/>
    <d v="2021-11-23T00:00:00"/>
    <x v="0"/>
    <s v="Singapore"/>
    <x v="10"/>
    <s v="Observation"/>
    <n v="45001"/>
    <n v="8.1999999999999993"/>
    <s v=" Emergency preparedness and response"/>
    <s v="Operations"/>
    <m/>
    <d v="2022-01-22T00:00:00"/>
    <d v="2021-12-09T00:00:00"/>
    <s v="Shared the feedback with the management. GPS tracking system is not required in Singapore as per the LTA requirements. "/>
    <x v="0"/>
    <n v="16"/>
    <n v="-44"/>
  </r>
  <r>
    <n v="983"/>
    <s v="Campus Team can look into introducing programs specifically for staff emotional wellbeing as the current program centres on students only. Extending this initiative will bring all round benefits."/>
    <s v="Internal"/>
    <d v="2021-11-23T00:00:00"/>
    <x v="0"/>
    <s v="Singapore"/>
    <x v="10"/>
    <s v="Observation"/>
    <n v="45001"/>
    <n v="5.0999999999999996"/>
    <s v=" Leadership &amp; Commitment"/>
    <s v="Management"/>
    <m/>
    <d v="2022-01-22T00:00:00"/>
    <d v="2022-01-21T00:00:00"/>
    <s v="The campus conducts sessios by the consellor and monthly staff engagement activities. The counsellor is informed to look into conduction specific emotional wellness activities for the staff. This shall be implemented. "/>
    <x v="0"/>
    <n v="59"/>
    <n v="-1"/>
  </r>
  <r>
    <n v="984"/>
    <s v="Nurse can look into initiating a regular basic check for nails, sight, hair and teeth. This will help the campus to monitor students proactively and aid in prevention."/>
    <s v="Internal"/>
    <d v="2021-11-23T00:00:00"/>
    <x v="0"/>
    <s v="Singapore"/>
    <x v="10"/>
    <s v="OFI"/>
    <n v="45001"/>
    <n v="8.1999999999999993"/>
    <s v=" Emergency preparedness and response"/>
    <s v="Operations"/>
    <m/>
    <d v="2022-01-22T00:00:00"/>
    <d v="2021-12-09T00:00:00"/>
    <s v="Initiating a regular basic check for nails, sight, hair and teeth. CAR has been raised"/>
    <x v="0"/>
    <n v="16"/>
    <n v="-44"/>
  </r>
  <r>
    <n v="985"/>
    <s v="Admissions dept. can maintain a copy of all relevant reports for EC related to their students (in softcopy), such as any special requests or observations from Admissions team at PG. This will allow for quick turnaround as info will be available at campus level."/>
    <s v="Internal"/>
    <d v="2021-11-23T00:00:00"/>
    <x v="0"/>
    <s v="Singapore"/>
    <x v="10"/>
    <s v="OFI"/>
    <n v="9001"/>
    <s v="8.5.2"/>
    <s v=" Identification &amp; traceability"/>
    <s v="Admissions"/>
    <m/>
    <d v="2022-01-22T00:00:00"/>
    <d v="2021-12-09T00:00:00"/>
    <s v="All feedback from new joiners is taken via an e-form and goes to the MARCOMM Department, any campus specific feedback is marked to the principal. Since this is centrally managed by the PG SMART campus, East coast campus does not have access to the same"/>
    <x v="0"/>
    <n v="16"/>
    <n v="-44"/>
  </r>
  <r>
    <n v="986"/>
    <s v="The Librarian may look into an e- library platform that will make books available to students after school hours too."/>
    <s v="Internal"/>
    <d v="2021-11-23T00:00:00"/>
    <x v="0"/>
    <s v="Singapore"/>
    <x v="10"/>
    <s v="OFI"/>
    <n v="9001"/>
    <s v="5.1.2"/>
    <s v=" Customer focus"/>
    <s v="Academics"/>
    <m/>
    <d v="2022-01-22T00:00:00"/>
    <d v="2021-12-09T00:00:00"/>
    <s v="Have already established communciation with Wheelers Australia for e-library platform. Uploading pdf books till we are able to get an e-library platform working after school hours. "/>
    <x v="0"/>
    <n v="16"/>
    <n v="-44"/>
  </r>
  <r>
    <n v="987"/>
    <s v="Academics can look into documenting follow-up observations (if any) done for teachers as evidence. This would allow records to be maintained for future reference and performance management."/>
    <s v="Internal"/>
    <d v="2021-11-23T00:00:00"/>
    <x v="0"/>
    <s v="Singapore"/>
    <x v="10"/>
    <s v="OFI"/>
    <n v="9001"/>
    <n v="8.1"/>
    <s v=" Operational planning and control"/>
    <s v="Academics"/>
    <m/>
    <d v="2022-01-22T00:00:00"/>
    <d v="2022-01-21T00:00:00"/>
    <s v="Feedback/suggestions to be given to teachers (by the observer) for improvement and to overcome the challenges faced in class. To create another sheet in observation report for the log of comments/feedback given and action taken by the teacher. This has been circulated among all the academic staff and this shall be followed in future"/>
    <x v="0"/>
    <n v="59"/>
    <n v="-1"/>
  </r>
  <r>
    <n v="988"/>
    <s v="PROMISE V2 of Hadapsar Campus for September 2021 sighted. The field for Campus name, Geo Name was blank and Employee engagement data was 0. A complete report needs to be maintained."/>
    <s v="Internal"/>
    <d v="2021-11-24T00:00:00"/>
    <x v="0"/>
    <s v="India"/>
    <x v="16"/>
    <s v="Observation"/>
    <n v="9001"/>
    <s v="7.5.2"/>
    <s v=" Creating and updating"/>
    <s v="Quality"/>
    <m/>
    <d v="2022-01-23T00:00:00"/>
    <d v="2022-02-18T00:00:00"/>
    <s v="Campus name and employee engagement score fields are updated by campus. as per the attached evidence this ticket can be closed."/>
    <x v="0"/>
    <n v="86"/>
    <n v="26"/>
  </r>
  <r>
    <n v="989"/>
    <s v="In MRM report, audit findings were not shown in terms of status. As per Clause 9.3.2 a) of ISO 9001:2015, the status of actions from previous management reviews should be included and status recorded. This can be done along with no. of observations/OFIs, how many closed, if any OFI pending or rejected the reason can be shown."/>
    <s v="Internal"/>
    <d v="2021-11-24T00:00:00"/>
    <x v="0"/>
    <s v="India"/>
    <x v="16"/>
    <s v="Observation"/>
    <n v="9001"/>
    <s v="9.3.2"/>
    <s v=" Management review inputs"/>
    <s v="Quality"/>
    <m/>
    <d v="2022-01-23T00:00:00"/>
    <d v="2022-02-18T00:00:00"/>
    <s v="Reasons for rejection, action plan columns incorporated in MRM and attached is the evidence. as per the attached evidence this ticket can be closed."/>
    <x v="0"/>
    <n v="86"/>
    <n v="26"/>
  </r>
  <r>
    <n v="990"/>
    <s v="Even though ISO awareness training evidence available, campus-wise annual training planner was not evident"/>
    <s v="Internal"/>
    <d v="2021-11-24T00:00:00"/>
    <x v="0"/>
    <s v="India"/>
    <x v="16"/>
    <s v="Observation"/>
    <n v="9001"/>
    <n v="7.2"/>
    <s v=" Competence"/>
    <s v="Quality"/>
    <m/>
    <d v="2022-01-23T00:00:00"/>
    <d v="2022-02-18T00:00:00"/>
    <s v="Training calendar has been created. as per the plan trainings will be conducted for campuses. as per attached evidence this ticket can be closed"/>
    <x v="0"/>
    <n v="86"/>
    <n v="26"/>
  </r>
  <r>
    <n v="991"/>
    <s v="ACT NOW document can have additional data on action taken and follow up on OFIs by India GCEE team. Date of getting OFI report from external body can also be mentioned in the document."/>
    <s v="Internal"/>
    <d v="2021-11-24T00:00:00"/>
    <x v="0"/>
    <s v="India"/>
    <x v="16"/>
    <s v="OFI"/>
    <n v="9001"/>
    <n v="7.5"/>
    <s v=" Documented information"/>
    <s v="Quality"/>
    <m/>
    <d v="2022-01-23T00:00:00"/>
    <d v="2022-02-18T00:00:00"/>
    <s v="Action plan column is incorporated in ACT now file. as per attached evidence this ticket can be closed."/>
    <x v="0"/>
    <n v="86"/>
    <n v="26"/>
  </r>
  <r>
    <n v="992"/>
    <s v="All documents pertaining to India GCEE team could be shared on a drive for ease of access during audit as the current practice of retrieval from mail takes time and may result in loss of data."/>
    <s v="Internal"/>
    <d v="2021-11-24T00:00:00"/>
    <x v="0"/>
    <s v="India"/>
    <x v="16"/>
    <s v="OFI"/>
    <n v="9001"/>
    <s v="7.5.3"/>
    <s v=" Control of documented information"/>
    <s v="Quality"/>
    <m/>
    <d v="2022-01-23T00:00:00"/>
    <d v="2022-02-18T00:00:00"/>
    <s v="Drive has been created to store all files. as per attached evidence this ticket can be closed."/>
    <x v="0"/>
    <n v="86"/>
    <n v="26"/>
  </r>
  <r>
    <n v="993"/>
    <s v="No documented evidence of IMS awareness conducted for entire team was found. (The last session as seen in records was in June 2019.) With large number of new joiners after the last awareness session, it would be beneficial to have a session once in a year to ensure that all are aware of the quality management systems, its benefits of improved performance. For existing employees, a refresher could be arranged."/>
    <s v="Internal"/>
    <d v="2021-11-29T00:00:00"/>
    <x v="0"/>
    <s v="India"/>
    <x v="14"/>
    <s v="Minor -Non-Conformities"/>
    <n v="9001"/>
    <n v="7.3"/>
    <s v=" Awareness"/>
    <s v="Quality"/>
    <m/>
    <d v="2022-01-28T00:00:00"/>
    <d v="2022-02-26T00:00:00"/>
    <s v="ISO standards awareness sessions are planned and calendar is shared with Singapore HQ for 2022. as pre the attached evidence this ticket can be closed"/>
    <x v="0"/>
    <n v="89"/>
    <n v="29"/>
  </r>
  <r>
    <n v="994"/>
    <s v="No documented information on last management review meeting for Noida campus was shared during the audit and hence not sure whether MRM has happened, and the actions taken to close the previous IMS audit findings and other improvement actions has been carried out or not"/>
    <s v="Internal"/>
    <d v="2021-11-29T00:00:00"/>
    <x v="0"/>
    <s v="India"/>
    <x v="14"/>
    <s v="Minor -Non-Conformities"/>
    <n v="9001"/>
    <s v="9.3.2"/>
    <s v=" Management review inputs"/>
    <s v="Quality"/>
    <m/>
    <d v="2022-01-28T00:00:00"/>
    <d v="2022-02-26T00:00:00"/>
    <s v="MRM has happened and action plan discussed during the meeting is captured in attached evidence along with reasons for rejection as well. as per attached evidence this ticket can be closed."/>
    <x v="0"/>
    <n v="89"/>
    <n v="29"/>
  </r>
  <r>
    <n v="995"/>
    <s v="The process of moderation of answer scripts after exams was not shown. Thus, it was not clear how an unbiased evaluation is being ensured. Also, this is a procedural requirement as per myGIIS school policies. (GIIS-IMS-ACA-PM05-clause 4.2.3(b)"/>
    <s v="Internal"/>
    <d v="2021-11-29T00:00:00"/>
    <x v="0"/>
    <s v="India"/>
    <x v="14"/>
    <s v="Observation"/>
    <n v="9001"/>
    <n v="8.1"/>
    <s v=" Operational planning and control"/>
    <s v="Academics"/>
    <m/>
    <d v="2022-01-28T00:00:00"/>
    <d v="2022-02-05T00:00:00"/>
    <s v="Campus has process of moderation of answer scripts after exams. As per the attached evidences shared this ticket can be closed"/>
    <x v="0"/>
    <n v="68"/>
    <n v="8"/>
  </r>
  <r>
    <n v="996"/>
    <s v="Documented information regarding objectives set for academics and other not evident in documents_x000a_shared. Hence it is unclear how the organization meets the objectives needed for relevant academic functions"/>
    <s v="Internal"/>
    <d v="2021-11-29T00:00:00"/>
    <x v="0"/>
    <s v="India"/>
    <x v="14"/>
    <s v="Observation"/>
    <n v="9001"/>
    <s v="7.5.3"/>
    <s v=" Control of documented information"/>
    <s v="Academics"/>
    <m/>
    <d v="2022-01-28T00:00:00"/>
    <d v="2022-02-05T00:00:00"/>
    <s v="7s analysis data is used when campus sets the objectives. campus analyses trend and accordingly predictions are captured. as per attached evidence this ticket can be closed. "/>
    <x v="0"/>
    <n v="68"/>
    <n v="8"/>
  </r>
  <r>
    <n v="997"/>
    <s v="Documented information of training records or database of internal training conducted by Noida campus coordinators / principal not evident. A training tracker at campus level could be looked at to get a complete picture of all the training in the school."/>
    <s v="Internal"/>
    <d v="2021-11-29T00:00:00"/>
    <x v="0"/>
    <s v="India"/>
    <x v="14"/>
    <s v="Observation"/>
    <n v="9001"/>
    <s v="7.5.3"/>
    <s v=" Control of documented information"/>
    <s v="HR"/>
    <m/>
    <d v="2022-01-28T00:00:00"/>
    <d v="2022-02-24T00:00:00"/>
    <s v="Campus is maintaining the tracker and as per the attached evidence this ticket can be closed"/>
    <x v="0"/>
    <n v="87"/>
    <n v="27"/>
  </r>
  <r>
    <n v="998"/>
    <s v="During the audit the auditee was not able to explain about the risks identified by the department though the document in paper was shared to auditors. Risks and opportunities may be identified and addressed by each department/function and be conscious of the actions taken to prevent undesirable effects."/>
    <s v="Internal"/>
    <d v="2021-11-29T00:00:00"/>
    <x v="0"/>
    <s v="India"/>
    <x v="14"/>
    <s v="Observation"/>
    <n v="9001"/>
    <n v="6.1"/>
    <s v=" Address risk &amp; opportunity"/>
    <s v="Operations"/>
    <m/>
    <d v="2022-01-28T00:00:00"/>
    <d v="2022-02-08T00:00:00"/>
    <s v="function wise risk and opportunities identified and captured in document, as per attached register this ticket can be closed,"/>
    <x v="0"/>
    <n v="71"/>
    <n v="11"/>
  </r>
  <r>
    <n v="999"/>
    <s v="Documented Corrective Action Report/ closure reports of findings of previous internal audit not found during the audit. In the absence of the same it is unclear how the management has addressed the finding and done improvements on the system."/>
    <s v="Internal"/>
    <d v="2021-11-29T00:00:00"/>
    <x v="0"/>
    <s v="India"/>
    <x v="14"/>
    <s v="Observation"/>
    <n v="9001"/>
    <n v="10.199999999999999"/>
    <s v=" Nonconformity &amp; corrective action"/>
    <s v="Quality"/>
    <m/>
    <d v="2022-01-28T00:00:00"/>
    <d v="2022-02-24T00:00:00"/>
    <s v="Corrective action reports are shared by campuses and attached with audit findings in helpdesk. as per attached evidence this ticket can be closed."/>
    <x v="0"/>
    <n v="87"/>
    <n v="27"/>
  </r>
  <r>
    <n v="1000"/>
    <s v="Copy of Vendor contracts as well as copies of consolidated insurance policies (various insurances) may be consolidated in a Master document &amp; maintained to track contract expiry dates to avoid risk of expired records."/>
    <s v="Internal"/>
    <d v="2021-11-29T00:00:00"/>
    <x v="0"/>
    <s v="India"/>
    <x v="14"/>
    <s v="Observation"/>
    <n v="9001"/>
    <n v="6.1"/>
    <s v=" Address risk &amp; opportunity"/>
    <s v="Operations"/>
    <m/>
    <d v="2022-01-28T00:00:00"/>
    <d v="2022-02-08T00:00:00"/>
    <s v="campus has prepared a tracker and shared the same with CAR. as per this evidence ticket can be closed"/>
    <x v="0"/>
    <n v="71"/>
    <n v="11"/>
  </r>
  <r>
    <n v="1001"/>
    <s v="Fixed asset list not maintained by Operation department of the school. Since repairs and maintenance are done on campus, list may help campus to manage associated risk."/>
    <s v="Internal"/>
    <d v="2021-11-29T00:00:00"/>
    <x v="0"/>
    <s v="India"/>
    <x v="14"/>
    <s v="Observation"/>
    <n v="9001"/>
    <s v="7.5.2"/>
    <s v=" Creating and updating"/>
    <s v="Operations"/>
    <m/>
    <d v="2022-01-28T00:00:00"/>
    <d v="2022-02-08T00:00:00"/>
    <s v="fixed asset list is maintained and attached is the evidence along with CAR. as per this ticket can be closed"/>
    <x v="0"/>
    <n v="71"/>
    <n v="11"/>
  </r>
  <r>
    <n v="1002"/>
    <s v="Report of maintenance of fire extinguishers not evident. Thus, in case of emergency this may pose a OH&amp;S risk with more than 1000 students in campus."/>
    <s v="Internal"/>
    <d v="2021-11-29T00:00:00"/>
    <x v="0"/>
    <s v="India"/>
    <x v="14"/>
    <s v="Observation"/>
    <n v="45001"/>
    <s v="8.1.2"/>
    <s v=" Eliminating Hazards and reducing OH&amp;S risks"/>
    <s v="Operations"/>
    <m/>
    <d v="2022-01-28T00:00:00"/>
    <d v="2022-02-05T00:00:00"/>
    <s v="Campus has refilled FE and attached is the report. As per this evidence this ticket can be closed"/>
    <x v="0"/>
    <n v="68"/>
    <n v="8"/>
  </r>
  <r>
    <n v="1003"/>
    <s v="Valid school nurse license is not maintained on file. 11 (The one shown was expired. The school should ensure that the resource person is a licensed one."/>
    <s v="Internal"/>
    <d v="2021-11-29T00:00:00"/>
    <x v="0"/>
    <s v="India"/>
    <x v="14"/>
    <s v="Observation"/>
    <n v="45001"/>
    <n v="7.2"/>
    <s v=" Competence"/>
    <s v="HR"/>
    <m/>
    <d v="2022-01-28T00:00:00"/>
    <d v="2022-02-05T00:00:00"/>
    <s v="nurse license is procured and maintained on drive as well. as per attached evidence this ticket can be closed"/>
    <x v="0"/>
    <n v="68"/>
    <n v="8"/>
  </r>
  <r>
    <n v="1004"/>
    <s v="Detailed SOPs for an emergency medical situation may be maintained by school nurse including process to address in case of student medical accidents, immediate hospital list, immediate doctors contact numbers etc. to avoid delay during an emergency."/>
    <s v="Internal"/>
    <d v="2021-11-29T00:00:00"/>
    <x v="0"/>
    <s v="India"/>
    <x v="14"/>
    <s v="Observation"/>
    <n v="45001"/>
    <s v="8.1.2"/>
    <s v=" Eliminating Hazards and reducing OH&amp;S risks"/>
    <s v="Operations"/>
    <m/>
    <d v="2022-01-28T00:00:00"/>
    <d v="2022-02-05T00:00:00"/>
    <s v="SOP is prepared and shared by campus along with its CAR. as per the attached evidence this ticket can be closed"/>
    <x v="0"/>
    <n v="68"/>
    <n v="8"/>
  </r>
  <r>
    <n v="1005"/>
    <s v="Updated the medical room documents like replenishment and disposal of expired medicines was absent. This may pose a medical health hazard if expired medicines are inadvertently administered."/>
    <s v="Internal"/>
    <d v="2021-11-29T00:00:00"/>
    <x v="0"/>
    <s v="India"/>
    <x v="14"/>
    <s v="Observation"/>
    <n v="45001"/>
    <s v="8.1.2"/>
    <s v=" Eliminating Hazards and reducing OH&amp;S risks"/>
    <s v="Operations"/>
    <m/>
    <d v="2022-01-28T00:00:00"/>
    <d v="2022-02-08T00:00:00"/>
    <s v="Campus is maintaining the document and attached is the evidence for same. as per the evidence shared this ticket can be closed."/>
    <x v="0"/>
    <n v="71"/>
    <n v="11"/>
  </r>
  <r>
    <n v="1006"/>
    <s v="List of students with known allergies was absent. This will create safety risk with such a large number of student school. It could be made available to the Nurse to prevent any untoward incident."/>
    <s v="Internal"/>
    <d v="2021-11-29T00:00:00"/>
    <x v="0"/>
    <s v="India"/>
    <x v="14"/>
    <s v="Observation"/>
    <n v="45001"/>
    <s v="8.1.2"/>
    <s v=" Eliminating Hazards and reducing OH&amp;S risks"/>
    <s v="Operations"/>
    <m/>
    <d v="2022-01-28T00:00:00"/>
    <d v="2022-02-24T00:00:00"/>
    <s v="Medical allergies records for current students are also documented in attached excel. as per attached evidence this ticket can be closed"/>
    <x v="0"/>
    <n v="87"/>
    <n v="27"/>
  </r>
  <r>
    <n v="1007"/>
    <s v="Policy/procedure being followed re: non-disclosure of employee details undertaken by school was uncertain. With increasing personal data protection regulation coming into force, it may help if campus can put in place actions to pre-empt data leaks."/>
    <s v="Internal"/>
    <d v="2021-11-29T00:00:00"/>
    <x v="0"/>
    <s v="India"/>
    <x v="14"/>
    <s v="OFI"/>
    <n v="9001"/>
    <s v="8.5.3"/>
    <s v=" Property belonging to customers or external providers"/>
    <s v="HR"/>
    <m/>
    <d v="2022-01-28T00:00:00"/>
    <d v="2022-02-24T00:00:00"/>
    <s v="All documents are saved on drive and access has been restricted. as per attached evidence this ticket can be closed"/>
    <x v="0"/>
    <n v="87"/>
    <n v="27"/>
  </r>
  <r>
    <n v="1008"/>
    <s v="A structured post admissions follow-up process (call/ mail/ google form) initiated by the admission department was not evident. Having such as process may capture feedback from new students/families to enhance customer relationship from sales perspective &amp; lead to increased student numbers through word-of- mouth recommendations."/>
    <s v="Internal"/>
    <d v="2021-11-29T00:00:00"/>
    <x v="0"/>
    <s v="India"/>
    <x v="14"/>
    <s v="OFI"/>
    <n v="9001"/>
    <s v="9.1.2"/>
    <s v=" Customer satisfaction"/>
    <s v="Admissions"/>
    <m/>
    <d v="2022-01-28T00:00:00"/>
    <d v="2022-02-08T00:00:00"/>
    <s v="campus has mechanism to capture feedback post admission and attached is the evidence for same. as per the attached evidences this ticket can be closed"/>
    <x v="0"/>
    <n v="71"/>
    <n v="11"/>
  </r>
  <r>
    <n v="1009"/>
    <s v="Lack of structured organization documents saving observed which caused time-delays in audit. Support and practice may bring more awareness and efficient use of audit time for both auditees and auditors."/>
    <s v="Internal"/>
    <d v="2021-11-29T00:00:00"/>
    <x v="0"/>
    <s v="India"/>
    <x v="14"/>
    <s v="OFI"/>
    <n v="9001"/>
    <n v="7.3"/>
    <s v=" Awareness"/>
    <s v="Management"/>
    <m/>
    <d v="2022-01-28T00:00:00"/>
    <d v="2022-02-24T00:00:00"/>
    <s v="Documents are uploaded on drive and access is limited to people. as per attached evidence this ticket can be closed"/>
    <x v="0"/>
    <n v="87"/>
    <n v="27"/>
  </r>
  <r>
    <n v="1010"/>
    <s v="Currently some of the documentation n Operations department is still in hardcopy. As the school presence grows, it may be more efficient to have all forms, documents and records online."/>
    <s v="Internal"/>
    <d v="2021-11-30T00:00:00"/>
    <x v="0"/>
    <s v="India"/>
    <x v="13"/>
    <s v="OFI"/>
    <n v="9001"/>
    <s v="7.5.2"/>
    <s v=" Creating and updating"/>
    <s v="Operations"/>
    <m/>
    <d v="2022-01-29T00:00:00"/>
    <d v="2022-02-24T00:00:00"/>
    <s v="As per India country director most of the documentation is already online for e.g. Library book records are  maintained in the Library module in MYGIIS, transport details inn Transport module in MYGIIS, asset details (furniture, equipment etc) are maintained in Accpac, details of Medicine in sick bay/Fire/Sanitation/CBSE affiliation records etc are maintained in compliance tracker. CD has sent a mail to all campuses to maintain documentation in online mode. as per the attached evidence this ticket can be closed."/>
    <x v="0"/>
    <n v="86"/>
    <n v="26"/>
  </r>
  <r>
    <n v="1011"/>
    <s v="The current process of reference checks could be enhanced to include background checks for the employees since we are a school and work with children from a very young age."/>
    <s v="Internal"/>
    <d v="2021-11-30T00:00:00"/>
    <x v="0"/>
    <s v="India"/>
    <x v="13"/>
    <s v="OFI"/>
    <n v="45001"/>
    <s v="6.1.2"/>
    <s v=" Hazard identification &amp; assessment of risks and opportunities"/>
    <s v="HR"/>
    <m/>
    <d v="2022-01-29T00:00:00"/>
    <d v="2022-02-26T00:00:00"/>
    <s v="As per communication received from India Country Director, reference checks are thoroughly done for academic staff. HR verifies the information shared by new joiner. as per attached evidence this ticket can be closed"/>
    <x v="0"/>
    <n v="88"/>
    <n v="28"/>
  </r>
  <r>
    <n v="1012"/>
    <s v="Training in Risk-based thinking could be arranged for Head Office staff to enable risk assessment for their own functions as well as for all the campuses under their care. Function-wise risk may differ, and once trained, process owners may use these tools to assess and mitigate any potential problems."/>
    <s v="Internal"/>
    <d v="2021-11-30T00:00:00"/>
    <x v="0"/>
    <s v="India"/>
    <x v="13"/>
    <s v="OFI"/>
    <n v="9001"/>
    <n v="7.2"/>
    <s v=" Competence"/>
    <s v="HR"/>
    <m/>
    <d v="2022-01-29T00:00:00"/>
    <d v="2022-02-24T00:00:00"/>
    <s v="Risk based thinking training has been conducted and attached is the evidence for same. as per this evidence ticket can be closed."/>
    <x v="0"/>
    <n v="86"/>
    <n v="26"/>
  </r>
  <r>
    <n v="1013"/>
    <s v="Although leadership are well aware and up-to-date, awareness of the IMS processes uploaded in myGIIS could be increased for all employees. Staff could be encouraged to refer to their own processes uploaded in myGIIS under Policy tab to be familiar with them and look at relating these to the UN Sustainability goals to use ISO more effectively in our schools."/>
    <s v="Internal"/>
    <d v="2021-11-30T00:00:00"/>
    <x v="0"/>
    <s v="India"/>
    <x v="13"/>
    <s v="OFI"/>
    <n v="9001"/>
    <n v="7.3"/>
    <s v=" Awareness"/>
    <s v="Management"/>
    <m/>
    <d v="2022-01-29T00:00:00"/>
    <d v="2022-02-24T00:00:00"/>
    <s v="Country director of India has sent an email in which he emphasized on how IMS processes is important not only from a compliance standpoint but also to increase the efficiency &amp; productivity, reduce risk of failure. as per attached evidence this ticket can be closed."/>
    <x v="0"/>
    <n v="86"/>
    <n v="26"/>
  </r>
  <r>
    <n v="1014"/>
    <s v="Fire extinguisher should be available either inside or nearby the science labs"/>
    <s v="Internal"/>
    <d v="2022-02-14T00:00:00"/>
    <x v="0"/>
    <s v="Japan"/>
    <x v="0"/>
    <s v="Observation"/>
    <n v="45001"/>
    <s v="8.1.2"/>
    <s v=" Eliminating Hazards and reducing OH&amp;S risks"/>
    <s v="Operations"/>
    <m/>
    <d v="2022-04-15T00:00:00"/>
    <d v="2022-02-28T00:00:00"/>
    <s v="Completed the installation of three locations at the Nishi-Kasai Science Lab, which was pointed out during the disaster prevention inspection_x000a_Evidence shared in the link _x000a_https://drive.google.com/drive/folders/19ttTau6XXRx8cssgwcT4u6u9K9Un4cjW"/>
    <x v="0"/>
    <n v="14"/>
    <n v="-46"/>
  </r>
  <r>
    <n v="1015"/>
    <s v="All potentially hazardous materials should be kept under lock and key with proper access control"/>
    <s v="Internal"/>
    <d v="2022-02-14T00:00:00"/>
    <x v="0"/>
    <s v="Japan"/>
    <x v="0"/>
    <s v="Observation"/>
    <n v="45001"/>
    <s v="8.1.2"/>
    <s v=" Eliminating Hazards and reducing OH&amp;S risks"/>
    <s v="Operations"/>
    <m/>
    <d v="2022-04-15T00:00:00"/>
    <d v="2022-02-28T00:00:00"/>
    <s v="The following items of &quot;potential hazardous materials&quot; under the control of the Administration Department are decided to be stored as follows: _x000a_1. Hazardous compounds mainly used for cleaning _x000a_On a tall shelf in a lockable storage room for support staff. _x000a_2. DIY tools for repairs etc. _x000a_Inside a lockable cabinet _x000a_ _x000a_Evidence in the drive below_x000a_https://drive.google.com/drive/folders/19ttTau6XXRx8cssgwcT4u6u9K9Un4cjW"/>
    <x v="0"/>
    <n v="14"/>
    <n v="-46"/>
  </r>
  <r>
    <n v="1016"/>
    <s v="Operation team should have a copy of lift servicing records and certificates even if the school does not own the premises"/>
    <s v="Internal"/>
    <d v="2022-02-14T00:00:00"/>
    <x v="0"/>
    <s v="Japan"/>
    <x v="0"/>
    <s v="Observation"/>
    <n v="45001"/>
    <s v="7.5.1"/>
    <s v=" General (Documented Info)"/>
    <s v="Operations"/>
    <m/>
    <d v="2022-04-15T00:00:00"/>
    <d v="2022-02-28T00:00:00"/>
    <s v="The action has been put in place. The elevator maintenance records have been procured from the maintenance vendors and we have started filing it. _x000a_Evidence in below drive_x000a_ _x000a_https://drive.google.com/drive/folders/19ttTau6XXRx8cssgwcT4u6u9K9Un4cjW_x000a_ "/>
    <x v="0"/>
    <n v="14"/>
    <n v="-46"/>
  </r>
  <r>
    <n v="1017"/>
    <s v="A record of number of Fire Extinguishers and their locations along with expiry dates should be available with the operations department in addition to the location map currently available"/>
    <s v="Internal"/>
    <d v="2022-02-14T00:00:00"/>
    <x v="0"/>
    <s v="Japan"/>
    <x v="0"/>
    <s v="OFI"/>
    <n v="45001"/>
    <s v="7.5.2"/>
    <s v=" Creating and updating"/>
    <s v="Operations"/>
    <m/>
    <d v="2022-04-15T00:00:00"/>
    <d v="2022-02-28T00:00:00"/>
    <s v="A location map of each campus for fire extinguishers has been uploaded to the link below. The number of fire extinguishers and their expiration dates are also available._x000a_ _x000a_ https://drive.google.com/drive/folders/19ttTau6XXRx8cssgwcT4u6u9K9Un4cjW"/>
    <x v="0"/>
    <n v="14"/>
    <n v="-46"/>
  </r>
  <r>
    <n v="1018"/>
    <s v="All external vendors/ visitors need to be provided with a temporary visitor pass or ID to safeguard children"/>
    <s v="Internal"/>
    <d v="2022-02-14T00:00:00"/>
    <x v="0"/>
    <s v="Japan"/>
    <x v="0"/>
    <s v="OFI"/>
    <n v="45001"/>
    <s v="8.1.2"/>
    <s v=" Eliminating Hazards and reducing OH&amp;S risks"/>
    <s v="Operations"/>
    <m/>
    <d v="2022-04-15T00:00:00"/>
    <d v="2022-02-28T00:00:00"/>
    <s v="We asked visitors to write the number on their visitor ID card on the visitor list and _x000a_to wear their visitor card around their necks so that they could enter the school. _x000a__x000a_https://drive.google.com/drive/folders/1IvFi1raY5MH1tExEuZ_1CEsst2_SCBYb?usp=sharing_x000a_ "/>
    <x v="0"/>
    <n v="14"/>
    <n v="-46"/>
  </r>
  <r>
    <n v="1019"/>
    <s v="Excel record keeping is comprehensive however, school could consider making the status of action taken clear e.g., Workplace inspection record, fire extinguisher report"/>
    <s v="Internal"/>
    <d v="2022-02-14T00:00:00"/>
    <x v="0"/>
    <s v="Japan"/>
    <x v="0"/>
    <s v="OFI"/>
    <n v="9001"/>
    <n v="10.3"/>
    <s v=" Continual improvement"/>
    <s v="Operations"/>
    <m/>
    <d v="2022-04-15T00:00:00"/>
    <d v="2022-02-28T00:00:00"/>
    <s v="A list of items noted in the Fire Equipment Inspection Results Report regarding improvements for three campus. Records as of February 2022._x000a_https://docs.google.com/spreadsheets/d/17XNJ--qCNxVBfMUyfD9MZxpzqPm3pzxp/edit?usp=sharing&amp;ouid=103566917851859086866&amp;rtpof=true&amp;sd=true_x000a_ "/>
    <x v="0"/>
    <n v="14"/>
    <n v="-46"/>
  </r>
  <r>
    <n v="1020"/>
    <s v="Nurse should have a proper record of allergy medication, expiry of medication and allergy reaction. Also the sickbay record can include the actions taken by the nurse for any incidents reported"/>
    <s v="Internal"/>
    <d v="2022-02-14T00:00:00"/>
    <x v="0"/>
    <s v="Japan"/>
    <x v="0"/>
    <s v="OFI"/>
    <n v="45001"/>
    <n v="7.5"/>
    <s v=" Documented information"/>
    <s v="Operations"/>
    <m/>
    <d v="2022-04-15T00:00:00"/>
    <d v="2022-02-28T00:00:00"/>
    <s v="A meeting was held with nurses from all three campuses on 21 February and it was understood and agreed that the following improvements would be made; 1. To have a list of students with allergies as well as the expiry dates of EpiPens etc. 2. To add a corresponding &quot;action&quot; to the daily report of the sickbay_x000a_ _x000a_https://drive.google.com/drive/folders/1fRCm76jTvt6WT6RPyidaHAjJt5AeWQgn?usp=sharing_x000a_ "/>
    <x v="0"/>
    <n v="14"/>
    <n v="-46"/>
  </r>
  <r>
    <n v="1021"/>
    <s v="The Feedback Helpdesk team can look into maintaining a tracker for the tickets not closed within 2 working days (which is the TAT for the campus) to add to customer delight'"/>
    <s v="Internal"/>
    <d v="2022-02-14T00:00:00"/>
    <x v="0"/>
    <s v="Japan"/>
    <x v="0"/>
    <s v="OFI"/>
    <n v="9001"/>
    <s v="7.5.2"/>
    <s v=" Creating and updating"/>
    <s v="Helpdesk"/>
    <m/>
    <d v="2022-04-15T00:00:00"/>
    <d v="2022-02-28T00:00:00"/>
    <s v="Any data that cannot be tracked within two working days is managed and alerted to in Weekly as linked below. However, an internal action will be taken to report tickets that cannot be resolved within two working days in the Daily Update to the Principal._x000a_ _x000a_ https://drive.google.com/file/d/1ZhRsI_WAnXkkQHVpXiEFxxKhgeB4CO3m/view?usp=sharing_x000a_ "/>
    <x v="0"/>
    <n v="14"/>
    <n v="-46"/>
  </r>
  <r>
    <n v="1022"/>
    <s v="Current practice of resolution of Helpdesk tickets does not involve communicating to the Helpdesk in-charge. There seems to be a gap existing in inter-departmental communication which may result in gaps or delays in resolving or communicating resolution to parents."/>
    <s v="Internal"/>
    <d v="2022-02-14T00:00:00"/>
    <x v="0"/>
    <s v="Japan"/>
    <x v="0"/>
    <s v="OFI"/>
    <n v="9001"/>
    <n v="7.4"/>
    <s v=" Communication"/>
    <s v="Helpdesk"/>
    <m/>
    <d v="2022-04-15T00:00:00"/>
    <d v="2022-02-28T00:00:00"/>
    <s v="Process  improvement introduced. _x000a_Mr Suman, the finance staff member with the highest number of tickets, became a full agent in February 2022, reducing the communication gap and allowing him to close tickets directly. This has led to a significant reduction in closing times."/>
    <x v="0"/>
    <n v="14"/>
    <n v="-46"/>
  </r>
  <r>
    <n v="1023"/>
    <s v="Admission team may look at contacting parents for any ratings below an acceptable limit within a specified time limit (for e.g., 3 where there is a need for improvement)"/>
    <s v="Internal"/>
    <d v="2022-02-14T00:00:00"/>
    <x v="0"/>
    <s v="Japan"/>
    <x v="0"/>
    <s v="OFI"/>
    <n v="9001"/>
    <n v="10.1"/>
    <s v=" General (Improvement)"/>
    <s v="Admissions"/>
    <m/>
    <d v="2022-04-15T00:00:00"/>
    <d v="2022-03-02T00:00:00"/>
    <s v="The Team has had an internal discussion with the Head of school - Principal as well as the Director of operations to discuss and decide the way forward. The said discussion and follow up process has been minuted and the same is shared here to: Evidence added as received from Admissions. Kindly  follow the trail mails till the end._x000a_ _x000a_https://drive.google.com/file/d/1eRKqvqtZ8q6vvdL9OJ0NbzEGnF1EOYgA/view?usp=sharing_x000a_ _x000a_https://docs.google.com/document/d/1i3nwq9BQAXKY_smyyKW3thSNK13vFkCt/edit?usp=sharing&amp;ouid=112970382926801044265&amp;rtpof=true&amp;sd=true_x000a_ _x000a_ https://drive.google.com/file/d/1mQ6pQIcUGLi2Ltcclrr1B-MZ6KUDboRp/view?usp=sharing"/>
    <x v="0"/>
    <n v="16"/>
    <n v="-44"/>
  </r>
  <r>
    <n v="1024"/>
    <s v="All documents that require a signature must be completed with a signature as part of the Standard to ensure that the approver/in charge is fully aware of the document. e.g., Teacher recruitment and performance monitoring (sample of new teacher orientation form and vendor evaluation sample were missing a COD signature/others)"/>
    <s v="Internal"/>
    <d v="2022-02-14T00:00:00"/>
    <x v="0"/>
    <s v="Japan"/>
    <x v="0"/>
    <s v="OFI"/>
    <n v="9001"/>
    <s v="7.5.2"/>
    <s v=" Creating and updating"/>
    <s v="Academics"/>
    <m/>
    <d v="2022-04-15T00:00:00"/>
    <d v="2022-02-28T00:00:00"/>
    <s v="Vendor Evaluation records have been approved and signed by CD. Status - Implemented._x000a_ https://drive.google.com/file/d/1i9SsxpiZnqE4ih5TxdO3-etOdV-N-wQi/view?usp=sharing _x000a_ _x000a_Orientation form signed by Coordinators and same is uploaded in the below link https://drive.google.com/file/d/1_8j5EXwT8o0YFNUVANpXWY3TI1RReg4u/view?usp=sharing_x000a_ "/>
    <x v="0"/>
    <n v="14"/>
    <n v="-46"/>
  </r>
  <r>
    <n v="1025"/>
    <s v="Comprehensive document is made for Needs &amp; Expectations of Interested Parties, however it can include alumni (former students) also in it."/>
    <s v="Internal"/>
    <d v="2022-01-24T00:00:00"/>
    <x v="0"/>
    <s v="India"/>
    <x v="2"/>
    <s v="OFI"/>
    <n v="9001"/>
    <n v="4.2"/>
    <s v=" Needs &amp; Expectations"/>
    <s v="Management"/>
    <m/>
    <d v="2022-03-25T00:00:00"/>
    <d v="2022-02-19T00:00:00"/>
    <s v="Needs &amp; Expectations of Interested Parties document now includes Alumni (former students). All staff will be trained on standards as well as documentation requirements so that nothing is missed out during implementation"/>
    <x v="0"/>
    <n v="26"/>
    <n v="-34"/>
  </r>
  <r>
    <n v="1026"/>
    <s v="Although the auditee was able to explain the process of Key back-up system, it’s process could be set further &amp; documented for retaining the process knowledge at campus level."/>
    <s v="Internal"/>
    <d v="2022-01-24T00:00:00"/>
    <x v="0"/>
    <s v="India"/>
    <x v="2"/>
    <s v="OFI"/>
    <n v="9001"/>
    <s v="7.1.6"/>
    <s v=" Organizational knowledge"/>
    <s v="Administration"/>
    <m/>
    <d v="2022-03-25T00:00:00"/>
    <d v="2022-02-19T00:00:00"/>
    <s v="SOP has been made. All documents / SOP’s will be available on common google drive so that it is centrally locatable, available &amp; accessible when needed"/>
    <x v="0"/>
    <n v="26"/>
    <n v="-34"/>
  </r>
  <r>
    <n v="1027"/>
    <s v="CCTV cameras are installed in the campus, however a summary report in spreadsheet of total nos. of cameras available in the campus could be made that will help to know how many are available now with us"/>
    <s v="Internal"/>
    <d v="2022-01-24T00:00:00"/>
    <x v="0"/>
    <s v="India"/>
    <x v="2"/>
    <s v="OFI"/>
    <n v="45001"/>
    <n v="8.1999999999999993"/>
    <s v=" Emergency preparedness and response"/>
    <s v="Administration"/>
    <m/>
    <d v="2022-03-25T00:00:00"/>
    <d v="2022-02-19T00:00:00"/>
    <s v="Summary List is made. Periodic Checks / Review / Audits will be conducted to ensure that this is being followed "/>
    <x v="0"/>
    <n v="26"/>
    <n v="-34"/>
  </r>
  <r>
    <n v="1028"/>
    <s v="Campus team can look into sharing evidence on a common drive so that in case of any glitches another team member can share during audits, especially external audits."/>
    <s v="Internal"/>
    <d v="2022-02-14T00:00:00"/>
    <x v="0"/>
    <s v="India"/>
    <x v="11"/>
    <s v="OFI"/>
    <n v="9001"/>
    <n v="10.3"/>
    <s v=" Continual improvement"/>
    <s v="Academics"/>
    <m/>
    <d v="2022-04-15T00:00:00"/>
    <d v="2022-02-19T00:00:00"/>
    <s v="There is a common drive created and this has been shared."/>
    <x v="0"/>
    <n v="5"/>
    <n v="-55"/>
  </r>
  <r>
    <n v="1029"/>
    <s v="The needs and expectations of regulatory bodies could be systematically captured and documented."/>
    <s v="Internal"/>
    <d v="2022-02-14T00:00:00"/>
    <x v="0"/>
    <s v="India"/>
    <x v="11"/>
    <s v="OFI"/>
    <n v="9001"/>
    <n v="4.2"/>
    <s v=" Needs &amp; Expectations"/>
    <s v="Management"/>
    <m/>
    <d v="2022-04-15T00:00:00"/>
    <d v="2022-02-19T00:00:00"/>
    <s v="The needs and expectations document has been updated to addthe same"/>
    <x v="0"/>
    <n v="5"/>
    <n v="-55"/>
  </r>
  <r>
    <n v="1030"/>
    <s v="Internal &amp; External issues affecting the organization could be bifurcated."/>
    <s v="Internal"/>
    <d v="2022-02-14T00:00:00"/>
    <x v="0"/>
    <s v="India"/>
    <x v="11"/>
    <s v="OFI"/>
    <n v="45001"/>
    <n v="4.0999999999999996"/>
    <s v=" Understanding the organization and its context"/>
    <s v="Management"/>
    <m/>
    <d v="2022-04-15T00:00:00"/>
    <d v="2022-02-19T00:00:00"/>
    <s v="Internal and external issues have been bifurcated"/>
    <x v="0"/>
    <n v="5"/>
    <n v="-55"/>
  </r>
  <r>
    <n v="1031"/>
    <s v="A feedback system could be initiated post campus tour / inquiry that will further help increasing their parent satisfaction and ultimately engagement"/>
    <s v="Internal"/>
    <d v="2022-02-20T00:00:00"/>
    <x v="0"/>
    <s v="India"/>
    <x v="8"/>
    <s v="OFI"/>
    <n v="9001"/>
    <n v="9.1"/>
    <s v=" Monitoring, measurement, analysis &amp; evaluation"/>
    <s v="Admissions"/>
    <m/>
    <d v="2022-04-21T00:00:00"/>
    <d v="2022-03-02T00:00:00"/>
    <s v="Feedback System is initiated for Admissions Function Post Campus Tour. It was being maintained but in a different format. Now it’s formalised. It will be taken for each &amp; every admissions registration. All counsellors have been instructed to follow the feedback system. This will now be part of admissions function &amp; informed during induction itself. Hence everyone will be aware from the beginning only to ensure that this procedure is followed."/>
    <x v="0"/>
    <n v="10"/>
    <n v="-50"/>
  </r>
  <r>
    <n v="1032"/>
    <s v="Rubber Mat to be placed near electric panel so as to minimize health &amp; safety risks"/>
    <s v="Internal"/>
    <d v="2022-02-20T00:00:00"/>
    <x v="0"/>
    <s v="India"/>
    <x v="8"/>
    <s v="OFI"/>
    <n v="45001"/>
    <n v="8.1"/>
    <s v=" Operational planning and control"/>
    <s v="Administration"/>
    <m/>
    <d v="2022-04-21T00:00:00"/>
    <d v="2022-03-02T00:00:00"/>
    <s v="A safety rubber mat has been placed near the electric panel. Auditee has now been trained and has understood the health &amp; safety requirements and will ensure compliance by regularly reviewing the same. Periodic Checks / Review / Audits will be conducted to ensure that all necessary health &amp; safety compliances are being followed "/>
    <x v="0"/>
    <n v="10"/>
    <n v="-50"/>
  </r>
  <r>
    <n v="1033"/>
    <s v="Although a training tracker is maintained &amp; is very well maintained, analysis of the trainings could be done so as to gain actionable insights into areas of improvement"/>
    <s v="Internal"/>
    <d v="2022-02-20T00:00:00"/>
    <x v="0"/>
    <s v="India"/>
    <x v="8"/>
    <s v="OFI"/>
    <n v="9001"/>
    <n v="7.3"/>
    <s v=" Awareness"/>
    <s v="HR"/>
    <m/>
    <d v="2022-04-21T00:00:00"/>
    <d v="2022-03-02T00:00:00"/>
    <s v="Analysis of the Trainings is now prepared. This will be done every month &amp; a report will be submitted to the Principal and Global Training In-charge . Periodic Reviews to be conducted to ensure that this is being followed "/>
    <x v="0"/>
    <n v="10"/>
    <n v="-50"/>
  </r>
  <r>
    <n v="1034"/>
    <s v="Daily Work Performa Sheet is not maintained for Secondary Segment staff although it’s available for Primary Segment"/>
    <s v="Internal"/>
    <d v="2022-02-23T00:00:00"/>
    <x v="0"/>
    <s v="India"/>
    <x v="6"/>
    <s v="Observation"/>
    <n v="9001"/>
    <s v="7.5.2"/>
    <s v=" Creating and updating"/>
    <s v="Academics"/>
    <m/>
    <d v="2022-04-24T00:00:00"/>
    <d v="2022-03-01T00:00:00"/>
    <s v="Daily Work Performa sheet is now maintained for secondary segment too. Auditee has now understood the requirement as per PM and has instructed all the teachers in her segment to follow the requirements of maintaining the daily work performa sheet . This will now be part of academics function induction for new joinees. Hence everyone will be aware from the beginning only to maintain the daily work performa sheet."/>
    <x v="0"/>
    <n v="6"/>
    <n v="-54"/>
  </r>
  <r>
    <n v="1035"/>
    <s v="Alumni could be added as an interested party in needs &amp; expectations"/>
    <s v="Internal"/>
    <d v="2022-02-23T00:00:00"/>
    <x v="0"/>
    <s v="India"/>
    <x v="6"/>
    <s v="OFI"/>
    <n v="9001"/>
    <n v="4.2"/>
    <s v=" Needs &amp; Expectations"/>
    <s v="Management"/>
    <m/>
    <d v="2022-04-24T00:00:00"/>
    <d v="2022-03-01T00:00:00"/>
    <s v="Alumni have been added as an interested party in the document. Some of the needs identified are Alumni Database, Invitation for Career Guidance Talks, etc…Auditee has now understood the requirements and will ensure compliance by regularly reviewing &amp; updating the needs &amp; expectations of interested parties document, as found necessary.Periodic Checks / Review / Audits will be conducted to ensure that this is being followed "/>
    <x v="0"/>
    <n v="6"/>
    <n v="-54"/>
  </r>
  <r>
    <n v="1036"/>
    <s v="Although Training function maintains a comprehensive training tracker year-wise that captures attendance, feedback, effectiveness, etc…a 1 page, summary, at a glance report could be made that will provide an overview of all the training that have taken place at Whitefield Campus for the Academic year"/>
    <s v="Internal"/>
    <d v="2022-02-23T00:00:00"/>
    <x v="0"/>
    <s v="India"/>
    <x v="6"/>
    <s v="OFI"/>
    <n v="9001"/>
    <n v="7.3"/>
    <s v=" Awareness"/>
    <s v="HR"/>
    <m/>
    <d v="2022-04-24T00:00:00"/>
    <d v="2022-03-01T00:00:00"/>
    <s v="Summary List of Trainings is now prepared. This was inadvertently missed out by the auditee due to lack of understanding of the requirements. Periodic Checks / Review / Audits will be conducted to ensure that this is being followed "/>
    <x v="0"/>
    <n v="6"/>
    <n v="-54"/>
  </r>
  <r>
    <n v="1037"/>
    <s v="Current practice for Risk Assessment is done by Leadership however departments may be aware of additional risks specific to their function but might be overlooked during a centralized assessment. Each department can_x000a_do their own RA and document the same"/>
    <s v="Internal"/>
    <d v="2022-02-14T00:00:00"/>
    <x v="0"/>
    <s v="India"/>
    <x v="12"/>
    <s v="OFI"/>
    <n v="45001"/>
    <s v="6.1.2"/>
    <s v=" Hazard identification &amp; assessment of risks and opportunities"/>
    <s v="Management"/>
    <m/>
    <d v="2022-04-15T00:00:00"/>
    <d v="2022-02-25T00:00:00"/>
    <s v="All process owners has documented risks identified in their function. This document will be reviewed periodically and changes will be made accordingly. This document will be reviewed periodically and changes will be made accordingly."/>
    <x v="0"/>
    <n v="11"/>
    <n v="-49"/>
  </r>
  <r>
    <n v="1038"/>
    <s v="Campus team can look into sharing evidence in a common drive so that in case of any_x000a_glitches another team member can share during audits, especially external audits."/>
    <s v="Internal"/>
    <d v="2022-02-14T00:00:00"/>
    <x v="0"/>
    <s v="India"/>
    <x v="12"/>
    <s v="OFI"/>
    <n v="9001"/>
    <n v="10.3"/>
    <s v=" Continual improvement"/>
    <s v="Operations"/>
    <m/>
    <d v="2022-04-15T00:00:00"/>
    <d v="2022-02-25T00:00:00"/>
    <s v="Campus team has drive created and all required documents are uploaded. Henceforth this drive will be used in internal/external audits."/>
    <x v="0"/>
    <n v="11"/>
    <n v="-49"/>
  </r>
  <r>
    <n v="1039"/>
    <s v="Safety risk related to Teaching aids and toys provided to children (e.g. GMP) may be identified. This may include REACH certification."/>
    <s v="External"/>
    <d v="2022-04-04T00:00:00"/>
    <x v="0"/>
    <s v="Middle East"/>
    <x v="3"/>
    <s v="OFI"/>
    <n v="21001"/>
    <n v="6.1"/>
    <s v=" Actions to address risks &amp; opportunities"/>
    <s v="Management"/>
    <m/>
    <d v="2022-06-03T00:00:00"/>
    <d v="2022-08-17T00:00:00"/>
    <s v="We collect trade license from all the vendors which is issued by the regulatory authority with the approved activities mentioned on TL. Trade license is given by the regulatory body basis on their background check and quality and safety of the product which vendor intent to supply."/>
    <x v="0"/>
    <n v="135"/>
    <n v="75"/>
  </r>
  <r>
    <n v="1040"/>
    <s v="Inventory Management Software is under development, as reported by auditee. However, no other site mentioned about it."/>
    <s v="External"/>
    <d v="2022-04-04T00:00:00"/>
    <x v="0"/>
    <s v="Middle East"/>
    <x v="3"/>
    <s v="OFI"/>
    <n v="9001"/>
    <n v="8.1"/>
    <s v=" Operational planning and control"/>
    <s v="Operations"/>
    <m/>
    <d v="2022-06-03T00:00:00"/>
    <d v="2022-08-17T00:00:00"/>
    <s v="This is under discussion with the management as going forward we are adding new campuses this will be soon implement."/>
    <x v="0"/>
    <n v="135"/>
    <n v="75"/>
  </r>
  <r>
    <n v="1041"/>
    <s v="PASS (Person Aptitude to Study &amp; School) may be analyzed for potential bullies"/>
    <s v="External"/>
    <d v="2022-04-04T00:00:00"/>
    <x v="0"/>
    <s v="Middle East"/>
    <x v="3"/>
    <s v="OFI"/>
    <n v="21001"/>
    <s v="7.1.4"/>
    <s v=" Environment for the Operation of Educational Processes"/>
    <s v="Management"/>
    <m/>
    <d v="2022-06-03T00:00:00"/>
    <d v="2022-08-19T00:00:00"/>
    <s v="Kindy find the attachment shared by the Principal in regards to PASS._x000a_ _x000a_Currently we have Zero cases of bullying in Dubai Campus. And PASS report does not analyse the potential bullies and we cannot modify the report as it comes from a registered external vendor._x000a_ _x000a_Request you to close the ticket."/>
    <x v="0"/>
    <n v="137"/>
    <n v="77"/>
  </r>
  <r>
    <n v="1042"/>
    <s v="In purchase department during 3 quote comparison, A life cycle cost may be considered instead of quoted price (especially for Capital Expenditure items)"/>
    <s v="External"/>
    <d v="2022-04-04T00:00:00"/>
    <x v="0"/>
    <s v="Japan"/>
    <x v="0"/>
    <s v="OFI"/>
    <n v="9001"/>
    <n v="8.1"/>
    <s v=" Operational planning and control"/>
    <s v="Operations"/>
    <m/>
    <d v="2022-06-03T00:00:00"/>
    <d v="2022-05-17T00:00:00"/>
    <s v="For Capital expediture item purchase like computers, furniture  etc, a life cycle discussion is in place not in a very structured manner. Going forward we shall document  the same as part of the comparison process."/>
    <x v="0"/>
    <n v="43"/>
    <n v="-17"/>
  </r>
  <r>
    <n v="1043"/>
    <s v="The Vendor satisfaction survey may be carried out with set targets."/>
    <s v="External"/>
    <d v="2022-04-04T00:00:00"/>
    <x v="0"/>
    <s v="Japan"/>
    <x v="0"/>
    <s v="OFI"/>
    <n v="9001"/>
    <s v="8.5.5"/>
    <s v=" Post-delivery activities"/>
    <s v="Operations"/>
    <m/>
    <d v="2022-06-03T00:00:00"/>
    <d v="2022-05-17T00:00:00"/>
    <s v="Actions  has been put in place in relation to vendor survey._x000a_Data for vendor satisfaction attached for reference. https://drive.google.com/drive/folders/0AJDTMTEmtvc3Uk9PVA​"/>
    <x v="0"/>
    <n v="43"/>
    <n v="-17"/>
  </r>
  <r>
    <n v="1044"/>
    <s v="CPD (Continuous Proficiency Development) may be considered for Staff Nurse for up-dation / refreshing of knowledge."/>
    <s v="External"/>
    <d v="2022-04-04T00:00:00"/>
    <x v="0"/>
    <s v="Japan"/>
    <x v="0"/>
    <s v="OFI"/>
    <n v="45001"/>
    <n v="7.2"/>
    <s v=" Competence"/>
    <s v="Management"/>
    <m/>
    <d v="2022-06-03T00:00:00"/>
    <d v="2022-06-13T00:00:00"/>
    <s v="It has been decided by School Management  Team  to include Special Trainings for School Nurse as a part of Upgradation and skill development for nurse. The same will be considered in next years Annual Training Planning ._x000a_(attach evidence email)"/>
    <x v="0"/>
    <n v="70"/>
    <n v="10"/>
  </r>
  <r>
    <n v="1045"/>
    <s v="A whistle blower system may be considered for identification of bullying in school, rather than depending on observation by the class teachers."/>
    <s v="External"/>
    <d v="2022-04-04T00:00:00"/>
    <x v="0"/>
    <s v="Japan"/>
    <x v="0"/>
    <s v="OFI"/>
    <n v="21001"/>
    <s v="7.1.4"/>
    <s v=" Environment for the Operation of Educational Processes"/>
    <s v="Management"/>
    <m/>
    <d v="2022-06-03T00:00:00"/>
    <d v="2022-05-17T00:00:00"/>
    <s v="Students / Parents can raise ticket on help desk for all concerns and complaints related to bullying. The information has been been mailed to parents via handbook uploaded in myGIIS. Awareness to teachers &amp; staff have been made during the orientation session for teachers before the school year began._x000a_https://drive.google.com/file/d/1fiiHrgYLZ7dV-NsDQul3ml6-sVQHf7dE/view?usp=sharing"/>
    <x v="0"/>
    <n v="43"/>
    <n v="-17"/>
  </r>
  <r>
    <n v="1046"/>
    <s v="Minimum inventory levels may be defined for stocks especially medicines and accessories."/>
    <s v="External"/>
    <d v="2022-04-04T00:00:00"/>
    <x v="0"/>
    <s v="Japan"/>
    <x v="0"/>
    <s v="OFI"/>
    <n v="9001"/>
    <n v="8.1"/>
    <s v=" Operational planning and control"/>
    <s v="Operations"/>
    <m/>
    <d v="2022-06-03T00:00:00"/>
    <d v="2022-06-13T00:00:00"/>
    <s v="The  action as per the opportunity for Improvement ,  is put in place. The process  of maintaining minimum stocks of medicine has been started to follow in school. The evidence of stock list is attached for reference. _x000a_Evidence- 2022 medicine stock list saved in the PDF"/>
    <x v="0"/>
    <n v="70"/>
    <n v="10"/>
  </r>
  <r>
    <n v="1047"/>
    <s v="Staircases on emergency exits may have nets on the railings (similar to normal staircases)"/>
    <s v="External"/>
    <d v="2022-04-04T00:00:00"/>
    <x v="0"/>
    <s v="Japan"/>
    <x v="0"/>
    <s v="OFI"/>
    <n v="45001"/>
    <s v="6.1.2"/>
    <s v=" Hazard identification &amp; assessment of risks and opportunities"/>
    <s v="Operations"/>
    <m/>
    <d v="2022-06-03T00:00:00"/>
    <d v="2022-06-13T00:00:00"/>
    <s v="Discussions  regarding the Opportunity for improvement  has been done with the Management  and necessity and feasilbility of this   will be further looked  into during the budgeting session for next year as they are capital expenditures . Decision shall be taken based on the importance as  the referred  staircase, is not at all used by any parties and only used in case  of  emergency purpose._x000a_Add MRM minutes as evidence."/>
    <x v="0"/>
    <n v="70"/>
    <n v="10"/>
  </r>
  <r>
    <n v="1048"/>
    <s v="Fire Extinguishers placement may be based on Fire load e.g., FE is not near the store where flammable material is stored (books, notebooks, uniforms)."/>
    <s v="External"/>
    <d v="2022-04-04T00:00:00"/>
    <x v="0"/>
    <s v="Japan"/>
    <x v="0"/>
    <s v="OFI"/>
    <n v="45001"/>
    <n v="8.1"/>
    <s v=" Operational planning and control"/>
    <s v="Operations"/>
    <m/>
    <d v="2022-06-03T00:00:00"/>
    <d v="2022-06-13T00:00:00"/>
    <s v="An additional extinguisher was installed at the stock room. Evidence attached ."/>
    <x v="0"/>
    <n v="70"/>
    <n v="10"/>
  </r>
  <r>
    <n v="1049"/>
    <s v="The school has different types of FE – DCP, CO2 etc. The placement should be planned depending on type of fire e.g., CO2 near Electrical room / IT room / Chemical lab."/>
    <s v="External"/>
    <d v="2022-04-04T00:00:00"/>
    <x v="0"/>
    <s v="Japan"/>
    <x v="0"/>
    <s v="OFI"/>
    <n v="45001"/>
    <n v="8.1"/>
    <s v=" Operational planning and control"/>
    <s v="Operations"/>
    <m/>
    <d v="2022-06-03T00:00:00"/>
    <d v="2022-06-13T00:00:00"/>
    <s v="Currently all the fire extinguishers have been installed as per Government Safety guidelines of Japan .As a part of the same a mandatory  a fire safety inspetion is done by the fire department in every room of school twice a year .Evidence of the report is attached herewith for reference . Apart from this further study and research of types of various  extinguishers will be planned among admin members during annual Planning session in December. Implementation and plan will be shared will be shared once it is complete._x000a_Evidence of fire inspection and certificate of fire checking report  attached."/>
    <x v="0"/>
    <n v="70"/>
    <n v="10"/>
  </r>
  <r>
    <n v="1050"/>
    <s v="Pressure test for Firefighting systems and its Log may be maintained"/>
    <s v="External"/>
    <d v="2022-04-04T00:00:00"/>
    <x v="0"/>
    <s v="India"/>
    <x v="2"/>
    <s v="OFI"/>
    <n v="45001"/>
    <n v="8.1"/>
    <s v=" Operational planning and control"/>
    <s v="Operations"/>
    <m/>
    <d v="2022-06-03T00:00:00"/>
    <d v="2022-07-27T00:00:00"/>
    <s v="As per the confirmation received from campus AMC is in under process and they have planned to do it with fire mock drill. As per the attached corrective action report this ticket can be closed."/>
    <x v="0"/>
    <n v="114"/>
    <n v="54"/>
  </r>
  <r>
    <n v="1051"/>
    <s v="Risk in conducting Mock drill and other testing of emergencies may also be considered"/>
    <s v="External"/>
    <d v="2022-04-04T00:00:00"/>
    <x v="0"/>
    <s v="India"/>
    <x v="2"/>
    <s v="OFI"/>
    <n v="45001"/>
    <s v="6.1.2"/>
    <s v=" Hazard identification &amp; assessment of risks and opportunities"/>
    <s v="Operations"/>
    <m/>
    <d v="2022-06-03T00:00:00"/>
    <d v="2022-07-27T00:00:00"/>
    <s v="Campus has updated risks associated with mock drill and attached is the revised HIRA SSPD. As per the shared evidence this ticket can be closed."/>
    <x v="0"/>
    <n v="114"/>
    <n v="54"/>
  </r>
  <r>
    <n v="1052"/>
    <s v="A workflow kind of arrangement may be considered for admin processes"/>
    <s v="External"/>
    <d v="2022-04-04T00:00:00"/>
    <x v="0"/>
    <s v="India"/>
    <x v="2"/>
    <s v="OFI"/>
    <n v="9001"/>
    <s v="7.1.4"/>
    <s v=" Environment for Operating Processes"/>
    <s v="Operations"/>
    <m/>
    <d v="2022-06-03T00:00:00"/>
    <d v="2022-07-27T00:00:00"/>
    <s v="This shall be part of the new Learning Management System which is in pipeline"/>
    <x v="0"/>
    <n v="114"/>
    <n v="54"/>
  </r>
  <r>
    <n v="1053"/>
    <s v="Ergonomics and Emotional intelligence trainings may be considered for the staff"/>
    <s v="External"/>
    <d v="2022-04-04T00:00:00"/>
    <x v="0"/>
    <s v="India"/>
    <x v="2"/>
    <s v="OFI"/>
    <n v="21001"/>
    <s v="7.1.4"/>
    <s v=" Environment for the Operation of Educational Processes"/>
    <s v="HR"/>
    <m/>
    <d v="2022-06-03T00:00:00"/>
    <d v="2022-07-27T00:00:00"/>
    <s v="Such Trainings are part of the Global Training schedule and will be conducted as and when suitable.. Ergonomics and Emotional intelligence training was conducted on 30th April for India campuses and attached the training feedback. As per the attached evidence this ticket can be closed."/>
    <x v="0"/>
    <n v="114"/>
    <n v="54"/>
  </r>
  <r>
    <n v="1054"/>
    <s v="CCTV with emotional intelligence may be considered in some locations"/>
    <s v="External"/>
    <d v="2022-04-04T00:00:00"/>
    <x v="0"/>
    <s v="India"/>
    <x v="2"/>
    <s v="OFI"/>
    <n v="21001"/>
    <n v="10.199999999999999"/>
    <s v="Continual Improvement"/>
    <s v="Management"/>
    <m/>
    <d v="2022-06-03T00:00:00"/>
    <d v="2022-07-14T00:00:00"/>
    <s v="CCTV with emotional intelligence has not been considered due to the complexity of monitoring and the budget grant for the same. The management has decided that it will not be able to take this OFI at present"/>
    <x v="0"/>
    <n v="101"/>
    <n v="41"/>
  </r>
  <r>
    <n v="1055"/>
    <s v="Part Automation of process for Admission may be considered"/>
    <s v="External"/>
    <d v="2022-04-04T00:00:00"/>
    <x v="0"/>
    <s v="India"/>
    <x v="2"/>
    <s v="OFI"/>
    <n v="21001"/>
    <s v="7.1.4"/>
    <s v=" Environment for the Operation of Educational Processes"/>
    <s v="Management"/>
    <m/>
    <d v="2022-06-03T00:00:00"/>
    <d v="2022-07-14T00:00:00"/>
    <s v="This shall be part of the new Learning Management System which is in pipeline"/>
    <x v="0"/>
    <n v="101"/>
    <n v="41"/>
  </r>
  <r>
    <n v="1056"/>
    <s v="Statistical tools may be used to identify the standard deviation in processes and consider this data for process improvements"/>
    <s v="External"/>
    <d v="2022-04-04T00:00:00"/>
    <x v="0"/>
    <s v="India"/>
    <x v="2"/>
    <s v="OFI"/>
    <n v="21001"/>
    <n v="10.199999999999999"/>
    <s v="Continual Improvement"/>
    <s v="Management"/>
    <m/>
    <d v="2022-06-03T00:00:00"/>
    <d v="2022-07-14T00:00:00"/>
    <s v="Trainings on statistical tools have been imparted through Six sigma training to selected staff. More of such trainings are in pipeliene for process improvement"/>
    <x v="0"/>
    <n v="101"/>
    <n v="41"/>
  </r>
  <r>
    <n v="1057"/>
    <s v="Pressure test for Firefighting systems and its Log may be maintained"/>
    <s v="External"/>
    <d v="2022-04-04T00:00:00"/>
    <x v="0"/>
    <s v="India"/>
    <x v="11"/>
    <s v="OFI"/>
    <n v="45001"/>
    <n v="8.1"/>
    <s v=" Operational planning and control"/>
    <s v="Operations"/>
    <m/>
    <d v="2022-06-03T00:00:00"/>
    <d v="2022-07-27T00:00:00"/>
    <s v="As per confirmation received from Admin they are in process to do AMC also they will take help from developer to close on priority. As per the shared inputs this ticket can be closed"/>
    <x v="0"/>
    <n v="114"/>
    <n v="54"/>
  </r>
  <r>
    <n v="1058"/>
    <s v="Risk in conducting Mock drill and other testing of emergencies may also be considered"/>
    <s v="External"/>
    <d v="2022-04-04T00:00:00"/>
    <x v="0"/>
    <s v="India"/>
    <x v="11"/>
    <s v="OFI"/>
    <n v="45001"/>
    <s v="6.1.2"/>
    <s v=" Hazard identification &amp; assessment of risks and opportunities"/>
    <s v="Operations"/>
    <m/>
    <d v="2022-06-03T00:00:00"/>
    <d v="2022-07-14T00:00:00"/>
    <s v="Risk associated to fire drill has been updated in HIRA SSPD.  Periodically the mitigation plans will be reviewed and HIRA SSPD will be modified"/>
    <x v="0"/>
    <n v="101"/>
    <n v="41"/>
  </r>
  <r>
    <n v="1059"/>
    <s v="A workflow kind of arrangement may be considered for admin processes"/>
    <s v="External"/>
    <d v="2022-04-04T00:00:00"/>
    <x v="0"/>
    <s v="India"/>
    <x v="11"/>
    <s v="OFI"/>
    <n v="9001"/>
    <s v="7.1.4"/>
    <s v=" Environment for Operating Processes"/>
    <s v="Operations"/>
    <m/>
    <d v="2022-06-03T00:00:00"/>
    <d v="2022-07-27T00:00:00"/>
    <s v="This shall be part of the new Learning Management System which is in pipeline"/>
    <x v="0"/>
    <n v="114"/>
    <n v="54"/>
  </r>
  <r>
    <n v="1060"/>
    <s v="Ergonomics and Emotional intelligence trainings may be considered for the staff"/>
    <s v="External"/>
    <d v="2022-04-04T00:00:00"/>
    <x v="0"/>
    <s v="India"/>
    <x v="11"/>
    <s v="OFI"/>
    <n v="21001"/>
    <s v="7.1.4"/>
    <s v=" Environment for the Operation of Educational Processes"/>
    <s v="HR"/>
    <m/>
    <d v="2022-06-03T00:00:00"/>
    <d v="2022-07-27T00:00:00"/>
    <s v="Such Trainings are part of the Global Training schedule and will be conducted as and when suitable.. Ergonomics and Emotional intelligence training was conducted on 30th April for India campuses and attached the training feedback. As per the attached evidence this ticket can be closed."/>
    <x v="0"/>
    <n v="114"/>
    <n v="54"/>
  </r>
  <r>
    <n v="1061"/>
    <s v="CCTV with emotional intelligence may be considered in some locations"/>
    <s v="External"/>
    <d v="2022-04-04T00:00:00"/>
    <x v="0"/>
    <s v="India"/>
    <x v="11"/>
    <s v="OFI"/>
    <n v="21001"/>
    <n v="10.199999999999999"/>
    <s v="Continual Improvement"/>
    <s v="Management"/>
    <m/>
    <d v="2022-06-03T00:00:00"/>
    <d v="2022-07-14T00:00:00"/>
    <s v="CCTV with emotional intelligence has not been considered due to the complexity of monitoring and the budget grant for the same. The management has decided that it will not be able to take this OFI at present"/>
    <x v="0"/>
    <n v="101"/>
    <n v="41"/>
  </r>
  <r>
    <n v="1062"/>
    <s v="Part Automation of process for Admission may be considered"/>
    <s v="External"/>
    <d v="2022-04-04T00:00:00"/>
    <x v="0"/>
    <s v="India"/>
    <x v="11"/>
    <s v="OFI"/>
    <n v="21001"/>
    <s v="7.1.4"/>
    <s v=" Environment for the Operation of Educational Processes"/>
    <s v="Management"/>
    <m/>
    <d v="2022-06-03T00:00:00"/>
    <d v="2022-06-07T00:00:00"/>
    <s v=" Admission process is automated. Hub spot software is used extensively. To perform analysis the data will be used from Hub spot. This shall be part of the new Learning Management System which is in pipeline"/>
    <x v="0"/>
    <n v="64"/>
    <n v="4"/>
  </r>
  <r>
    <n v="1063"/>
    <s v="Statistical tools may be used to identify the standard deviation in processes and consider this data for process improvements"/>
    <s v="External"/>
    <d v="2022-04-04T00:00:00"/>
    <x v="0"/>
    <s v="India"/>
    <x v="11"/>
    <s v="OFI"/>
    <n v="21001"/>
    <n v="10.199999999999999"/>
    <s v="Continual Improvement"/>
    <s v="Management"/>
    <m/>
    <d v="2022-06-03T00:00:00"/>
    <d v="2022-07-14T00:00:00"/>
    <s v="By getting trained on Six Sigma Green Belt teacher co-ordinator has successfully completed academic project. We will encourage staff to attend such trainings. Trainings on statistical tools have been imparted through Six sigma training to selected staff. More of such trainings are in pipeliene for process improvement"/>
    <x v="0"/>
    <n v="101"/>
    <n v="41"/>
  </r>
  <r>
    <n v="1064"/>
    <s v="Pressure test for Firefighting systems and its Log may be maintained"/>
    <s v="External"/>
    <d v="2022-04-04T00:00:00"/>
    <x v="0"/>
    <s v="India"/>
    <x v="6"/>
    <s v="OFI"/>
    <n v="45001"/>
    <n v="8.1"/>
    <s v=" Operational planning and control"/>
    <s v="Operations"/>
    <m/>
    <d v="2022-06-03T00:00:00"/>
    <d v="2022-08-16T00:00:00"/>
    <s v="As per the confirmation received from Admin pressure test will be conducted as part of fire mock drill. as per the attached evidence this ticket can be closed."/>
    <x v="0"/>
    <n v="134"/>
    <n v="74"/>
  </r>
  <r>
    <n v="1065"/>
    <s v="Risk in conducting Mock drill and other testing of emergencies may also be considered"/>
    <s v="External"/>
    <d v="2022-04-04T00:00:00"/>
    <x v="0"/>
    <s v="India"/>
    <x v="6"/>
    <s v="OFI"/>
    <n v="45001"/>
    <s v="6.1.2"/>
    <s v=" Hazard identification &amp; assessment of risks and opportunities"/>
    <s v="Operations"/>
    <m/>
    <d v="2022-06-03T00:00:00"/>
    <d v="2022-08-16T00:00:00"/>
    <s v="Campus has updated HIRA SSPD with risks associated with fire mock drill. as per the attached evidence this ticket can be closed."/>
    <x v="0"/>
    <n v="134"/>
    <n v="74"/>
  </r>
  <r>
    <n v="1066"/>
    <s v="A workflow kind of arrangement may be considered for admin processes"/>
    <s v="External"/>
    <d v="2022-04-04T00:00:00"/>
    <x v="0"/>
    <s v="India"/>
    <x v="6"/>
    <s v="OFI"/>
    <n v="9001"/>
    <s v="7.1.4"/>
    <s v=" Environment for Operating Processes"/>
    <s v="Operations"/>
    <m/>
    <d v="2022-06-03T00:00:00"/>
    <d v="2022-07-27T00:00:00"/>
    <s v="This shall be part of the new Learning Management System which is in pipeline"/>
    <x v="0"/>
    <n v="114"/>
    <n v="54"/>
  </r>
  <r>
    <n v="1067"/>
    <s v="Ergonomics and Emotional intelligence trainings may be considered for the staff"/>
    <s v="External"/>
    <d v="2022-04-04T00:00:00"/>
    <x v="0"/>
    <s v="India"/>
    <x v="6"/>
    <s v="OFI"/>
    <n v="21001"/>
    <s v="7.1.4"/>
    <s v=" Environment for the Operation of Educational Processes"/>
    <s v="HR"/>
    <m/>
    <d v="2022-06-03T00:00:00"/>
    <d v="2022-07-27T00:00:00"/>
    <s v="Such Trainings are part of the Global Training schedule and will be conducted as and when suitable.. Ergonomics and Emotional intelligence training was conducted on 30th April for India campuses and attached the training feedback. As per the attached evidence this ticket can be closed."/>
    <x v="0"/>
    <n v="114"/>
    <n v="54"/>
  </r>
  <r>
    <n v="1068"/>
    <s v="CCTV with emotional intelligence may be considered in some locations"/>
    <s v="External"/>
    <d v="2022-04-04T00:00:00"/>
    <x v="0"/>
    <s v="India"/>
    <x v="6"/>
    <s v="OFI"/>
    <n v="21001"/>
    <n v="10.199999999999999"/>
    <s v="Continual Improvement"/>
    <s v="Management"/>
    <m/>
    <d v="2022-06-03T00:00:00"/>
    <d v="2022-07-14T00:00:00"/>
    <s v="CCTV with emotional intelligence has not been considered due to the complexity of monitoring and the budget grant for the same. The management has decided that it will not be able to take this OFI at present"/>
    <x v="0"/>
    <n v="101"/>
    <n v="41"/>
  </r>
  <r>
    <n v="1069"/>
    <s v="Part Automation of process for Admission may be considered"/>
    <s v="External"/>
    <d v="2022-04-04T00:00:00"/>
    <x v="0"/>
    <s v="India"/>
    <x v="6"/>
    <s v="OFI"/>
    <n v="21001"/>
    <s v="7.1.4"/>
    <s v=" Environment for the Operation of Educational Processes"/>
    <s v="Management"/>
    <m/>
    <d v="2022-06-03T00:00:00"/>
    <d v="2022-07-14T00:00:00"/>
    <s v="This shall be part of the new Learning Management System which is in pipeline"/>
    <x v="0"/>
    <n v="101"/>
    <n v="41"/>
  </r>
  <r>
    <n v="1070"/>
    <s v="Statistical tools may be used to identify the standard deviation in processes and consider this data for process improvements"/>
    <s v="External"/>
    <d v="2022-04-04T00:00:00"/>
    <x v="0"/>
    <s v="India"/>
    <x v="6"/>
    <s v="OFI"/>
    <n v="21001"/>
    <n v="10.199999999999999"/>
    <s v="Continual Improvement"/>
    <s v="Management"/>
    <m/>
    <d v="2022-06-03T00:00:00"/>
    <d v="2022-07-14T00:00:00"/>
    <s v="Trainings on statistical tools have been imparted through Six sigma training to selected staff. More of such trainings are in pipeliene for process improvement"/>
    <x v="0"/>
    <n v="101"/>
    <n v="41"/>
  </r>
  <r>
    <n v="1071"/>
    <s v="Pressure test for Firefighting systems and its Log may be maintained"/>
    <s v="External"/>
    <d v="2022-04-04T00:00:00"/>
    <x v="0"/>
    <s v="India"/>
    <x v="12"/>
    <s v="OFI"/>
    <n v="45001"/>
    <n v="8.1"/>
    <s v=" Operational planning and control"/>
    <s v="Operations"/>
    <m/>
    <d v="2022-06-03T00:00:00"/>
    <d v="2022-08-04T00:00:00"/>
    <s v="As per confirmation received AMC is in process and campus will soon conduct pressure test and will maintain its records. as per the confirmation received this ticket can be closed."/>
    <x v="0"/>
    <n v="122"/>
    <n v="62"/>
  </r>
  <r>
    <n v="1072"/>
    <s v="Risk in conducting Mock drill and other testing of emergencies may also be considered"/>
    <s v="External"/>
    <d v="2022-04-04T00:00:00"/>
    <x v="0"/>
    <s v="India"/>
    <x v="12"/>
    <s v="OFI"/>
    <n v="45001"/>
    <s v="6.1.2"/>
    <s v=" Hazard identification &amp; assessment of risks and opportunities"/>
    <s v="Operations"/>
    <m/>
    <d v="2022-06-03T00:00:00"/>
    <d v="2022-08-04T00:00:00"/>
    <s v="Campus has listed down all possible risks associated to fire mock drill. as per attached HIRA SSPD this ticket can be closed"/>
    <x v="0"/>
    <n v="122"/>
    <n v="62"/>
  </r>
  <r>
    <n v="1073"/>
    <s v="A workflow kind of arrangement may be considered for admin processes"/>
    <s v="External"/>
    <d v="2022-04-04T00:00:00"/>
    <x v="0"/>
    <s v="India"/>
    <x v="12"/>
    <s v="OFI"/>
    <n v="9001"/>
    <s v="7.1.4"/>
    <s v=" Environment for Operating Processes"/>
    <s v="Operations"/>
    <m/>
    <d v="2022-06-03T00:00:00"/>
    <d v="2022-07-27T00:00:00"/>
    <s v="This shall be part of the new Learning Management System which is in pipeline"/>
    <x v="0"/>
    <n v="114"/>
    <n v="54"/>
  </r>
  <r>
    <n v="1074"/>
    <s v="Ergonomics and Emotional intelligence trainings may be considered for the staff"/>
    <s v="External"/>
    <d v="2022-04-04T00:00:00"/>
    <x v="0"/>
    <s v="India"/>
    <x v="12"/>
    <s v="OFI"/>
    <n v="21001"/>
    <s v="7.1.4"/>
    <s v=" Environment for the Operation of Educational Processes"/>
    <s v="HR"/>
    <m/>
    <d v="2022-06-03T00:00:00"/>
    <d v="2022-07-27T00:00:00"/>
    <s v="Such Trainings are part of the Global Training schedule and will be conducted as and when suitable.. Ergonomics and Emotional intelligence training was conducted on 30th April for India campuses and attached the training feedback. As per the attached evidence this ticket can be closed."/>
    <x v="0"/>
    <n v="114"/>
    <n v="54"/>
  </r>
  <r>
    <n v="1075"/>
    <s v="CCTV with emotional intelligence may be considered in some locations"/>
    <s v="External"/>
    <d v="2022-04-04T00:00:00"/>
    <x v="0"/>
    <s v="India"/>
    <x v="12"/>
    <s v="OFI"/>
    <n v="21001"/>
    <n v="10.199999999999999"/>
    <s v="Continual Improvement"/>
    <s v="Management"/>
    <m/>
    <d v="2022-06-03T00:00:00"/>
    <d v="2022-07-14T00:00:00"/>
    <s v="CCTV with emotional intelligence has not been considered due to the complexity of monitoring and the budget grant for the same. The management has decided that it will not be able to take this OFI at present"/>
    <x v="0"/>
    <n v="101"/>
    <n v="41"/>
  </r>
  <r>
    <n v="1076"/>
    <s v="Part Automation of process for Admission may be considered"/>
    <s v="External"/>
    <d v="2022-04-04T00:00:00"/>
    <x v="0"/>
    <s v="India"/>
    <x v="12"/>
    <s v="OFI"/>
    <n v="21001"/>
    <s v="7.1.4"/>
    <s v=" Environment for the Operation of Educational Processes"/>
    <s v="Management"/>
    <m/>
    <d v="2022-06-03T00:00:00"/>
    <d v="2022-07-14T00:00:00"/>
    <s v="This shall be part of the new Learning Management System which is in pipeline"/>
    <x v="0"/>
    <n v="101"/>
    <n v="41"/>
  </r>
  <r>
    <n v="1077"/>
    <s v="Statistical tools may be used to identify the standard deviation in processes and consider this data for process improvements"/>
    <s v="External"/>
    <d v="2022-04-04T00:00:00"/>
    <x v="0"/>
    <s v="India"/>
    <x v="12"/>
    <s v="OFI"/>
    <n v="21001"/>
    <n v="10.199999999999999"/>
    <s v="Continual Improvement"/>
    <s v="Management"/>
    <m/>
    <d v="2022-06-03T00:00:00"/>
    <d v="2022-07-14T00:00:00"/>
    <s v="Trainings on statistical tools have been imparted through Six sigma training to selected staff. More of such trainings are in pipeliene for process improvement"/>
    <x v="0"/>
    <n v="101"/>
    <n v="41"/>
  </r>
  <r>
    <n v="1078"/>
    <s v="More Training to be imparted to the New Recruits, E.g., Library Executive awareness of E-Books."/>
    <s v="External"/>
    <d v="2022-04-04T00:00:00"/>
    <x v="0"/>
    <s v="India"/>
    <x v="8"/>
    <s v="OFI"/>
    <n v="21001"/>
    <s v="9.1.4"/>
    <s v="Methods for monitoring, measurement, analysis and evaluation"/>
    <s v="HR"/>
    <m/>
    <d v="2022-06-03T00:00:00"/>
    <d v="2022-05-20T00:00:00"/>
    <s v="Regular trainings and support to the librarian for maintaining the e-books/digital library. The librarian was connected to the librarians from the other Campuses for knowledge sharing and training was imparted to her."/>
    <x v="0"/>
    <n v="46"/>
    <n v="-14"/>
  </r>
  <r>
    <n v="1079"/>
    <s v="E-Books Access to Students."/>
    <s v="External"/>
    <d v="2022-04-04T00:00:00"/>
    <x v="0"/>
    <s v="India"/>
    <x v="8"/>
    <s v="OFI"/>
    <n v="9001"/>
    <n v="7.2"/>
    <s v=" Competence"/>
    <s v="Academics"/>
    <m/>
    <d v="2022-06-03T00:00:00"/>
    <d v="2022-05-20T00:00:00"/>
    <s v="E-corner has been set up in the library and students are given access to the e-books available in the digital library maintained by the school. The access is also given to students through Google classrooms(links of various sites with e-books are made available to the students). Regular updation of the digital library and continuous access of the same to the students."/>
    <x v="0"/>
    <n v="46"/>
    <n v="-14"/>
  </r>
  <r>
    <n v="1080"/>
    <s v="Earth Resistance Insulating Mat found torn below Electrical Panel"/>
    <s v="External"/>
    <d v="2022-04-04T00:00:00"/>
    <x v="0"/>
    <s v="India"/>
    <x v="8"/>
    <s v="OFI"/>
    <n v="9001"/>
    <n v="7.1"/>
    <s v=" Resources"/>
    <s v="Operations"/>
    <m/>
    <d v="2022-06-03T00:00:00"/>
    <d v="2022-05-20T00:00:00"/>
    <s v="Regular maintenance of the mats have been put in place. Regular checks/verification to identify damages, if any"/>
    <x v="0"/>
    <n v="46"/>
    <n v="-14"/>
  </r>
  <r>
    <n v="1081"/>
    <s v="Medicines to Students without the advice of doctor may be refrained."/>
    <s v="External"/>
    <d v="2022-04-04T00:00:00"/>
    <x v="0"/>
    <s v="India"/>
    <x v="8"/>
    <s v="OFI"/>
    <n v="45001"/>
    <s v="8.1.2"/>
    <s v=" Eliminating Hazards and reducing OH&amp;S risks"/>
    <s v="Operations"/>
    <m/>
    <d v="2022-06-03T00:00:00"/>
    <d v="2022-05-20T00:00:00"/>
    <s v="The school has tied up with a reputed doctor locally for such advice.  Register will be maintained for  recording such consultations with the doctor."/>
    <x v="0"/>
    <n v="46"/>
    <n v="-14"/>
  </r>
  <r>
    <n v="1082"/>
    <s v="Apart from Fire Drills, Medical Emergency, Electrical Shock, Natural Calamities (Earth quake, Floods) also to be conducted Periodically."/>
    <s v="External"/>
    <d v="2022-04-04T00:00:00"/>
    <x v="0"/>
    <s v="India"/>
    <x v="8"/>
    <s v="OFI"/>
    <n v="45001"/>
    <s v="8.1.2"/>
    <s v=" Eliminating Hazards and reducing OH&amp;S risks"/>
    <s v="Operations"/>
    <m/>
    <d v="2022-06-03T00:00:00"/>
    <d v="2022-05-20T00:00:00"/>
    <s v="Regular conduction of Fire Drill, Medical Emergency Drill, Electric Shock Prevention Drill,  Natural Disaster Management Drill (Earthquake, floods) as per schedule in the school calendar, along with the evidence/records."/>
    <x v="0"/>
    <n v="46"/>
    <n v="-14"/>
  </r>
  <r>
    <n v="1083"/>
    <s v="Employee Attrition rate during 2020 was 16% and 2021 was 17%, to identify the Risks of Trained Employees Leaving the School &amp; Mitigation Plans."/>
    <s v="External"/>
    <d v="2022-04-04T00:00:00"/>
    <x v="0"/>
    <s v="India"/>
    <x v="8"/>
    <s v="OFI"/>
    <n v="9001"/>
    <n v="6.1"/>
    <s v=" Address risk &amp; opportunity"/>
    <s v="HR"/>
    <m/>
    <d v="2022-06-03T00:00:00"/>
    <d v="2022-05-20T00:00:00"/>
    <s v="Staff Awards/Recognition at Global Level: The deserving staff members from the Campus are nominated under suitable categories for the prestigious Global School Awards(GSA) organized annually. We are proud that maximum awardees are selected from our Campus every year._x000a_The latest ‘List of Awardees’ is in  the link mentioned below._x000a_https://drive.google.com/drive/folders/15mgrC0KJs9cf6OJ9eaTZwOtjqDhq8PB6  2. Recognition at Campus Level-  Two best performing employees are recognized every month as the ‘Employees  of the Month’ which has been appreciated by the staff members. Certificates are awarded for the same to the employees during the special events._x000a_3. Staff Welfare Events - Events like Women’s day, Teacher’s Day, Foundation Day and major festivals are occasions for celebration at school. Staff outings, breakfast,lunch and other  bonding activities are organised._x000a_6. Apple I -Pads and Mac books- Apple I -Pads and Mac books  given to teachers and they are imparted training and encouraged to become Apple Certified Teachers._x000a_7. Reimbursement - The Internet and transport expenses of the staff during covid time were reimbursed._x000a_8. Day Care facility- Day care facility has been started for the staff children._x000a_9. Additional Staff- Three recruitment drives were organized and additional staff has been recruited at the Campus which has lessened the workload/ work pressure of the staff, thus improving their work-life balance. "/>
    <x v="0"/>
    <n v="46"/>
    <n v="-14"/>
  </r>
  <r>
    <n v="1084"/>
    <s v="Admissions dept. could look into how to monitor the student database for any change of residency or visa status post admission in cases of changes in student/parents details and/or status."/>
    <s v="Internal"/>
    <d v="2022-02-28T00:00:00"/>
    <x v="0"/>
    <s v="Middle East"/>
    <x v="3"/>
    <s v="OFI"/>
    <n v="9001"/>
    <s v="8.5.2"/>
    <s v=" Identification &amp; traceability"/>
    <s v="Admissions"/>
    <m/>
    <d v="2022-04-29T00:00:00"/>
    <d v="2022-08-09T00:00:00"/>
    <s v="Our Admissions Manager had received approval from principal and requested backend team to provide access to parents for limited period on limited fields to update their personal information.  This practice will be followed in planned intervals._x000a_ _x000a_ "/>
    <x v="0"/>
    <n v="162"/>
    <n v="102"/>
  </r>
  <r>
    <n v="1085"/>
    <s v="Current practice for Risk Assessment is maintained as SSPD by Quality Coordinator however departments would be aware of additional risks that might be overlooked i.e. Admissions can do their own RA and document it."/>
    <s v="Internal"/>
    <d v="2022-02-28T00:00:00"/>
    <x v="0"/>
    <s v="Middle East"/>
    <x v="3"/>
    <s v="OFI"/>
    <n v="45001"/>
    <s v="6.1.2"/>
    <s v=" Hazard identification &amp; assessment of risks and opportunities"/>
    <s v="Admissions"/>
    <m/>
    <d v="2022-04-29T00:00:00"/>
    <d v="2022-07-14T00:00:00"/>
    <s v="Please find attached Risk register created and maintained by Admission department. Most of the risk are covered under the main file of Risk register."/>
    <x v="0"/>
    <n v="136"/>
    <n v="76"/>
  </r>
  <r>
    <n v="1086"/>
    <s v="ISO standards awareness training can be conducted to increase awareness as it was last conducted in 2017"/>
    <s v="Internal"/>
    <d v="2022-02-28T00:00:00"/>
    <x v="0"/>
    <s v="Middle East"/>
    <x v="3"/>
    <s v="OFI"/>
    <n v="9001"/>
    <n v="7.3"/>
    <s v=" Awareness"/>
    <s v="Management"/>
    <m/>
    <d v="2022-04-29T00:00:00"/>
    <d v="2022-07-14T00:00:00"/>
    <s v="We are planning to conduct ISO Awareness training in Aug 2022. PFA my mail communication for your reference."/>
    <x v="0"/>
    <n v="136"/>
    <n v="76"/>
  </r>
  <r>
    <n v="1087"/>
    <s v="Though there was a detailed presentation shown during audit, the issues can be further categorized as Internal (values, culture, knowledge, performance of the organisation) or External (technological, competitive, market, cultural, social, political, economic) and reviewed periodically."/>
    <s v="Internal"/>
    <d v="2022-02-28T00:00:00"/>
    <x v="0"/>
    <s v="Middle East"/>
    <x v="3"/>
    <s v="OFI"/>
    <n v="9001"/>
    <n v="4.0999999999999996"/>
    <s v=" Understanding the organization and its context"/>
    <s v="Management"/>
    <m/>
    <d v="2022-04-29T00:00:00"/>
    <d v="2022-08-09T00:00:00"/>
    <s v="Please find attached Internal and External Issues. It is bifurcated in to external and Internal issues which consist of Technology, Market, performance of organization, Quality, Wellness etc._x000a_ "/>
    <x v="0"/>
    <n v="162"/>
    <n v="102"/>
  </r>
  <r>
    <n v="1088"/>
    <s v="Although Mock Drills are happening regularly &amp; Improvement Actions being identified, it was observed while checking the Mock Drill Report that the evacuation time is increasing as compared to the previous report"/>
    <s v="Internal"/>
    <d v="2022-02-28T00:00:00"/>
    <x v="0"/>
    <s v="Middle East"/>
    <x v="3"/>
    <s v="OFI"/>
    <n v="45001"/>
    <n v="8.1999999999999993"/>
    <s v=" Emergency preparedness and response"/>
    <s v="Operations"/>
    <m/>
    <d v="2022-04-29T00:00:00"/>
    <d v="2022-08-09T00:00:00"/>
    <s v="Sharing the latest the latest two Mock drill report for comparison. . The Evacuation  time is within 3 mins and not exceeding that and there is a difference of seconds._x000a_ "/>
    <x v="0"/>
    <n v="162"/>
    <n v="102"/>
  </r>
  <r>
    <n v="1089"/>
    <s v="Awareness Training on ISO was last conducted in 2020 (for selected staff) and in 2019 for all staff. Risk Assessment can form part of the training for deployment within all departments"/>
    <s v="Internal"/>
    <d v="2022-06-14T00:00:00"/>
    <x v="0"/>
    <s v="Middle East"/>
    <x v="1"/>
    <s v="Minor -Non-Conformities"/>
    <n v="9001"/>
    <n v="7.4"/>
    <s v=" Communication"/>
    <s v="Quality"/>
    <m/>
    <d v="2022-08-13T00:00:00"/>
    <d v="2022-08-18T00:00:00"/>
    <s v="Next ISO awareness session is planned in Oct 2022_x000a_ _x000a_Since when Risk assessment introduced or implemented it was conducted by each department and collated and formed one extensive Risk register. As mentioned earlier in one of the OFI/ observation now the departments maintain the sheet separately. "/>
    <x v="0"/>
    <n v="65"/>
    <n v="5"/>
  </r>
  <r>
    <n v="1090"/>
    <s v="Document with details of fire extinguishers with expiry date and location can be maintained"/>
    <s v="Internal"/>
    <d v="2022-06-14T00:00:00"/>
    <x v="0"/>
    <s v="Middle East"/>
    <x v="1"/>
    <s v="Observation"/>
    <n v="45001"/>
    <n v="8.1"/>
    <s v=" Operational planning and control"/>
    <s v="Operations"/>
    <m/>
    <d v="2022-08-13T00:00:00"/>
    <d v="2022-08-19T00:00:00"/>
    <s v="Kindly find the attached scanned copy of the fire extinguisher details._x000a_ _x000a_Also they are working on maintaining an online list which will be shared with you soon. I will also forward the mail communication received from Operations Team."/>
    <x v="0"/>
    <n v="66"/>
    <n v="6"/>
  </r>
  <r>
    <n v="1091"/>
    <s v="The departments can look into maintaining a risk register for their own processes. Each department can discuss the risk in their own processes and action plans during departmental meetings and can record the same."/>
    <s v="Internal"/>
    <d v="2022-06-14T00:00:00"/>
    <x v="0"/>
    <s v="Middle East"/>
    <x v="1"/>
    <s v="Observation"/>
    <n v="45001"/>
    <s v="6.1.2"/>
    <s v=" Hazard identification &amp; assessment of risks and opportunities"/>
    <s v="Admissions"/>
    <m/>
    <d v="2022-08-13T00:00:00"/>
    <d v="2022-08-16T00:00:00"/>
    <s v="The risk register is being reviewed at the department level and also review date has been added"/>
    <x v="0"/>
    <n v="63"/>
    <n v="3"/>
  </r>
  <r>
    <n v="1092"/>
    <s v="The Operations team can look into adding all documents to the drive for the Internal Audit (scanned copies of physical documents)"/>
    <s v="Internal"/>
    <d v="2022-06-14T00:00:00"/>
    <x v="0"/>
    <s v="Middle East"/>
    <x v="1"/>
    <s v="Observation"/>
    <n v="9001"/>
    <n v="7.5"/>
    <s v=" Documented information"/>
    <s v="Operations"/>
    <m/>
    <d v="2022-08-13T00:00:00"/>
    <d v="2022-08-12T00:00:00"/>
    <s v="Next audit onwards we will convert all the physical document in to scanned copies and upload on drive."/>
    <x v="0"/>
    <n v="59"/>
    <n v="-1"/>
  </r>
  <r>
    <n v="1093"/>
    <s v="The Risk Register was reviewed last year. Team shall look at reviewing the document periodically. The dates can be changed according to the review date since the document shows old dates"/>
    <s v="Internal"/>
    <d v="2022-06-14T00:00:00"/>
    <x v="0"/>
    <s v="Middle East"/>
    <x v="1"/>
    <s v="OFI"/>
    <n v="9001"/>
    <n v="6.1"/>
    <s v=" Address risk &amp; opportunity"/>
    <s v="Management"/>
    <m/>
    <d v="2022-08-13T00:00:00"/>
    <d v="2022-08-12T00:00:00"/>
    <s v="The review date has been added to the risk register"/>
    <x v="0"/>
    <n v="59"/>
    <n v="-1"/>
  </r>
  <r>
    <n v="1094"/>
    <s v="The Proxy Management system can be looked into for enhancement and clear communication and data retrieval"/>
    <s v="Internal"/>
    <d v="2022-06-14T00:00:00"/>
    <x v="0"/>
    <s v="Middle East"/>
    <x v="1"/>
    <s v="OFI"/>
    <n v="9001"/>
    <n v="7.5"/>
    <s v=" Documented information"/>
    <s v="Academics"/>
    <m/>
    <d v="2022-08-13T00:00:00"/>
    <d v="2022-08-16T00:00:00"/>
    <s v="This would be a smart system to put in place for effective stop-gap management. Presently, we do not have a budget for the same, however, we can surely keep this in mind while preparing the next budget."/>
    <x v="0"/>
    <n v="63"/>
    <n v="3"/>
  </r>
  <r>
    <n v="1095"/>
    <s v="The PV2 document held within the Quality department can be the latest one with final scores"/>
    <s v="Internal"/>
    <d v="2022-06-14T00:00:00"/>
    <x v="0"/>
    <s v="Middle East"/>
    <x v="1"/>
    <s v="OFI"/>
    <n v="9001"/>
    <s v="7.5.2"/>
    <s v=" Creating and updating"/>
    <s v="Quality"/>
    <m/>
    <d v="2022-08-13T00:00:00"/>
    <d v="2022-08-12T00:00:00"/>
    <s v="The latest PV2 document isavailable and shall be maintained henceforth"/>
    <x v="0"/>
    <n v="59"/>
    <n v="-1"/>
  </r>
  <r>
    <n v="1096"/>
    <s v="The HR department can look into having a tracker for recording referral calls with the feedback received for monitoring and documentation"/>
    <s v="Internal"/>
    <d v="2022-06-14T00:00:00"/>
    <x v="0"/>
    <s v="Middle East"/>
    <x v="1"/>
    <s v="OFI"/>
    <n v="9001"/>
    <n v="7.5"/>
    <s v=" Documented information"/>
    <s v="HR"/>
    <m/>
    <d v="2022-08-13T00:00:00"/>
    <d v="2022-08-16T00:00:00"/>
    <s v="Based on the management decision , this tracker shall be looked into once they get additional resource for Middle East._x000a_​_x000a_This finding is being closed based on this decision"/>
    <x v="0"/>
    <n v="63"/>
    <n v="3"/>
  </r>
  <r>
    <n v="1097"/>
    <s v="The HR can look into having evidences for the current year (old evidences of 2018 can be updated with the new ones) for the audit"/>
    <s v="Internal"/>
    <d v="2022-06-14T00:00:00"/>
    <x v="0"/>
    <s v="Middle East"/>
    <x v="1"/>
    <s v="OFI"/>
    <n v="9001"/>
    <n v="7.5"/>
    <s v=" Documented information"/>
    <s v="HR"/>
    <m/>
    <d v="2022-08-13T00:00:00"/>
    <d v="2022-08-12T00:00:00"/>
    <s v="Henceforth the latest evidences shall be shown and added to the drive"/>
    <x v="0"/>
    <n v="59"/>
    <n v="-1"/>
  </r>
  <r>
    <n v="1098"/>
    <s v="The HR can look into having updated copies of all Employee related documents (academic/non-academic) with them (E.g. Teacher handbook)"/>
    <s v="Internal"/>
    <d v="2022-06-14T00:00:00"/>
    <x v="0"/>
    <s v="Middle East"/>
    <x v="1"/>
    <s v="OFI"/>
    <n v="9001"/>
    <n v="7.5"/>
    <s v=" Documented information"/>
    <s v="HR"/>
    <m/>
    <d v="2022-08-13T00:00:00"/>
    <d v="2022-08-18T00:00:00"/>
    <s v="HR maintains all documentation related to employees. In audit drive the latest document was not available otherwise HR has all updates documents available. Teachers handbook was missing during audit, now HR has started maintaining the same. _x000a_ _x000a_Please find attached Teachers handbook "/>
    <x v="0"/>
    <n v="65"/>
    <n v="5"/>
  </r>
  <r>
    <n v="1099"/>
    <s v="The teacher hand book which is shared to all the academic staff through the coordinator has the grievance policy. The campus can look into sharing these general policies and details to all non-academic staff too."/>
    <s v="Internal"/>
    <d v="2022-06-14T00:00:00"/>
    <x v="0"/>
    <s v="Middle East"/>
    <x v="1"/>
    <s v="OFI"/>
    <n v="9001"/>
    <n v="7.4"/>
    <s v=" Communication"/>
    <s v="Academics"/>
    <m/>
    <d v="2022-08-13T00:00:00"/>
    <d v="2022-08-12T00:00:00"/>
    <s v="Team is working on uploading handbook on MyGIIS. So that it is accessible to all._x000a_ _x000a_Currently they have uploaded Parent handbook._x000a_ "/>
    <x v="0"/>
    <n v="59"/>
    <n v="-1"/>
  </r>
  <r>
    <n v="1100"/>
    <s v="The Operations can have a tracker for all the maintenance contracts specifying the periodicity, dates, completion status will help the team for better monitoring the activities"/>
    <s v="Internal"/>
    <d v="2022-06-14T00:00:00"/>
    <x v="0"/>
    <s v="Middle East"/>
    <x v="1"/>
    <s v="OFI"/>
    <n v="45001"/>
    <n v="8.1"/>
    <s v=" Operational planning and control"/>
    <s v="Operations"/>
    <m/>
    <d v="2022-08-13T00:00:00"/>
    <d v="2022-08-12T00:00:00"/>
    <s v="This tracker has been put in place as per the attached evidence"/>
    <x v="0"/>
    <n v="59"/>
    <n v="-1"/>
  </r>
  <r>
    <n v="1101"/>
    <s v="Regular CPR awareness training should be conducted by Campus. After 2019, there has_x000a_been no safety awareness training conducted. This is a requirement of the ISO standard"/>
    <s v="Internal"/>
    <d v="2022-08-18T00:00:00"/>
    <x v="0"/>
    <s v="Singapore"/>
    <x v="10"/>
    <s v="Observation"/>
    <n v="45001"/>
    <n v="7.3"/>
    <s v=" Awareness"/>
    <s v="Operations"/>
    <m/>
    <d v="2022-10-17T00:00:00"/>
    <d v="2022-11-01T00:00:00"/>
    <s v="The nurse is certified for CPR and First Aid. The campus has planned a training from the nurse in the month of January 2023. The schedule has been created and shared with the staff. All staff will be trained for basic awareness . Have schedule of CPR training for school.Annual CPR course will be a mandatory for East Coast campus"/>
    <x v="0"/>
    <n v="75"/>
    <n v="15"/>
  </r>
  <r>
    <n v="1102"/>
    <s v="Review of HIRA document needs to be planned by the campus to assess risk rating for all the campus activities."/>
    <s v="Internal"/>
    <d v="2022-08-18T00:00:00"/>
    <x v="0"/>
    <s v="Singapore"/>
    <x v="10"/>
    <s v="Observation"/>
    <n v="45001"/>
    <s v="6.1.2"/>
    <s v=" Hazard identification &amp; assessment of risks and opportunities"/>
    <s v="Operations"/>
    <m/>
    <d v="2022-10-17T00:00:00"/>
    <d v="2022-11-01T00:00:00"/>
    <s v="The review date has been planned. The Leadership along with operations and quality co-ordinator to discuss on the HIRA document and make necessary plans annually. A plan shall be made for review and necessary actions taken shall be recorded. This document will be kept for evidence and reviewed periodically for future reference"/>
    <x v="0"/>
    <n v="75"/>
    <n v="15"/>
  </r>
  <r>
    <n v="1103"/>
    <s v="Signing off / Approval signature of relevant approver in student’s Long Leave Applications form is missing. However, since approval comes from HQ via email, the relevant correspondence between HQ finance &amp; EC staff needs to be documented to close the loop."/>
    <s v="Internal"/>
    <d v="2022-08-18T00:00:00"/>
    <x v="0"/>
    <s v="Singapore"/>
    <x v="10"/>
    <s v="Observation"/>
    <n v="9001"/>
    <s v="8.2.3"/>
    <s v=" Review of requirements for products &amp; services"/>
    <s v="Academics"/>
    <m/>
    <d v="2022-10-17T00:00:00"/>
    <d v="2022-11-01T00:00:00"/>
    <s v="This has been requested from the Finance Team and filed as evidence at the EC campus.Since the application is processed centrally at PG Campus, this communication for closing the long leave applications was not received by EC campus. The finance department has been informed to share necessary approvals and actions taken for long leave applications and this will be maintained by the EC campus. The necessary approvals and actions taken will be maintained at the campus"/>
    <x v="0"/>
    <n v="75"/>
    <n v="15"/>
  </r>
  <r>
    <n v="1104"/>
    <s v="Parent communication with teachers and/or staff should have closed loop either in_x000a_myGIIS and/or email. This may ensure closure of all issues leading to improved satisfaction of stakeholders."/>
    <s v="Internal"/>
    <d v="2022-08-18T00:00:00"/>
    <x v="0"/>
    <s v="Singapore"/>
    <x v="10"/>
    <s v="Observation"/>
    <n v="9001"/>
    <n v="7.4"/>
    <s v=" Communication"/>
    <s v="Academics"/>
    <m/>
    <d v="2022-10-17T00:00:00"/>
    <d v="2022-11-01T00:00:00"/>
    <s v="Mail communication has been sent to the parent. The parents were communicated through phone or other modes instead of myGIIS in certain cases since those need some personal assistance over call. Even if the communication happens through phone, there will be a mail communication through myGIIS for closing the concern/feedback. This has been informed to all teachers and co-ordinators to ensure that the concerns/queries are closed through myGIIS "/>
    <x v="0"/>
    <n v="75"/>
    <n v="15"/>
  </r>
  <r>
    <n v="1105"/>
    <s v="Broken climbing rope and loosen screws of the equipment observed at Primary_x000a_playground area. Regular checks of playground area could be conducted for safety and to minimize potential risk of injury.Broken climbing rope and loosen screws of the equipment observed at Primary playground area. Regular checks of playground area could be conducted for_x000a_safety and to minimize potential risk of injury"/>
    <s v="Internal"/>
    <d v="2022-08-18T00:00:00"/>
    <x v="0"/>
    <s v="Singapore"/>
    <x v="10"/>
    <s v="Observation"/>
    <n v="45001"/>
    <s v="8.1.2"/>
    <s v=" Eliminating Hazards and reducing OH&amp;S risks"/>
    <s v="Operations"/>
    <m/>
    <d v="2022-10-17T00:00:00"/>
    <d v="2022-11-01T00:00:00"/>
    <s v="Posted a warning sign of “Do not Use”. Under Maintenance. Will call vendor to repair. Attach with photo for two playground. One of the chain break and rusty that cause the see saw faulty. See saw is faulty. Need to be repair. Behind BLK A playground see saw is a faulty. Need to call vendor to repair. But have cordoned the area for now to prevent any injury. Have cordoned the area and warning sign being place."/>
    <x v="0"/>
    <n v="75"/>
    <n v="15"/>
  </r>
  <r>
    <n v="1106"/>
    <s v="Monitoring and checking of school canteen of food hygiene in handling as well as storing_x000a_foods such as frozen food. EC Operation incharge to have keys to all rooms including to canteen kitchen"/>
    <s v="Internal"/>
    <d v="2022-08-18T00:00:00"/>
    <x v="0"/>
    <s v="Singapore"/>
    <x v="10"/>
    <s v="Observation"/>
    <n v="9001"/>
    <n v="10.3"/>
    <s v=" Continual improvement"/>
    <s v="Operations"/>
    <m/>
    <d v="2022-10-17T00:00:00"/>
    <d v="2022-11-01T00:00:00"/>
    <s v="Surprise audit been done on 31.10.22 and found no major finding except rooftop ceiling has hole. Need to cover up as to prevent any rodent that can cause food poison to the food. Probability of raining and also been years the ceiling roof-top haven’t change the leaking issue. To engage school rooftop vendor to rectify and close/patch-up the hole. Every 3 months to conduct check at the cafeteria and the evidences will be recorded"/>
    <x v="0"/>
    <n v="75"/>
    <n v="15"/>
  </r>
  <r>
    <n v="1107"/>
    <s v="Fixed Asset Register should indicate whether CCTV camera is operational or under_x000a_maintenance. One CCTV was not working during the audit and no record of servicing available"/>
    <s v="Internal"/>
    <d v="2022-08-18T00:00:00"/>
    <x v="0"/>
    <s v="Singapore"/>
    <x v="10"/>
    <s v="OFI"/>
    <n v="45001"/>
    <n v="7.5"/>
    <s v=" Documented information"/>
    <s v="Operations"/>
    <m/>
    <d v="2022-10-17T00:00:00"/>
    <d v="2022-10-03T00:00:00"/>
    <s v="For School safety and in Block A need to have CCTV installed as Admin Office is located. Additional CCTV install at along Block A classroom as previously no CCTV is there. With the 2 newly installation of CCTV, Block A is well guarded and covered from one end to another."/>
    <x v="0"/>
    <n v="46"/>
    <n v="-14"/>
  </r>
  <r>
    <n v="1108"/>
    <s v="Risk and Opportunity document can capture various other risks arising from_x000a_neighborhood. This may help the campus to identify risks from/ to the community. Additionally, colour coding could be used to classify different types of risks as (high, medium, low) on the basis of their impact on the campus"/>
    <s v="Internal"/>
    <d v="2022-08-18T00:00:00"/>
    <x v="0"/>
    <s v="Singapore"/>
    <x v="10"/>
    <s v="OFI"/>
    <n v="9001"/>
    <n v="6.1"/>
    <s v=" Address risk &amp; opportunity"/>
    <s v="Management"/>
    <m/>
    <d v="2022-10-17T00:00:00"/>
    <d v="2022-11-01T00:00:00"/>
    <s v="This has been captured in the risks and opportunity document under the Leadership. Colour coding of risks have also been added to the document. This was combined into other risks. Hence not considered separately. This will be looked into and revised annually if necessary. This document will be kept for evidence and reviewed periodically for future reference"/>
    <x v="0"/>
    <n v="75"/>
    <n v="15"/>
  </r>
  <r>
    <n v="1109"/>
    <s v="Impact of risks arising from children with special needs can be added to risk register of academics’ department."/>
    <s v="Internal"/>
    <d v="2022-08-18T00:00:00"/>
    <x v="0"/>
    <s v="Singapore"/>
    <x v="10"/>
    <s v="OFI"/>
    <n v="21001"/>
    <n v="6.1"/>
    <s v=" Actions to address risks &amp; opportunities"/>
    <s v="Academics"/>
    <m/>
    <d v="2022-10-17T00:00:00"/>
    <d v="2022-11-01T00:00:00"/>
    <s v="This has been captured in the risks and opportunity document under Academics.  This was combined into other risks. Hence not considered separately. This will be looked into and revised annually if necessary. This document will be kept for evidence and reviewed periodically for future reference"/>
    <x v="0"/>
    <n v="75"/>
    <n v="15"/>
  </r>
  <r>
    <n v="1110"/>
    <s v="School can look into adding additional language books as reference (perhaps in the Library) for second language students who have opted for Mandarin or Tamil language"/>
    <s v="Internal"/>
    <d v="2022-08-18T00:00:00"/>
    <x v="0"/>
    <s v="Singapore"/>
    <x v="10"/>
    <s v="OFI"/>
    <n v="9001"/>
    <s v="5.1.2"/>
    <s v=" Customer focus"/>
    <s v="Academics"/>
    <m/>
    <d v="2022-10-17T00:00:00"/>
    <d v="2022-11-01T00:00:00"/>
    <s v="Procurement of reference books for Languages is in progress. The librarian collected the needs from all language teachers, and has placed order for books of all subjects. While placing the orders for the library every year, necessary requirements will be extracted from all language departments and the orders will include their requirements. This shall be part of the procurement process going further every year"/>
    <x v="0"/>
    <n v="75"/>
    <n v="15"/>
  </r>
  <r>
    <n v="1111"/>
    <s v="To track inventory more effectively Inventory register can include columns like date of issue, date of receipts and remarks for various assets in the campus"/>
    <s v="Internal"/>
    <d v="2022-08-18T00:00:00"/>
    <x v="0"/>
    <s v="Singapore"/>
    <x v="10"/>
    <s v="OFI"/>
    <n v="9001"/>
    <n v="8.1"/>
    <s v=" Operational planning and control"/>
    <s v="Operations"/>
    <m/>
    <d v="2022-10-17T00:00:00"/>
    <d v="2022-11-01T00:00:00"/>
    <s v="These columns have been included in the stationery inventory register. These were not included in the asset register since there was not much movement . The stationery register will have these included . The book shop inventory already has these tracking mechanism.  The stationery register will be maintained and updated frequently with these details"/>
    <x v="0"/>
    <n v="75"/>
    <n v="15"/>
  </r>
  <r>
    <n v="1112"/>
    <s v="Though the school reports ASAS average score for the campus, IBPYP segment is not considered while computing ASAS. This may impact the accuracy of the score"/>
    <s v="Internal"/>
    <d v="2022-08-18T00:00:00"/>
    <x v="0"/>
    <s v="Singapore"/>
    <x v="10"/>
    <s v="OFI"/>
    <n v="9001"/>
    <s v="9.1.3"/>
    <s v=" Analysis &amp; evaluation"/>
    <s v="Academics"/>
    <m/>
    <d v="2022-10-17T00:00:00"/>
    <d v="2022-11-01T00:00:00"/>
    <s v="As per IBPYP assessment policy neither grading nor percentage is used in evaluation and hence can’t be  considered for ASAS. This has been discussed with the management and will not be possible considering the difference in the curriculum. This will be considered in the future if there are any changes in circumstances. This will be evaluated in the future "/>
    <x v="0"/>
    <n v="75"/>
    <n v="15"/>
  </r>
  <r>
    <n v="1113"/>
    <s v="Librarian to work with the management of the campus to take steps in solving how to_x000a_disposal of unused books. Currently unused books were kept in boxes at the library which may impact space usage and be a potential hazard"/>
    <s v="Internal"/>
    <d v="2022-08-18T00:00:00"/>
    <x v="0"/>
    <s v="Singapore"/>
    <x v="10"/>
    <s v="OFI"/>
    <n v="9001"/>
    <n v="10.3"/>
    <s v=" Continual improvement"/>
    <s v="Academics"/>
    <m/>
    <d v="2022-10-17T00:00:00"/>
    <d v="2022-11-02T00:00:00"/>
    <s v="Coordinating with school management for the disposal of the same. This has been discussed with the management and the librarian has made temporary arrangements till the time some solution has been decided upon. The central operations team have been informed and necessary actions have been planned. Some books have been donated and some of them have to be disposed. This has been bifurcated. Henceforth the same actions will be taken for disposal and donation "/>
    <x v="0"/>
    <n v="76"/>
    <n v="16"/>
  </r>
  <r>
    <n v="1114"/>
    <s v="Additional Apps for Hindi and Mandarin in IBPYP curriculum could be considered. Access to additional Apps may enable students to practice relevant aspects (such as listening and pronunciation) wherever they may be, thus enhancing learning outcomes"/>
    <s v="Internal"/>
    <d v="2022-08-18T00:00:00"/>
    <x v="0"/>
    <s v="Singapore"/>
    <x v="10"/>
    <s v="OFI"/>
    <n v="21001"/>
    <n v="10.3"/>
    <s v="Opportunities for Improvement"/>
    <s v="Academics"/>
    <m/>
    <d v="2022-10-17T00:00:00"/>
    <d v="2022-11-02T00:00:00"/>
    <s v="To discuss the suggestion in AEB for a final call. This will involve decisions at management level and hence will be discussed in the respective forums. This has been highlighted to the management. The new LMS and other new platforms can cover up this improvement initiative. This shall be discussed with AEB and necessary actions will be taken"/>
    <x v="0"/>
    <n v="76"/>
    <n v="16"/>
  </r>
  <r>
    <n v="1115"/>
    <s v="Notebook moderation should not only indicate the signature, but also indicate_x000a_name of HOD/COD near his/her signature. This may assist to track the moderation and identify person in-charge if required for future review"/>
    <s v="Internal"/>
    <d v="2022-08-18T00:00:00"/>
    <x v="0"/>
    <s v="Singapore"/>
    <x v="10"/>
    <s v="OFI"/>
    <n v="9001"/>
    <n v="7.5"/>
    <s v=" Documented information"/>
    <s v="Academics"/>
    <m/>
    <d v="2022-10-17T00:00:00"/>
    <d v="2022-11-02T00:00:00"/>
    <s v="The names of the HODs/CODs are being added along with Signature. Since the form had only the option of signature, the names were not written in the notebook moderation. The co-ordinators have been informed to write their names along with the signatures going further to help in future review. This will be reviewed periodically and also options are being looked into for including the same in the form itself"/>
    <x v="0"/>
    <n v="76"/>
    <n v="16"/>
  </r>
  <r>
    <n v="1116"/>
    <s v="Induction Process for new teachers includes slides on Safety and legal compliance. However, considering PDPA requirements in Singapore staff needs to be made aware about Data protection"/>
    <s v="Internal"/>
    <d v="2022-08-29T00:00:00"/>
    <x v="0"/>
    <s v="Singapore"/>
    <x v="9"/>
    <s v="OFI"/>
    <n v="21001"/>
    <s v="8.5.5"/>
    <s v="Protection and transperancy of leaners' data"/>
    <s v="HR"/>
    <m/>
    <d v="2022-10-28T00:00:00"/>
    <d v="2023-08-19T00:00:00"/>
    <s v="The HR Induction deck has been updated to include few slides on Data Protection. Teamie and Percipio now includes modules on Data Protection Laws and best practices for creating awareness amongst employees. The admission counsellors who will have access to all data of the students are being trained regularly on the PDPA laws in Singapore"/>
    <x v="0"/>
    <n v="355"/>
    <n v="295"/>
  </r>
  <r>
    <n v="1117"/>
    <s v="Regular CPR and first aid awareness training should be conducted by Campus. After 2019, there has been no safety awareness training conducted"/>
    <s v="Internal"/>
    <d v="2022-08-29T00:00:00"/>
    <x v="0"/>
    <s v="Singapore"/>
    <x v="9"/>
    <s v="OFI"/>
    <n v="45001"/>
    <n v="6.1"/>
    <s v=" Actions to address risk &amp; opportunities"/>
    <s v="Operations"/>
    <m/>
    <d v="2022-10-28T00:00:00"/>
    <d v="2022-09-19T00:00:00"/>
    <s v="The operations department has arranged for training with service provider on 19th September 2022 basis availability of teachers and staff. Attached are the evidences with photos and the attendance sheet."/>
    <x v="0"/>
    <n v="21"/>
    <n v="-39"/>
  </r>
  <r>
    <n v="1118"/>
    <s v="Awareness Training in Risk-based thinking could be arranged for staff to enable risk assessment for their own functions and a consolidated risk register including various risks (like natural calamities) capturing risks of all departments and the actions taken to address the risk may be maintained. This will help not only each department, but also for management to review and see the levels of risks across departments"/>
    <s v="Internal"/>
    <d v="2022-08-29T00:00:00"/>
    <x v="0"/>
    <s v="Singapore"/>
    <x v="9"/>
    <s v="OFI"/>
    <n v="21001"/>
    <n v="6.1"/>
    <s v=" Actions to address risks &amp; opportunities"/>
    <s v="Quality"/>
    <m/>
    <d v="2022-10-28T00:00:00"/>
    <d v="2023-08-28T00:00:00"/>
    <s v="The Training modules on Risk-based thinking and Risk assessment have been uploaded to Percipio. The employees are constantly encouraged to take up the trainings available in Percipio for Knowledge enhancement. A comprehensive risk register is available with the OPS team which is reviewed on an yearly basis since this a mandate for BIZSAFE Certification in Singapore. This risk register is reviewed, action plans made on an yearly basis"/>
    <x v="0"/>
    <n v="364"/>
    <n v="304"/>
  </r>
  <r>
    <n v="1119"/>
    <s v="Timely communication to be ensured to all departments about Fire drill video training and First Aid locations"/>
    <s v="Internal"/>
    <d v="2022-08-29T00:00:00"/>
    <x v="0"/>
    <s v="Singapore"/>
    <x v="9"/>
    <s v="OFI"/>
    <n v="45001"/>
    <n v="7.4"/>
    <s v=" Communication"/>
    <s v="Operations"/>
    <m/>
    <d v="2022-10-28T00:00:00"/>
    <d v="2022-09-22T00:00:00"/>
    <s v="The fire drill awareness video and the first aid locations were shared to all academic and non-academic staff. The attached evidence shall show up the same."/>
    <x v="0"/>
    <n v="24"/>
    <n v="-36"/>
  </r>
  <r>
    <n v="1120"/>
    <s v="An awareness training programme can be conducted for Admission counsellors to recognize and understand the behavioural patterns of students at the time of admission"/>
    <s v="Internal"/>
    <d v="2022-08-29T00:00:00"/>
    <x v="0"/>
    <s v="Singapore"/>
    <x v="9"/>
    <s v="OFI"/>
    <n v="21001"/>
    <n v="8.1"/>
    <s v=" Operational planning and control"/>
    <s v="Admissions"/>
    <m/>
    <d v="2022-10-28T00:00:00"/>
    <d v="2022-09-29T00:00:00"/>
    <s v="A training was conducted by the Behavioural Counsellor to train Counsellors on Identifying Students with Learning Needs and Support during Admissions process. The session was recorded for the counsellors review as well as to incorporate this into the Training Plan for any new hire in Admissions dept. This training has been included in the training plan._x000a_​_x000a_​https://drive.google.com/drive/folders/1Hi4lyNg2dBTMMKxPsPxqICHQ1qhV7guo_x000a_​"/>
    <x v="0"/>
    <n v="31"/>
    <n v="-29"/>
  </r>
  <r>
    <n v="1121"/>
    <s v="Communication from nurse to parents should be documented. Documented communication will assist other nurse/staff during the emergency if the nurse in-charge is out of duty"/>
    <s v="Internal"/>
    <d v="2022-08-29T00:00:00"/>
    <x v="0"/>
    <s v="Singapore"/>
    <x v="9"/>
    <s v="OFI"/>
    <n v="45001"/>
    <n v="7.4"/>
    <s v=" Communication"/>
    <s v="Operations"/>
    <m/>
    <d v="2022-10-28T00:00:00"/>
    <d v="2022-09-19T00:00:00"/>
    <s v="This has been communicated to parent (mother) via e-mail and got response from the parent on the same. Going further, all such communication shall be documented for evidence."/>
    <x v="0"/>
    <n v="21"/>
    <n v="-39"/>
  </r>
  <r>
    <n v="1122"/>
    <s v="Expired medication was shown in the evidence. However, no communication was recorded in the sample document."/>
    <s v="Internal"/>
    <d v="2022-08-29T00:00:00"/>
    <x v="0"/>
    <s v="Singapore"/>
    <x v="9"/>
    <s v="OFI"/>
    <n v="45001"/>
    <s v="8.1.2"/>
    <s v=" Eliminating Hazards and reducing OH&amp;S risks"/>
    <s v="Operations"/>
    <m/>
    <d v="2022-10-28T00:00:00"/>
    <d v="2022-09-19T00:00:00"/>
    <s v="The expired medication has been removed after getting approval from the parent. This shall be recorded and held for evidence"/>
    <x v="0"/>
    <n v="21"/>
    <n v="-39"/>
  </r>
  <r>
    <n v="1123"/>
    <s v="No access to view TNI data after data entry. Evidence has shown a requestor emailed to HR for a training, but no available report could be generated once data entry has been successfully submitted. This may impact in data capture and accuracy"/>
    <s v="Internal"/>
    <d v="2022-08-29T00:00:00"/>
    <x v="0"/>
    <s v="Singapore"/>
    <x v="9"/>
    <s v="OFI"/>
    <n v="9001"/>
    <n v="10.3"/>
    <s v=" Continual improvement"/>
    <s v="HR"/>
    <m/>
    <d v="2022-10-28T00:00:00"/>
    <d v="2022-11-09T00:00:00"/>
    <s v="To check with central training team if the access to view TNI data after data entry is feasible. After each TNI data entry local HR will be requesting central team to share the backend details of all the TNI shared for the region. To regularly request central training team to share TNI backend data post entry."/>
    <x v="0"/>
    <n v="72"/>
    <n v="12"/>
  </r>
  <r>
    <n v="1124"/>
    <s v="School bus safety assessment form should have transport coordinator signature after checking has been done. Evidence hard copies shown from January to mid-August 2022 were without signature. This may make it difficult to know what was checked or not"/>
    <s v="Internal"/>
    <d v="2022-08-29T00:00:00"/>
    <x v="0"/>
    <s v="Singapore"/>
    <x v="9"/>
    <s v="OFI"/>
    <n v="9001"/>
    <n v="7.5"/>
    <s v=" Documented information"/>
    <s v="Operations"/>
    <m/>
    <d v="2022-10-28T00:00:00"/>
    <d v="2022-09-19T00:00:00"/>
    <s v="Got the forms authenticated by the transport coordinators and drivers with the assistance of vendor’s coordinators. Forms to be filed only after thorough checks and only after all the fields are completed and signed."/>
    <x v="0"/>
    <n v="21"/>
    <n v="-39"/>
  </r>
  <r>
    <n v="1125"/>
    <s v="Although there is a railing on the right side of the staircase, a similar railing on the left side is required to minimize the risk of injury or falling down for students. During assembly /dispersal emergency evacuations, the absence of railing on both sides may pose a risk"/>
    <s v="Internal"/>
    <d v="2022-09-05T00:00:00"/>
    <x v="0"/>
    <s v="India"/>
    <x v="14"/>
    <s v="Observation"/>
    <n v="45001"/>
    <s v="8.1.2"/>
    <s v=" Eliminating Hazards and reducing OH&amp;S risks"/>
    <s v="Operations"/>
    <m/>
    <d v="2022-11-04T00:00:00"/>
    <d v="2023-02-27T00:00:00"/>
    <s v="In Noida campus, there is a wall on one side of the staircase and railing on the other side. It helps students while doing up and down from the stair case and protects them as well"/>
    <x v="0"/>
    <n v="175"/>
    <n v="115"/>
  </r>
  <r>
    <n v="1126"/>
    <s v="Fire Extinguisher placement location should be such that in case of an emergency (e.g. In the basement store room, with the presence of flammable material (books, etc.) staff may not have time to exit the room to get the fire extinguisher located outside"/>
    <s v="Internal"/>
    <d v="2022-09-05T00:00:00"/>
    <x v="0"/>
    <s v="India"/>
    <x v="14"/>
    <s v="Observation"/>
    <n v="45001"/>
    <s v="8.1.2"/>
    <s v=" Eliminating Hazards and reducing OH&amp;S risks"/>
    <s v="Operations"/>
    <m/>
    <d v="2022-11-04T00:00:00"/>
    <d v="2022-10-10T00:00:00"/>
    <s v="Fire Extinguishers that are placed now are accessible"/>
    <x v="0"/>
    <n v="35"/>
    <n v="-25"/>
  </r>
  <r>
    <n v="1127"/>
    <s v="An Emergency Preparedness Plan is required in the Canteen for easy reference of students and staff present there, in case of an emergency"/>
    <s v="Internal"/>
    <d v="2022-09-05T00:00:00"/>
    <x v="0"/>
    <s v="India"/>
    <x v="14"/>
    <s v="Observation"/>
    <n v="45001"/>
    <n v="8.1999999999999993"/>
    <s v=" Emergency preparedness and response"/>
    <s v="Operations"/>
    <m/>
    <d v="2022-11-04T00:00:00"/>
    <d v="2022-10-10T00:00:00"/>
    <s v="The plan has now been displayed in the campus canteen"/>
    <x v="0"/>
    <n v="35"/>
    <n v="-25"/>
  </r>
  <r>
    <n v="1128"/>
    <s v="CCTV to be installed for Store Room in Basement for safety &amp; security purposes"/>
    <s v="Internal"/>
    <d v="2022-09-05T00:00:00"/>
    <x v="0"/>
    <s v="India"/>
    <x v="14"/>
    <s v="Observation"/>
    <n v="45001"/>
    <s v="8.1.2"/>
    <s v=" Eliminating Hazards and reducing OH&amp;S risks"/>
    <s v="Operations"/>
    <m/>
    <d v="2022-11-04T00:00:00"/>
    <d v="2022-11-24T00:00:00"/>
    <s v="CCTV's have been installed in Store Room &amp; in Basement for safety &amp; security purposes. Hence on the basis of the evidences submitted &amp; CAR, the audit finding can be closed"/>
    <x v="0"/>
    <n v="80"/>
    <n v="20"/>
  </r>
  <r>
    <n v="1129"/>
    <s v="Flammable Sanitizers in Store Room to be placed separately under lock and key to minimize OH&amp;S risks"/>
    <s v="Internal"/>
    <d v="2022-09-05T00:00:00"/>
    <x v="0"/>
    <s v="India"/>
    <x v="14"/>
    <s v="Observation"/>
    <n v="45001"/>
    <s v="8.1.2"/>
    <s v=" Eliminating Hazards and reducing OH&amp;S risks"/>
    <s v="Operations"/>
    <m/>
    <d v="2022-11-04T00:00:00"/>
    <d v="2022-10-10T00:00:00"/>
    <s v="The flammable sanitizers are stored separately in a cupboard with a lock &amp; key. "/>
    <x v="0"/>
    <n v="35"/>
    <n v="-25"/>
  </r>
  <r>
    <n v="1130"/>
    <s v="A single Master Plan showing where all the Fire Extinguishers are installed on campus may help Operations with identification and traceability"/>
    <s v="Internal"/>
    <d v="2022-09-05T00:00:00"/>
    <x v="0"/>
    <s v="India"/>
    <x v="14"/>
    <s v="OFI"/>
    <n v="45001"/>
    <n v="8.1999999999999993"/>
    <s v=" Emergency preparedness and response"/>
    <s v="Operations"/>
    <m/>
    <d v="2022-11-04T00:00:00"/>
    <d v="2022-11-24T00:00:00"/>
    <s v="The campus has made the Plan showing where all the Fire Extinguishers are installed for easy identification and traceability. And has displayed the same. Hence on the basis of the evidence submitted &amp; CAR, the audit finding can be closed."/>
    <x v="0"/>
    <n v="80"/>
    <n v="20"/>
  </r>
  <r>
    <n v="1131"/>
    <s v="Although Emergency Evacuation Plans (EEP) are displayed throughout the campus with the exit route marked clearly, the Assembly Point could also be marked to make it easy even for newcomers to know where to assemble in case of an emergency"/>
    <s v="Internal"/>
    <d v="2022-09-05T00:00:00"/>
    <x v="0"/>
    <s v="India"/>
    <x v="14"/>
    <s v="OFI"/>
    <n v="45001"/>
    <n v="8.1999999999999993"/>
    <s v=" Emergency preparedness and response"/>
    <s v="Operations"/>
    <m/>
    <d v="2022-11-04T00:00:00"/>
    <d v="2022-10-10T00:00:00"/>
    <s v="The assembly point is now marked in the evacuation plan and is clearly visible."/>
    <x v="0"/>
    <n v="35"/>
    <n v="-25"/>
  </r>
  <r>
    <n v="1132"/>
    <s v="In a few places, discarded/broken furniture has been kept (e.g. gymnasium/skating basement). This could pose a hazard once school starts"/>
    <s v="Internal"/>
    <d v="2022-09-05T00:00:00"/>
    <x v="0"/>
    <s v="India"/>
    <x v="14"/>
    <s v="OFI"/>
    <n v="45001"/>
    <s v="8.1.2"/>
    <s v=" Eliminating Hazards and reducing OH&amp;S risks"/>
    <s v="Operations"/>
    <m/>
    <d v="2022-11-04T00:00:00"/>
    <d v="2022-10-10T00:00:00"/>
    <s v="Gymnasium / basement skating has already been cleaned, skating classes are going on daily basis"/>
    <x v="0"/>
    <n v="35"/>
    <n v="-25"/>
  </r>
  <r>
    <n v="1133"/>
    <s v="Fire Extinguishers in Reception to be wall-mounted for easy access and reduce risk of injury for personnel."/>
    <s v="Internal"/>
    <d v="2022-09-05T00:00:00"/>
    <x v="0"/>
    <s v="India"/>
    <x v="14"/>
    <s v="OFI"/>
    <n v="45001"/>
    <s v="8.1.2"/>
    <s v=" Eliminating Hazards and reducing OH&amp;S risks"/>
    <s v="Operations"/>
    <m/>
    <d v="2022-11-04T00:00:00"/>
    <d v="2022-09-13T00:00:00"/>
    <s v="Fire Extinguisher at the Reception has been Wall Mounted. Refer to the picture attached as evidence. Hence the ticket can be closed."/>
    <x v="0"/>
    <n v="8"/>
    <n v="-52"/>
  </r>
  <r>
    <n v="1134"/>
    <s v="Occupational Health, Safety &amp; Security Policy Printout required in A3 Form to increase visibility"/>
    <s v="Internal"/>
    <d v="2022-09-05T00:00:00"/>
    <x v="0"/>
    <s v="India"/>
    <x v="14"/>
    <s v="OFI"/>
    <n v="45001"/>
    <n v="5.2"/>
    <s v=" OH&amp;S Policy"/>
    <s v="Management"/>
    <m/>
    <d v="2022-11-04T00:00:00"/>
    <d v="2022-10-10T00:00:00"/>
    <s v="The policy has been printed in A3 form and is displayed in prominent visible places like just near the entrance door of the principal's cabin &amp; in reception"/>
    <x v="0"/>
    <n v="35"/>
    <n v="-25"/>
  </r>
  <r>
    <n v="1135"/>
    <s v="Risk &amp; Opportunities Document is not evident for the Admissions function. Maintaining this will help the function to be aware of the risks associated with their function and preventive actions to be taken"/>
    <s v="Internal"/>
    <d v="2022-09-05T00:00:00"/>
    <x v="0"/>
    <s v="India"/>
    <x v="14"/>
    <s v="OFI"/>
    <n v="9001"/>
    <n v="6.1"/>
    <s v=" Address risk &amp; opportunity"/>
    <s v="Admissions"/>
    <m/>
    <d v="2022-11-04T00:00:00"/>
    <d v="2022-09-29T00:00:00"/>
    <s v="Risks &amp; Opportunities Analysis Document has been made by the Admissions Team. Hence based on the evidence, this ticket can be closed"/>
    <x v="0"/>
    <n v="24"/>
    <n v="-36"/>
  </r>
  <r>
    <n v="1136"/>
    <s v="Medical Request Form could have the date mentioned for ease in tracking"/>
    <s v="Internal"/>
    <d v="2022-09-05T00:00:00"/>
    <x v="0"/>
    <s v="India"/>
    <x v="14"/>
    <s v="OFI"/>
    <n v="45001"/>
    <s v="7.5.3"/>
    <s v=" Control of documented information"/>
    <s v="Operations"/>
    <m/>
    <d v="2022-11-04T00:00:00"/>
    <d v="2022-09-13T00:00:00"/>
    <s v="Infirmary has started noting down date on the forms. It has been updated for all records with them. Evidence is attached. It will be followed henceforth too. Hence based on this response, this ticket can be closed."/>
    <x v="0"/>
    <n v="8"/>
    <n v="-52"/>
  </r>
  <r>
    <n v="1137"/>
    <s v="Updated student medical records annual/bi-annually) to be maintained with access control. This may help prevent incidents of incorrect help during medical emergencies due to a lack of information. E.g. specific assistance that a student may require"/>
    <s v="Internal"/>
    <d v="2022-09-05T00:00:00"/>
    <x v="0"/>
    <s v="India"/>
    <x v="14"/>
    <s v="OFI"/>
    <n v="45001"/>
    <s v="7.5.3"/>
    <s v=" Control of documented information"/>
    <s v="Operations"/>
    <m/>
    <d v="2022-11-04T00:00:00"/>
    <d v="2022-09-13T00:00:00"/>
    <s v="Updated student medical records annual/bi-annually) to be maintained with access control. This may help prevent incidents of incorrect help during medical emergencies due to a lack of information. E.g. specific assistance that a student may require"/>
    <x v="0"/>
    <n v="8"/>
    <n v="-52"/>
  </r>
  <r>
    <n v="1138"/>
    <s v="Although a procedure for induction completion timeline could be seen for Noida Campus for newly joined employees which are a maximum of 7 days from DOJ, a report is required to be maintained for AY 22-23 that shows adherence to the procedure. Monitoring this will help in measuring its effectiveness"/>
    <s v="Internal"/>
    <d v="2022-09-05T00:00:00"/>
    <x v="0"/>
    <s v="India"/>
    <x v="14"/>
    <s v="OFI"/>
    <n v="9001"/>
    <n v="9.1"/>
    <s v=" Monitoring, measurement, analysis &amp; evaluation"/>
    <s v="HR"/>
    <m/>
    <d v="2022-11-04T00:00:00"/>
    <d v="2022-09-14T00:00:00"/>
    <s v="Campus HR Team has started maintaining this report from Aug'22. 4 employees who joined, their induction has been completed within 7 days of joining. See attached evidence as reference. Hence this audit finding/ticket can be closed."/>
    <x v="0"/>
    <n v="9"/>
    <n v="-51"/>
  </r>
  <r>
    <n v="1139"/>
    <s v="Actions taken should be updated for all of the feedback points that will ensure greater parent &amp; student satisfaction for GIIS Noida Campus. For example, the PTM Feedback Responses Spreadsheet Document for the period 9th May’22 to 14th May’22 for Grade 5. Out of 13 actionable feedback points, actions taken were updated only for 4 of them (Anve Pathak, Adwait, Deanna, and Tvisha)"/>
    <s v="Internal"/>
    <d v="2022-09-05T00:00:00"/>
    <x v="0"/>
    <s v="India"/>
    <x v="14"/>
    <s v="OFI"/>
    <n v="9001"/>
    <s v="9.1.2"/>
    <s v=" Customer satisfaction"/>
    <s v="Academics"/>
    <m/>
    <d v="2022-11-04T00:00:00"/>
    <d v="2022-09-07T00:00:00"/>
    <s v="Auditee has updated actions taken on the actionable feedback points. Wherever it's appreciation and no action needs to be taken, it's mentioned specifically. Hence the audit finding can be closed."/>
    <x v="0"/>
    <n v="2"/>
    <n v="-58"/>
  </r>
  <r>
    <n v="1140"/>
    <s v="The book reading history (book issue record) could be maintained with previous years’ details too which will show whether there is an increase in the number of students opting to read books and make optimum utilization of the library’s facilities. Currently, the record show details for April 2022 as 171 students issued, May 2022 – 234 students issued"/>
    <s v="Internal"/>
    <d v="2022-09-05T00:00:00"/>
    <x v="0"/>
    <s v="India"/>
    <x v="14"/>
    <s v="OFI"/>
    <n v="9001"/>
    <n v="9.1"/>
    <s v=" Monitoring, measurement, analysis &amp; evaluation"/>
    <s v="Academics"/>
    <m/>
    <d v="2022-11-04T00:00:00"/>
    <d v="2022-09-07T00:00:00"/>
    <s v="As per the reply received from the auditee, since the campus was closed for two years, hence previous years' reading history comparison history was not available. Auditee has given book reading history report from April'22 onwards till date that shows total 1880 books were issued to the students. Since July 2022 school started physically so the reading history has increased. During the next audit, they will show a report with the previous year's comparison too._x000a__x000a_Hence on the basis of this clarification provided by the auditee, the audit finding can be closed."/>
    <x v="0"/>
    <n v="2"/>
    <n v="-58"/>
  </r>
  <r>
    <n v="1141"/>
    <s v="All policies of Harrods are scheduled to be reviewed in the current academic year. This may also be shared with staff at Head Office for better communication and understanding"/>
    <s v="Internal"/>
    <d v="2022-09-12T00:00:00"/>
    <x v="2"/>
    <s v="Cambodia"/>
    <x v="17"/>
    <s v="Observation"/>
    <n v="9001"/>
    <n v="7.5"/>
    <s v=" Documented information"/>
    <s v="Management"/>
    <m/>
    <d v="2022-11-11T00:00:00"/>
    <d v="2022-09-17T00:00:00"/>
    <s v="The schedule of reviewing the policies have been prepared. The team will review as per plan. This will be shared to the HQ staff periodically after review"/>
    <x v="0"/>
    <n v="5"/>
    <n v="-55"/>
  </r>
  <r>
    <n v="1142"/>
    <s v="A grievance policy for staff could be formulated and shared with all staff. This will help staff correctly identify the issues faced and seek appropriate response and assistance "/>
    <s v="Internal"/>
    <d v="2022-09-12T00:00:00"/>
    <x v="2"/>
    <s v="Cambodia"/>
    <x v="17"/>
    <s v="Observation"/>
    <n v="21001"/>
    <s v="9.1.2"/>
    <s v="Satisfaction of learners, other beneficiaries and staff"/>
    <s v="HR"/>
    <m/>
    <d v="2022-11-11T00:00:00"/>
    <d v="2023-07-07T00:00:00"/>
    <s v="The grievance policy has been formulated"/>
    <x v="0"/>
    <n v="298"/>
    <n v="238"/>
  </r>
  <r>
    <n v="1143"/>
    <s v="A Training needs analysis based on the response from the employee / staff survey can be created for continuous improvement"/>
    <s v="Internal"/>
    <d v="2022-09-12T00:00:00"/>
    <x v="2"/>
    <s v="Cambodia"/>
    <x v="17"/>
    <s v="Observation"/>
    <n v="9001"/>
    <n v="7.2"/>
    <s v=" Competence"/>
    <s v="HR"/>
    <m/>
    <d v="2022-11-11T00:00:00"/>
    <d v="2023-05-15T00:00:00"/>
    <s v="HR Department created the TN Survey for all employees in order to understand and analysed their training needs in order to provide with the right skill competency in performing their jobs. HR has created and issued Training Needs survey last January 6 to all employees in order to understand their needs for continuous improvement. Management will conduct a yearly Training Needs Survey and analyse data to ensure continuous improvement  "/>
    <x v="0"/>
    <n v="245"/>
    <n v="185"/>
  </r>
  <r>
    <n v="1144"/>
    <s v="Fixed asset Inventory list needs to be updated by Operations department of the school. Since repairs and maintenance are done on campus, such a list may help individual campuses manage assets at their location."/>
    <s v="Internal"/>
    <d v="2022-09-12T00:00:00"/>
    <x v="2"/>
    <s v="Cambodia"/>
    <x v="17"/>
    <s v="Observation"/>
    <n v="9001"/>
    <s v="8.5.2"/>
    <s v=" Identification &amp; traceability"/>
    <s v="Operations"/>
    <m/>
    <d v="2022-11-11T00:00:00"/>
    <d v="2022-09-17T00:00:00"/>
    <s v="Physical stock taking of all fixed assets has been done and the register has been updated"/>
    <x v="0"/>
    <n v="5"/>
    <n v="-55"/>
  </r>
  <r>
    <n v="1145"/>
    <s v="A comprehensive document showing details of Fire extinguishers, their types, expiry dates and other relevant information can be maintained for overall monitoring at both Head Office and campus level"/>
    <s v="Internal"/>
    <d v="2022-09-12T00:00:00"/>
    <x v="2"/>
    <s v="Cambodia"/>
    <x v="17"/>
    <s v="Observation"/>
    <n v="21001"/>
    <s v="8.5.2"/>
    <s v=" Identification &amp; traceability"/>
    <s v="Operations"/>
    <m/>
    <d v="2022-11-11T00:00:00"/>
    <d v="2022-09-17T00:00:00"/>
    <s v="Document has been maintained on the list of fire extinguisher for each campus"/>
    <x v="0"/>
    <n v="5"/>
    <n v="-55"/>
  </r>
  <r>
    <n v="1146"/>
    <s v="A vendor evaluation analysis could be put in place for better understanding of the needs and requirements of vendors as well as their performance for information and future reference"/>
    <s v="Internal"/>
    <d v="2022-09-12T00:00:00"/>
    <x v="2"/>
    <s v="Cambodia"/>
    <x v="17"/>
    <s v="Observation"/>
    <n v="9001"/>
    <n v="10.3"/>
    <s v=" Continual improvement"/>
    <s v="Operations"/>
    <m/>
    <d v="2022-11-11T00:00:00"/>
    <d v="2022-09-14T00:00:00"/>
    <s v="Vendor evaluation is being prepared for all existing and new vendors (once they have a new vendor)"/>
    <x v="0"/>
    <n v="2"/>
    <n v="-58"/>
  </r>
  <r>
    <n v="1147"/>
    <s v="The Electric Room can be enhanced for safety by placing rubber mats"/>
    <s v="Internal"/>
    <d v="2022-09-12T00:00:00"/>
    <x v="2"/>
    <s v="Cambodia"/>
    <x v="17"/>
    <s v="Observation"/>
    <n v="9001"/>
    <n v="6.1"/>
    <s v=" Address risk &amp; opportunity"/>
    <s v="Operations"/>
    <m/>
    <d v="2022-11-11T00:00:00"/>
    <d v="2023-04-25T00:00:00"/>
    <s v="Rubber mats have been placed in all electrical rooms on all campuses."/>
    <x v="0"/>
    <n v="225"/>
    <n v="165"/>
  </r>
  <r>
    <n v="1148"/>
    <s v="A monitoring system of parent profile updating can be introduced to ensure all details are up to date to enable speedy contact during emergencies. Periodic reminders could be sent to seek updated information from current parents"/>
    <s v="Internal"/>
    <d v="2022-09-12T00:00:00"/>
    <x v="2"/>
    <s v="Cambodia"/>
    <x v="17"/>
    <s v="Observation"/>
    <n v="9001"/>
    <n v="10.3"/>
    <s v=" Continual improvement"/>
    <s v="Admissions"/>
    <m/>
    <d v="2022-11-11T00:00:00"/>
    <d v="2022-09-16T00:00:00"/>
    <s v="School Principal has updated the PTC form adding this point on profile updation and will circulate to parents during PTC (held twice in a year)"/>
    <x v="0"/>
    <n v="4"/>
    <n v="-56"/>
  </r>
  <r>
    <n v="1149"/>
    <s v="The Fire drill process document needs to be updated for the current process"/>
    <s v="Internal"/>
    <d v="2022-09-12T00:00:00"/>
    <x v="2"/>
    <s v="Cambodia"/>
    <x v="17"/>
    <s v="OFI"/>
    <n v="9001"/>
    <n v="6.1"/>
    <s v=" Address risk &amp; opportunity"/>
    <s v="Operations"/>
    <m/>
    <d v="2022-11-11T00:00:00"/>
    <d v="2022-09-17T00:00:00"/>
    <s v="School Principal and the Fire &amp; Safety Committee have the updated process and this has been communicated to all staff"/>
    <x v="0"/>
    <n v="5"/>
    <n v="-55"/>
  </r>
  <r>
    <n v="1150"/>
    <s v="The team can look into having an Emergency Response Plan which includes multiple emergencies. As of now, only emergency due to fire is being tracked and monitored"/>
    <s v="Internal"/>
    <d v="2022-09-12T00:00:00"/>
    <x v="2"/>
    <s v="Cambodia"/>
    <x v="17"/>
    <s v="OFI"/>
    <n v="9001"/>
    <n v="6.1"/>
    <s v=" Address risk &amp; opportunity"/>
    <s v="Operations"/>
    <m/>
    <d v="2022-11-11T00:00:00"/>
    <d v="2023-09-04T00:00:00"/>
    <s v="Harrods has a Disaster and Emergency Management Plan (DEMP) that includes protocols for various disasters such as floods, tropical storms, lockdowns, kidnappings, terrorist threats, and electricity and water disruptions."/>
    <x v="0"/>
    <n v="357"/>
    <n v="297"/>
  </r>
  <r>
    <n v="1151"/>
    <s v="A structured post admissions follow-up process (call/ mail/ google form) could be initiated by the admission department to capture feedback from new students/families and enhance the process towards improved parent satisfaction"/>
    <s v="Internal"/>
    <d v="2022-09-12T00:00:00"/>
    <x v="2"/>
    <s v="Cambodia"/>
    <x v="17"/>
    <s v="OFI"/>
    <n v="21001"/>
    <s v="8.2.2"/>
    <s v="Communicating requirements for educational products &amp; services"/>
    <s v="Admissions"/>
    <m/>
    <d v="2022-11-11T00:00:00"/>
    <d v="2023-03-23T00:00:00"/>
    <s v="A structured post-admissions follow-up process has been initiated by the admission department. The process includes calling, mailing, or sending a Google form to new students/families to capture feedback and enhance the process towards improved parent satisfaction."/>
    <x v="0"/>
    <n v="192"/>
    <n v="132"/>
  </r>
  <r>
    <n v="1152"/>
    <s v="Post-training effectiveness survey could be conducted to capture whether the training has been useful and action plan may then be drawn up to address any gaps that may be found"/>
    <s v="Internal"/>
    <d v="2022-09-12T00:00:00"/>
    <x v="2"/>
    <s v="Cambodia"/>
    <x v="17"/>
    <s v="OFI"/>
    <n v="9001"/>
    <n v="7.2"/>
    <s v=" Competence"/>
    <s v="HR"/>
    <m/>
    <d v="2022-11-11T00:00:00"/>
    <d v="2023-05-15T00:00:00"/>
    <s v="HR Department sent out the Training Feedback after a training is conducted by any department to understand and address the training gaps and to see how we can improve. HR Department ensure that Training Feedback is sent to respective Department if a training is conducted. Will assign a dedicated person to send out the training feedback immediately after a training is conducted to prevent recurrence."/>
    <x v="0"/>
    <n v="245"/>
    <n v="185"/>
  </r>
  <r>
    <n v="1153"/>
    <s v="The feedback manager can look into having a follow-up system on complaints for which actions cannot be taken on immediate basis and which may require time, capital and/or further escalation to management"/>
    <s v="Internal"/>
    <d v="2022-09-12T00:00:00"/>
    <x v="2"/>
    <s v="Cambodia"/>
    <x v="17"/>
    <s v="OFI"/>
    <n v="9001"/>
    <s v="9.1.2"/>
    <s v=" Customer satisfaction"/>
    <s v="Management"/>
    <m/>
    <d v="2022-11-11T00:00:00"/>
    <d v="2022-09-17T00:00:00"/>
    <s v="Meetings with the feedback Manager has been set up on a fortnightly basis with the School Director to ensure the feedback analysis"/>
    <x v="0"/>
    <n v="5"/>
    <n v="-55"/>
  </r>
  <r>
    <n v="1154"/>
    <s v="Several infrastructure issues, unsafe acts &amp; unsafe conditions were observed, noted and have been highlighted in a separate Safety Audit Report. If not addressed and remedied urgently, this may impact multiple areas of stakeholder satisfaction and pose a safety hazard ultimately leading to brand erosion"/>
    <s v="Internal"/>
    <d v="2022-09-20T00:00:00"/>
    <x v="0"/>
    <s v="Malaysia"/>
    <x v="4"/>
    <s v="Minor -Non-Conformities"/>
    <n v="45001"/>
    <s v="8.1.2"/>
    <s v=" Eliminating Hazards and reducing OH&amp;S risks"/>
    <s v="Leadership"/>
    <m/>
    <d v="2022-11-19T00:00:00"/>
    <d v="2023-02-06T00:00:00"/>
    <s v="At the review meeting this was discussed and since its a budgetary requirement work will commence upon budget approval. The repairs will commence on Corporate approval of Budget"/>
    <x v="0"/>
    <n v="139"/>
    <n v="79"/>
  </r>
  <r>
    <n v="1155"/>
    <s v="It was observed that current responsibility is unclear for some functions (Uniform, Bookshop, &amp; Admissions). There seems to be a plan for transfer of roles, responsibilities and authority. Operations stated that responsibility for Uniform and Bookshop was with Finance (however, not yet formally transferred). A stocktake audit arranged for this function may help that handover to take place"/>
    <s v="Internal"/>
    <d v="2022-09-20T00:00:00"/>
    <x v="0"/>
    <s v="Malaysia"/>
    <x v="4"/>
    <s v="Minor -Non-Conformities"/>
    <n v="9001"/>
    <n v="5.3"/>
    <s v=" Role, Responsibility, Authority"/>
    <s v="Leadership"/>
    <m/>
    <d v="2022-11-19T00:00:00"/>
    <d v="2023-02-06T00:00:00"/>
    <s v="The job roles and reporting manager  have been defined and the employee has been intimated of the same with a JD given"/>
    <x v="0"/>
    <n v="139"/>
    <n v="79"/>
  </r>
  <r>
    <n v="1156"/>
    <s v="In Admissions dept., the final sign-off for cases where the parent is asking for a higher grade, the academic team (subject matter experts) could be the final authority. This may ensure future disputes and dissatisfaction during higher grades/ critical years (Year 9 onwards) are avoided"/>
    <s v="Internal"/>
    <d v="2022-09-20T00:00:00"/>
    <x v="0"/>
    <s v="Malaysia"/>
    <x v="4"/>
    <s v="Minor -Non-Conformities"/>
    <n v="9001"/>
    <n v="5.3"/>
    <s v=" Role, Responsibility, Authority"/>
    <s v="Leadership"/>
    <m/>
    <d v="2022-11-19T00:00:00"/>
    <d v="2022-10-12T00:00:00"/>
    <s v="Admissions head has drawn up a step by step guideline for all admissions and this has been shared with all admission staff and Principal. Email attached as evidence"/>
    <x v="0"/>
    <n v="22"/>
    <n v="-38"/>
  </r>
  <r>
    <n v="1157"/>
    <s v="The myGIIS portal did not have the Student Handbook uploaded. The following message was found at the link “No Data Found”. This may impact satisfaction due to disputes on behaviour and other issues"/>
    <s v="Internal"/>
    <d v="2022-09-20T00:00:00"/>
    <x v="0"/>
    <s v="Malaysia"/>
    <x v="4"/>
    <s v="Minor -Non-Conformities"/>
    <n v="21001"/>
    <s v="7.5.3"/>
    <s v=" Control of documented information"/>
    <s v="Leadership"/>
    <m/>
    <d v="2022-11-19T00:00:00"/>
    <d v="2023-04-05T00:00:00"/>
    <s v="Previous Handbook was reviewed by Academic Team and finalized.This was shared with CD for approval. The Handbook to be uploaded with IT team's help onto mygiis by Campus Head.Once uploaded mail to be sent all parents that they can view the same. Handbook to be made available to all staff and students"/>
    <x v="0"/>
    <n v="197"/>
    <n v="137"/>
  </r>
  <r>
    <n v="1158"/>
    <s v="Documented plan for several functions &amp; overall plan for future of school, not in evidence. The methods for monitoring, measurement, analysis and evaluation of academic plans need to be systematically planned and executed according to plan to ensure sustained growth"/>
    <s v="Internal"/>
    <d v="2022-09-20T00:00:00"/>
    <x v="0"/>
    <s v="Malaysia"/>
    <x v="4"/>
    <s v="Minor -Non-Conformities"/>
    <n v="21001"/>
    <s v="9.1.4"/>
    <s v="Methods for monitoring, measurement, analysis and evaluation"/>
    <s v="Leadership"/>
    <m/>
    <d v="2022-11-19T00:00:00"/>
    <d v="2022-11-07T00:00:00"/>
    <s v="CIP to be  formulated for all functions for last year and current year."/>
    <x v="0"/>
    <n v="48"/>
    <n v="-12"/>
  </r>
  <r>
    <n v="1159"/>
    <s v="Information gathered on immunisation, allergies &amp; students’ other medical records to be updated in myGIIS, where the Nurse can access them when dealing with students' health issues when they visit Sick Bay"/>
    <s v="Internal"/>
    <d v="2022-09-20T00:00:00"/>
    <x v="0"/>
    <s v="Malaysia"/>
    <x v="4"/>
    <s v="Minor -Non-Conformities"/>
    <n v="45001"/>
    <n v="8.1"/>
    <s v=" Operational planning and control"/>
    <s v="Leadership"/>
    <m/>
    <d v="2022-11-19T00:00:00"/>
    <d v="2022-11-08T00:00:00"/>
    <s v="Admission has created a drive and shared all medical record collected .The nurse has been given view access."/>
    <x v="0"/>
    <n v="49"/>
    <n v="-11"/>
  </r>
  <r>
    <n v="1160"/>
    <s v="Formalised SWOT or other tools is required to be able to capture issues affecting school, plan to mitigate and overcome the identified issues. This may help set the Context, identify Needs and Expectations of Interested parties and lead to improvement in student-strength. The Internal and External Issues document shown did not map to the SWOT. The document also did not capture the severity and action plans for identified issues"/>
    <s v="Internal"/>
    <d v="2022-09-20T00:00:00"/>
    <x v="0"/>
    <s v="Malaysia"/>
    <x v="4"/>
    <s v="Observation"/>
    <n v="21001"/>
    <n v="6.1"/>
    <s v=" Actions to address risks &amp; opportunities"/>
    <s v="Leadership"/>
    <m/>
    <d v="2022-11-19T00:00:00"/>
    <d v="2022-11-03T00:00:00"/>
    <s v="Both documents have been reviewed and points  merged to reflect action plans"/>
    <x v="0"/>
    <n v="44"/>
    <n v="-16"/>
  </r>
  <r>
    <n v="1161"/>
    <s v="The preventive, corrective and support measures include counselling for which no supportive documentation/records were available"/>
    <s v="Internal"/>
    <d v="2022-09-20T00:00:00"/>
    <x v="0"/>
    <s v="Malaysia"/>
    <x v="4"/>
    <s v="Observation"/>
    <n v="9001"/>
    <n v="7.5"/>
    <s v=" Documented information"/>
    <s v="Leadership"/>
    <m/>
    <d v="2022-11-19T00:00:00"/>
    <d v="2023-01-12T00:00:00"/>
    <s v="It has been decided to appoint a counsellor for the new session and this has been recorded in the review meeting._x000a_Sharing MOM with highlighted point as evidence."/>
    <x v="0"/>
    <n v="114"/>
    <n v="54"/>
  </r>
  <r>
    <n v="1162"/>
    <s v="Safety committee in place. However, communication and information to members within the team was missing"/>
    <s v="Internal"/>
    <d v="2022-09-20T00:00:00"/>
    <x v="0"/>
    <s v="Malaysia"/>
    <x v="4"/>
    <s v="Observation"/>
    <n v="45001"/>
    <n v="7.4"/>
    <s v=" Communication"/>
    <s v="Leadership"/>
    <m/>
    <d v="2022-11-19T00:00:00"/>
    <d v="2022-10-31T00:00:00"/>
    <s v="All roles has been communicated and session taken to furthur explain roles and responsibilites .MOM shared as evidence"/>
    <x v="0"/>
    <n v="41"/>
    <n v="-19"/>
  </r>
  <r>
    <n v="1163"/>
    <s v="Principal’s observation – Documented information not available. A formal PDCA cycle to be followed and captured into the performance monitoring system"/>
    <s v="Internal"/>
    <d v="2022-09-20T00:00:00"/>
    <x v="0"/>
    <s v="Malaysia"/>
    <x v="4"/>
    <s v="Observation"/>
    <n v="21001"/>
    <s v="9.1.4"/>
    <s v="Methods for monitoring, measurement, analysis and evaluation"/>
    <s v="Leadership"/>
    <m/>
    <d v="2022-11-19T00:00:00"/>
    <d v="2022-10-31T00:00:00"/>
    <s v="The tracker has been updated and all data captured for Principal's observation."/>
    <x v="0"/>
    <n v="41"/>
    <n v="-19"/>
  </r>
  <r>
    <n v="1164"/>
    <s v="Manual data entry of marks done for SIP &amp; used for discussion in PTM. This may lead to errors in data. 7S is currently not being used for this aspect"/>
    <s v="Internal"/>
    <d v="2022-09-20T00:00:00"/>
    <x v="0"/>
    <s v="Malaysia"/>
    <x v="4"/>
    <s v="Observation"/>
    <n v="9001"/>
    <s v="7.1.5"/>
    <s v=" Monitoring &amp; measuring resources"/>
    <s v="Leadership"/>
    <m/>
    <d v="2022-11-19T00:00:00"/>
    <d v="2022-10-12T00:00:00"/>
    <s v="The marks for SIP not to reflect on Report Cards.These marks are for discussion purpose only. This has been clearly notified to all academic co-ordinators by the Principal"/>
    <x v="0"/>
    <n v="22"/>
    <n v="-38"/>
  </r>
  <r>
    <n v="1165"/>
    <s v="The Helpdesk system not used effectively. The staff needs to be trained to manage stakeholder satisfaction and timely response. Some ambiguity observed regarding the use of the Helpdesk system"/>
    <s v="Internal"/>
    <d v="2022-09-20T00:00:00"/>
    <x v="0"/>
    <s v="Malaysia"/>
    <x v="4"/>
    <s v="Observation"/>
    <n v="21001"/>
    <s v="7.4.3"/>
    <s v="Communication arrangements"/>
    <s v="Leadership"/>
    <m/>
    <d v="2022-11-19T00:00:00"/>
    <d v="2022-11-08T00:00:00"/>
    <s v="Campus has communicated with Helpdesk support related to Staff using the helpdesk as there was a miscommunication regarding its usage by staff. Now that clarity has been received all staff are aware to use the Helpdesk as and when needed for Student related matters. Sharing Mail communication on the same."/>
    <x v="0"/>
    <n v="49"/>
    <n v="-11"/>
  </r>
  <r>
    <n v="1166"/>
    <s v="Documentation for admissions department to be followed as per the process manual"/>
    <s v="Internal"/>
    <d v="2022-09-20T00:00:00"/>
    <x v="0"/>
    <s v="Malaysia"/>
    <x v="4"/>
    <s v="Observation"/>
    <n v="9001"/>
    <n v="7.5"/>
    <s v=" Documented information"/>
    <s v="Admissions"/>
    <m/>
    <d v="2022-11-19T00:00:00"/>
    <d v="2022-11-08T00:00:00"/>
    <s v="The admission team is now following the admissions process as required._x000a_Sharing the sample student files with you as evidence."/>
    <x v="0"/>
    <n v="49"/>
    <n v="-11"/>
  </r>
  <r>
    <n v="1167"/>
    <s v="The school assets (all assets) need to be physically verified and the records need to be updated at least once a year. IT Asset register has not been updated from 2020 and it doesn't have details of assets issued to staff/teachers"/>
    <s v="Internal"/>
    <d v="2022-09-20T00:00:00"/>
    <x v="0"/>
    <s v="Malaysia"/>
    <x v="4"/>
    <s v="Observation"/>
    <n v="9001"/>
    <s v="8.5.2"/>
    <s v=" Identification &amp; traceability"/>
    <s v="Operations"/>
    <m/>
    <d v="2022-11-19T00:00:00"/>
    <d v="2022-12-12T00:00:00"/>
    <s v="IT assets have been checked and recorded."/>
    <x v="0"/>
    <n v="83"/>
    <n v="23"/>
  </r>
  <r>
    <n v="1168"/>
    <s v="Student details bus-wise to be held with Operations Department as well as vendor. Emergency numbers (Police / Fire) need to be updated and displayed in all buses"/>
    <s v="Internal"/>
    <d v="2022-09-20T00:00:00"/>
    <x v="0"/>
    <s v="Malaysia"/>
    <x v="4"/>
    <s v="Observation"/>
    <n v="45001"/>
    <n v="8.1999999999999993"/>
    <s v=" Emergency preparedness and response"/>
    <s v="Operations"/>
    <m/>
    <d v="2022-11-19T00:00:00"/>
    <d v="2022-10-12T00:00:00"/>
    <s v="Bus wise lists to be maintained.List shared as evidence. Vendor informed to display emergency niumbers in each bus."/>
    <x v="0"/>
    <n v="22"/>
    <n v="-38"/>
  </r>
  <r>
    <n v="1169"/>
    <s v="APA certificate (Fire Extinguisher) has expired (dated September 2020)"/>
    <s v="Internal"/>
    <d v="2022-09-20T00:00:00"/>
    <x v="0"/>
    <s v="Malaysia"/>
    <x v="4"/>
    <s v="Observation"/>
    <n v="45001"/>
    <s v="8.1.2"/>
    <s v=" Eliminating Hazards and reducing OH&amp;S risks"/>
    <s v="Operations"/>
    <m/>
    <d v="2022-11-19T00:00:00"/>
    <d v="2022-10-12T00:00:00"/>
    <s v="Pictures of updated stickers on Fire Extinguishers placed by the vendor and has been shared"/>
    <x v="0"/>
    <n v="22"/>
    <n v="-38"/>
  </r>
  <r>
    <n v="1170"/>
    <s v="AKINA TPM Trading certificate of BOMBA Registration has expired (June 2022)"/>
    <s v="Internal"/>
    <d v="2022-09-20T00:00:00"/>
    <x v="0"/>
    <s v="Malaysia"/>
    <x v="4"/>
    <s v="Observation"/>
    <n v="45001"/>
    <s v="8.1.2"/>
    <s v=" Eliminating Hazards and reducing OH&amp;S risks"/>
    <s v="Operations"/>
    <m/>
    <d v="2022-11-19T00:00:00"/>
    <d v="2022-11-08T00:00:00"/>
    <s v="Sharing the new AKINA licence for closure. The Licence has been renewed and updated"/>
    <x v="0"/>
    <n v="49"/>
    <n v="-11"/>
  </r>
  <r>
    <n v="1171"/>
    <s v="Water Tank Cleaning and water quality checking not in place for the campus. Over time, dirt, dust, debris, mould and harmful bacteria may build up leading to health issues"/>
    <s v="Internal"/>
    <d v="2022-09-20T00:00:00"/>
    <x v="0"/>
    <s v="Malaysia"/>
    <x v="4"/>
    <s v="Observation"/>
    <n v="45001"/>
    <s v="8.1.2"/>
    <s v=" Eliminating Hazards and reducing OH&amp;S risks"/>
    <s v="Operations"/>
    <m/>
    <d v="2022-11-19T00:00:00"/>
    <d v="2023-01-30T00:00:00"/>
    <s v="Water Tanks has been cleaned and report is attached for closure."/>
    <x v="0"/>
    <n v="132"/>
    <n v="72"/>
  </r>
  <r>
    <n v="1172"/>
    <s v="Water cooler filter maintenance and cleaning records not in evidence. This combined with absence of water tank testing may pose a serious health hazard"/>
    <s v="Internal"/>
    <d v="2022-09-20T00:00:00"/>
    <x v="0"/>
    <s v="Malaysia"/>
    <x v="4"/>
    <s v="Observation"/>
    <n v="45001"/>
    <s v="8.1.2"/>
    <s v=" Eliminating Hazards and reducing OH&amp;S risks"/>
    <s v="Operations"/>
    <m/>
    <d v="2022-11-19T00:00:00"/>
    <d v="2022-10-12T00:00:00"/>
    <s v="Water cooler serviced and record attached as evidence"/>
    <x v="0"/>
    <n v="22"/>
    <n v="-38"/>
  </r>
  <r>
    <n v="1173"/>
    <s v="The Elevator licence displayed in the elevator has expired. Elevator needs to be checked by authorised vendor and current certificate displayed"/>
    <s v="Internal"/>
    <d v="2022-09-20T00:00:00"/>
    <x v="0"/>
    <s v="Malaysia"/>
    <x v="4"/>
    <s v="Observation"/>
    <n v="45001"/>
    <s v="8.1.2"/>
    <s v=" Eliminating Hazards and reducing OH&amp;S risks"/>
    <s v="Operations"/>
    <m/>
    <d v="2022-11-19T00:00:00"/>
    <d v="2023-01-31T00:00:00"/>
    <s v="The elevator has been inspected and licence has been issued."/>
    <x v="0"/>
    <n v="133"/>
    <n v="73"/>
  </r>
  <r>
    <n v="1174"/>
    <s v="No rubber mats in the electrical room. Additionally flammable material such as mattress, wooden door found dumped in the electrical room"/>
    <s v="Internal"/>
    <d v="2022-09-20T00:00:00"/>
    <x v="0"/>
    <s v="Malaysia"/>
    <x v="4"/>
    <s v="Observation"/>
    <n v="45001"/>
    <s v="8.1.2"/>
    <s v=" Eliminating Hazards and reducing OH&amp;S risks"/>
    <s v="Operations"/>
    <m/>
    <d v="2022-11-19T00:00:00"/>
    <d v="2023-01-09T00:00:00"/>
    <s v="Electric rooms cleared evidence shared ."/>
    <x v="0"/>
    <n v="111"/>
    <n v="51"/>
  </r>
  <r>
    <n v="1175"/>
    <s v="No fire extinguisher in the uniform shop. With flammable material, this could mean increased risk to all concerned, in case of fire"/>
    <s v="Internal"/>
    <d v="2022-09-20T00:00:00"/>
    <x v="0"/>
    <s v="Malaysia"/>
    <x v="4"/>
    <s v="Observation"/>
    <n v="45001"/>
    <n v="8.1999999999999993"/>
    <s v=" Emergency preparedness and response"/>
    <s v="Operations"/>
    <m/>
    <d v="2022-11-19T00:00:00"/>
    <d v="2022-12-01T00:00:00"/>
    <s v="The order placed was received and FE installed. PFA the photo evidence for closure."/>
    <x v="0"/>
    <n v="72"/>
    <n v="12"/>
  </r>
  <r>
    <n v="1176"/>
    <s v="Old floor plans are being used in the Emergency Evacuation Plan displayed. This may lead to confusion in an emergency evacuation situation"/>
    <s v="Internal"/>
    <d v="2022-09-20T00:00:00"/>
    <x v="0"/>
    <s v="Malaysia"/>
    <x v="4"/>
    <s v="Observation"/>
    <n v="45001"/>
    <n v="8.1999999999999993"/>
    <s v=" Emergency preparedness and response"/>
    <s v="Operations"/>
    <m/>
    <d v="2022-11-19T00:00:00"/>
    <d v="2022-10-12T00:00:00"/>
    <s v="New plans made and displayed .Shared as evidence"/>
    <x v="0"/>
    <n v="22"/>
    <n v="-38"/>
  </r>
  <r>
    <n v="1177"/>
    <s v="Large bricks observed being used as door stoppers in several toilets. This could pose a risk for students in case of mischief since students cannot be supervised 100% of the time"/>
    <s v="Internal"/>
    <d v="2022-09-20T00:00:00"/>
    <x v="0"/>
    <s v="Malaysia"/>
    <x v="4"/>
    <s v="Observation"/>
    <n v="45001"/>
    <s v="8.1.2"/>
    <s v=" Eliminating Hazards and reducing OH&amp;S risks"/>
    <s v="Operations"/>
    <m/>
    <d v="2022-11-19T00:00:00"/>
    <d v="2023-01-09T00:00:00"/>
    <s v="The Bricks have been removed Sharing pics as evidence."/>
    <x v="0"/>
    <n v="111"/>
    <n v="51"/>
  </r>
  <r>
    <n v="1178"/>
    <s v="The toilets are not clean and in poor condition overall. This may lead to adverse impact on student health and hygiene as well as overall satisfaction"/>
    <s v="Internal"/>
    <d v="2022-09-20T00:00:00"/>
    <x v="0"/>
    <s v="Malaysia"/>
    <x v="4"/>
    <s v="Observation"/>
    <n v="9001"/>
    <n v="8.1"/>
    <s v=" Operational planning and control"/>
    <s v="Operations"/>
    <m/>
    <d v="2022-11-19T00:00:00"/>
    <d v="2023-01-31T00:00:00"/>
    <s v="A cleaning schedule has been initiated for all toilets."/>
    <x v="0"/>
    <n v="133"/>
    <n v="73"/>
  </r>
  <r>
    <n v="1179"/>
    <s v="Student strength in GMP segment has shrunk which may also be pandemic related. Current student strength is 64 (K1 &amp; K2 together). A focused local effort may help to contribute towards the sustainability and long-term survival of the school"/>
    <s v="Internal"/>
    <d v="2022-09-20T00:00:00"/>
    <x v="0"/>
    <s v="Malaysia"/>
    <x v="4"/>
    <s v="OFI"/>
    <n v="21001"/>
    <n v="6.1"/>
    <s v=" Actions to address risks &amp; opportunities"/>
    <s v="Leadership"/>
    <m/>
    <d v="2022-11-19T00:00:00"/>
    <d v="2022-11-10T00:00:00"/>
    <s v="Principal has had a meeting with GMP COD and Admissions team to strategize on increasing the numbers"/>
    <x v="0"/>
    <n v="51"/>
    <n v="-9"/>
  </r>
  <r>
    <n v="1180"/>
    <s v="Since student strength is stagnant, Principal could attend all exit interview, track &amp; record them to capture reasons. There were conflicting statements given on this matter. Also no evidence (dates / times) for all exit interviews was available"/>
    <s v="Internal"/>
    <d v="2022-09-20T00:00:00"/>
    <x v="0"/>
    <s v="Malaysia"/>
    <x v="4"/>
    <s v="OFI"/>
    <n v="21001"/>
    <s v="9.1.2"/>
    <s v="Satisfaction of learners, other beneficiaries and staff"/>
    <s v="Leadership"/>
    <m/>
    <d v="2022-11-19T00:00:00"/>
    <d v="2022-10-31T00:00:00"/>
    <s v="Principal is tracking all exit interviews and records the same as per the evidence attached"/>
    <x v="0"/>
    <n v="41"/>
    <n v="-19"/>
  </r>
  <r>
    <n v="1181"/>
    <s v="A child safety and protection policy can be drawn based on the GSF group level policy. This may mitigate risks to stakeholders and reassure parents"/>
    <s v="Internal"/>
    <d v="2022-09-20T00:00:00"/>
    <x v="0"/>
    <s v="Malaysia"/>
    <x v="4"/>
    <s v="OFI"/>
    <n v="21001"/>
    <n v="6.1"/>
    <s v=" Actions to address risks &amp; opportunities"/>
    <s v="Leadership"/>
    <m/>
    <d v="2022-11-19T00:00:00"/>
    <d v="2022-10-12T00:00:00"/>
    <s v=" Existing policy to be reviewed and communicated to all: Review completed and circulated. Enclosed as evidence."/>
    <x v="0"/>
    <n v="22"/>
    <n v="-38"/>
  </r>
  <r>
    <n v="1182"/>
    <s v="All processes to have a closed loop. E.g., when showing process flow of teacher observations, it is necessary to close the loop by informing teacher of findings, monitoring again &amp; documenting closure once matter is resolved. Alternately, steps can be shown in PDCA loop"/>
    <s v="Internal"/>
    <d v="2022-09-20T00:00:00"/>
    <x v="0"/>
    <s v="Malaysia"/>
    <x v="4"/>
    <s v="OFI"/>
    <n v="9001"/>
    <s v="7.5.3"/>
    <s v=" Control of documented information"/>
    <s v="Academics"/>
    <m/>
    <d v="2022-11-19T00:00:00"/>
    <d v="2022-11-21T00:00:00"/>
    <s v="Academics has closed the loop in the process flow."/>
    <x v="0"/>
    <n v="62"/>
    <n v="2"/>
  </r>
  <r>
    <n v="1183"/>
    <s v="It is advisable to get home country documents (collected during admissions) translated to English to allow checking of validity and other details"/>
    <s v="Internal"/>
    <d v="2022-09-20T00:00:00"/>
    <x v="0"/>
    <s v="Malaysia"/>
    <x v="4"/>
    <s v="OFI"/>
    <n v="21001"/>
    <n v="7.5"/>
    <s v=" Documented information"/>
    <s v="Admissions"/>
    <m/>
    <d v="2022-11-19T00:00:00"/>
    <d v="2022-11-22T00:00:00"/>
    <s v="Admission has sent out mail to team to henceforth get docs translated in English from Home country. PFA mail for evidence."/>
    <x v="0"/>
    <n v="63"/>
    <n v="3"/>
  </r>
  <r>
    <n v="1184"/>
    <s v="Reminder can be sent to parents for updating of students profile to make sure all information is current"/>
    <s v="Internal"/>
    <d v="2022-09-20T00:00:00"/>
    <x v="0"/>
    <s v="Malaysia"/>
    <x v="4"/>
    <s v="OFI"/>
    <n v="21001"/>
    <n v="7.5"/>
    <s v=" Documented information"/>
    <s v="Admissions"/>
    <m/>
    <d v="2022-11-19T00:00:00"/>
    <d v="2022-11-22T00:00:00"/>
    <s v="Admission team has sent out mail to parents to update their profile on myGIIS. Evidence attached."/>
    <x v="0"/>
    <n v="63"/>
    <n v="3"/>
  </r>
  <r>
    <n v="1185"/>
    <s v="List of exiting students may be shared weekly by the admissions department, with to the librarian and other relevant staff. This will enable collection of library books and other school property. It was observed that books had gone missing in the past which couldn't be recovered due to this gap"/>
    <s v="Internal"/>
    <d v="2022-09-20T00:00:00"/>
    <x v="0"/>
    <s v="Malaysia"/>
    <x v="4"/>
    <s v="OFI"/>
    <n v="9001"/>
    <n v="7.4"/>
    <s v=" Communication"/>
    <s v="Admissions"/>
    <m/>
    <d v="2022-11-19T00:00:00"/>
    <d v="2022-10-12T00:00:00"/>
    <s v="List to shared with librarian and sent mail shared as evidence"/>
    <x v="0"/>
    <n v="22"/>
    <n v="-38"/>
  </r>
  <r>
    <n v="1186"/>
    <s v="Consolidated tracker could be maintained for all new recruits when HR calls to check references"/>
    <s v="Internal"/>
    <d v="2022-09-20T00:00:00"/>
    <x v="0"/>
    <s v="Malaysia"/>
    <x v="4"/>
    <s v="OFI"/>
    <n v="21001"/>
    <s v="7.1.2"/>
    <s v="Human Resources"/>
    <s v="HR"/>
    <m/>
    <d v="2022-11-19T00:00:00"/>
    <d v="2022-10-12T00:00:00"/>
    <s v="The HR has created a tracker and this will be maintained in future"/>
    <x v="0"/>
    <n v="22"/>
    <n v="-38"/>
  </r>
  <r>
    <n v="1187"/>
    <s v="Eyesight check of drivers could be done by transport vendor to ensure safety of children in the school bus. Additionally uniform for drivers could be considered to ensure only approved drivers operate the buses"/>
    <s v="Internal"/>
    <d v="2022-09-20T00:00:00"/>
    <x v="0"/>
    <s v="Malaysia"/>
    <x v="4"/>
    <s v="OFI"/>
    <n v="45001"/>
    <s v="8.1.2"/>
    <s v=" Eliminating Hazards and reducing OH&amp;S risks"/>
    <s v="Operations"/>
    <m/>
    <d v="2022-11-19T00:00:00"/>
    <d v="2022-12-12T00:00:00"/>
    <s v="Driver eyesight checked and confirmed by school nurse as well as vendor has ordered uniforms  which will be enforced in January when term starts."/>
    <x v="0"/>
    <n v="83"/>
    <n v="23"/>
  </r>
  <r>
    <n v="1188"/>
    <s v="Bus vendors and housekeeping staff can be trained for ISO Awareness, Fire Drills and First Aid"/>
    <s v="Internal"/>
    <d v="2022-09-20T00:00:00"/>
    <x v="0"/>
    <s v="Malaysia"/>
    <x v="4"/>
    <s v="OFI"/>
    <n v="45001"/>
    <n v="7.3"/>
    <s v=" Awareness"/>
    <s v="Operations"/>
    <m/>
    <d v="2022-11-19T00:00:00"/>
    <d v="2022-12-20T00:00:00"/>
    <s v="Bus Drivers and Housekeeping staff have been given training"/>
    <x v="0"/>
    <n v="91"/>
    <n v="31"/>
  </r>
  <r>
    <n v="1189"/>
    <s v="The Incident Report could be enhanced to capture action plans. This would help in preventing recurrence"/>
    <s v="Internal"/>
    <d v="2022-09-20T00:00:00"/>
    <x v="0"/>
    <s v="Malaysia"/>
    <x v="4"/>
    <s v="OFI"/>
    <n v="45001"/>
    <n v="6.2"/>
    <s v=" OH&amp;S objectives &amp; planning to achieve them"/>
    <s v="Operations"/>
    <m/>
    <d v="2022-11-19T00:00:00"/>
    <d v="2022-11-21T00:00:00"/>
    <s v="Ops team has got the Corporate template. This has been shared with all.Mail evidence attached."/>
    <x v="0"/>
    <n v="62"/>
    <n v="2"/>
  </r>
  <r>
    <n v="1190"/>
    <s v="The Fire hose reels were checked by the vendor and some replacements suggested in June 2022. However, these were still not carried out"/>
    <s v="Internal"/>
    <d v="2022-09-20T00:00:00"/>
    <x v="0"/>
    <s v="Malaysia"/>
    <x v="4"/>
    <s v="OFI"/>
    <n v="45001"/>
    <s v="8.1.2"/>
    <s v=" Eliminating Hazards and reducing OH&amp;S risks"/>
    <s v="Operations"/>
    <m/>
    <d v="2022-11-19T00:00:00"/>
    <d v="2023-01-09T00:00:00"/>
    <s v="The Fire Hose has been repaired and sharing the before and after pics._x000a_ "/>
    <x v="0"/>
    <n v="111"/>
    <n v="51"/>
  </r>
  <r>
    <n v="1191"/>
    <s v="The Leadership can look into documenting the Risks and Opportunities for all departments "/>
    <s v="Internal"/>
    <d v="2022-09-20T00:00:00"/>
    <x v="1"/>
    <s v="Singapore"/>
    <x v="15"/>
    <s v="Observation"/>
    <n v="21001"/>
    <n v="6.1"/>
    <s v=" Actions to address risks &amp; opportunities"/>
    <s v="Leadership"/>
    <m/>
    <d v="2022-11-19T00:00:00"/>
    <d v="2022-12-07T00:00:00"/>
    <s v="OWIS will be using department development plans to address the issue. Departmental plans have not been used in the past. Annual development of departmental plans informed by the whole school SDP. "/>
    <x v="0"/>
    <n v="78"/>
    <n v="18"/>
  </r>
  <r>
    <n v="1192"/>
    <s v="During the physical site visit, it was noticed that the disinfectant spray was kept unattended in the canteen area. Though there was a symbol indicating that it was not drinking water, the container looked exactly like a water dispenser refill bottle. This may pose a hazard for young children and EAL students who may not be able to read the Warning label"/>
    <s v="Internal"/>
    <d v="2022-09-20T00:00:00"/>
    <x v="1"/>
    <s v="Singapore"/>
    <x v="15"/>
    <s v="Observation"/>
    <n v="45001"/>
    <s v="8.1.2"/>
    <s v=" Eliminating Hazards and reducing OH&amp;S risks"/>
    <s v="Operations"/>
    <m/>
    <d v="2022-11-19T00:00:00"/>
    <d v="2022-11-09T00:00:00"/>
    <s v="To remove container containing disinfectant liquid. The container looked like a water refill dispenser. To remove the container and placed in the nurses room under supervision. Container to be kept an under supervision of school nurse."/>
    <x v="0"/>
    <n v="50"/>
    <n v="-10"/>
  </r>
  <r>
    <n v="1193"/>
    <s v="HR may look into including Health and safety as well as PDPA aspects in their training"/>
    <s v="Internal"/>
    <d v="2022-09-20T00:00:00"/>
    <x v="1"/>
    <s v="Singapore"/>
    <x v="15"/>
    <s v="Observation"/>
    <n v="45001"/>
    <n v="7.3"/>
    <s v=" Awareness"/>
    <s v="HR"/>
    <m/>
    <d v="2022-11-19T00:00:00"/>
    <d v="2022-11-09T00:00:00"/>
    <s v="Added in the orientation slides the following information:_x000a_1._x0009_ Personal Data Protection Policy/Data Protection Policy_x000a_2._x0009_Health and Safety procedures – to include procedure on how to handle minor and major injury. Immediate addition of the recommended information in the orientation slides.  Frequent review and update of the procedures (if any)"/>
    <x v="0"/>
    <n v="50"/>
    <n v="-10"/>
  </r>
  <r>
    <n v="1194"/>
    <s v="HR may look into documenting internal and external trainings of both academic and non-academic staff"/>
    <s v="Internal"/>
    <d v="2022-09-20T00:00:00"/>
    <x v="1"/>
    <s v="Singapore"/>
    <x v="15"/>
    <s v="Observation"/>
    <n v="9001"/>
    <n v="7.2"/>
    <s v=" Competence"/>
    <s v="HR"/>
    <m/>
    <d v="2022-11-19T00:00:00"/>
    <d v="2022-11-09T00:00:00"/>
    <s v="Review and revised the current training tracker.. Training tracker is enhanced reflecting internal and external trainings attended by members of staff. Frequent review and update of the procedures (if any)"/>
    <x v="0"/>
    <n v="50"/>
    <n v="-10"/>
  </r>
  <r>
    <n v="1195"/>
    <s v="The overall training plan for non-academic staff was not evident during the audit"/>
    <s v="Internal"/>
    <d v="2022-09-20T00:00:00"/>
    <x v="1"/>
    <s v="Singapore"/>
    <x v="15"/>
    <s v="Observation"/>
    <n v="9001"/>
    <n v="7.2"/>
    <s v=" Competence"/>
    <s v="HR"/>
    <m/>
    <d v="2022-11-19T00:00:00"/>
    <d v="2022-11-09T00:00:00"/>
    <s v="Pending 2022-2023 Training Plan – training plan will be finalised in the month of November 2022. Pending 2022-2023 Training Plan – training plan will be finalised in the month of November 2022  "/>
    <x v="0"/>
    <n v="50"/>
    <n v="-10"/>
  </r>
  <r>
    <n v="1196"/>
    <s v="No evidence on IT Asset inventory shown during audit "/>
    <s v="Internal"/>
    <d v="2022-09-20T00:00:00"/>
    <x v="1"/>
    <s v="Singapore"/>
    <x v="15"/>
    <s v="Observation"/>
    <n v="9001"/>
    <s v="7.5.3"/>
    <s v=" Control of documented information"/>
    <s v="Operations"/>
    <m/>
    <d v="2022-11-19T00:00:00"/>
    <d v="2022-11-09T00:00:00"/>
    <s v="Asset inventory was shared in folder. Changeover of IT staff. Have included in shared drive. Asset list to be shared with line manager"/>
    <x v="0"/>
    <n v="50"/>
    <n v="-10"/>
  </r>
  <r>
    <n v="1197"/>
    <s v="The academic team can look into framing rules/policies for textbooks and reference books and communicating the same to students and parents"/>
    <s v="Internal"/>
    <d v="2022-09-20T00:00:00"/>
    <x v="1"/>
    <s v="Singapore"/>
    <x v="15"/>
    <s v="OFI"/>
    <n v="21001"/>
    <n v="8.1"/>
    <s v=" Operational planning and control"/>
    <s v="Academics"/>
    <m/>
    <d v="2022-11-19T00:00:00"/>
    <d v="2022-11-28T00:00:00"/>
    <s v="We will develop this policy during our process review sessions in 2023. "/>
    <x v="0"/>
    <n v="69"/>
    <n v="9"/>
  </r>
  <r>
    <n v="1198"/>
    <s v="The Leadership can look into revising the processes based on the current update for e.g., academic policies"/>
    <s v="Internal"/>
    <d v="2022-09-20T00:00:00"/>
    <x v="1"/>
    <s v="Singapore"/>
    <x v="15"/>
    <s v="OFI"/>
    <n v="21001"/>
    <n v="8.1"/>
    <s v=" Operational planning and control"/>
    <s v="Leadership"/>
    <m/>
    <d v="2022-11-19T00:00:00"/>
    <d v="2022-11-07T00:00:00"/>
    <s v="Annual updating of the processes of the school. Changes in leadership and strategic vision of OWIS. The review and update  of processes will begin in January 2022 and will be completed by March 2022. Inset days will be used to complete this process. Annual program for updating processes. "/>
    <x v="0"/>
    <n v="48"/>
    <n v="-12"/>
  </r>
  <r>
    <n v="1199"/>
    <s v="Emergency Response plan can include lightning and this to be included in the current plan"/>
    <s v="Internal"/>
    <d v="2022-09-20T00:00:00"/>
    <x v="1"/>
    <s v="Singapore"/>
    <x v="15"/>
    <s v="OFI"/>
    <n v="45001"/>
    <n v="8.1999999999999993"/>
    <s v=" Emergency preparedness and response"/>
    <s v="Operations"/>
    <m/>
    <d v="2022-11-19T00:00:00"/>
    <d v="2022-11-09T00:00:00"/>
    <s v="To include lightning warning system as part of the safety. Was never part of the Emergency Response Plan. Have updated the to include. All related safety equipment to be included in ERP"/>
    <x v="0"/>
    <n v="50"/>
    <n v="-10"/>
  </r>
  <r>
    <n v="1200"/>
    <s v="Certificate of fitness for electrical installation has expired and needs to be replaced"/>
    <s v="Internal"/>
    <d v="2022-09-20T00:00:00"/>
    <x v="1"/>
    <s v="Singapore"/>
    <x v="15"/>
    <s v="OFI"/>
    <n v="45001"/>
    <s v="8.1.2"/>
    <s v=" Eliminating Hazards and reducing OH&amp;S risks"/>
    <s v="Operations"/>
    <m/>
    <d v="2022-11-19T00:00:00"/>
    <d v="2022-11-09T00:00:00"/>
    <s v="License has been procured from the department and attached as evidence. To include Tracker for certification that requires re-applying. Follow up from government agencies was not received. To include into tracker and shared with dept. "/>
    <x v="0"/>
    <n v="50"/>
    <n v="-10"/>
  </r>
  <r>
    <n v="1201"/>
    <s v="Fire drill had not been conducted post easing of Covid restrictions. No plan evident. The next Fire Drill to be planned at the earliest"/>
    <s v="Internal"/>
    <d v="2022-09-20T00:00:00"/>
    <x v="1"/>
    <s v="Singapore"/>
    <x v="15"/>
    <s v="OFI"/>
    <n v="45001"/>
    <n v="8.1999999999999993"/>
    <s v=" Emergency preparedness and response"/>
    <s v="Operations"/>
    <m/>
    <d v="2022-11-19T00:00:00"/>
    <d v="2022-11-09T00:00:00"/>
    <s v="Fire drilled already conducted and attached evidence for the same._x000a_To conduct fire drill at month end of August. End of academic year and post covid. To be conducted by month end of August after the briefing for teachers and staff. Fire Drills are conducted twice in an academic year."/>
    <x v="0"/>
    <n v="50"/>
    <n v="-10"/>
  </r>
  <r>
    <n v="1202"/>
    <s v="Operations department can look into having an awareness on First Aid to all academic and non-academic staff"/>
    <s v="Internal"/>
    <d v="2022-09-20T00:00:00"/>
    <x v="1"/>
    <s v="Singapore"/>
    <x v="15"/>
    <s v="OFI"/>
    <n v="45001"/>
    <s v="8.1.2"/>
    <s v=" Eliminating Hazards and reducing OH&amp;S risks"/>
    <s v="Operations"/>
    <m/>
    <d v="2022-11-19T00:00:00"/>
    <d v="2022-11-28T00:00:00"/>
    <s v="To conduct first-aid awareness for all staff. School Nurses to conduct first -aid awareness to all staff in OWIS. Awareness program to be included in induction program"/>
    <x v="0"/>
    <n v="69"/>
    <n v="9"/>
  </r>
  <r>
    <n v="1203"/>
    <s v="The clause 8.3 may be more elaborated in the documentation. The SIPOC for course development may be rewritten in lines of the ISO clause"/>
    <s v="External"/>
    <d v="2022-10-12T00:00:00"/>
    <x v="2"/>
    <s v="Cambodia"/>
    <x v="17"/>
    <s v="OFI"/>
    <n v="9001"/>
    <n v="8.3000000000000007"/>
    <s v=" Design &amp; development of products &amp; services"/>
    <s v="Quality"/>
    <m/>
    <d v="2022-12-11T00:00:00"/>
    <d v="2023-03-16T00:00:00"/>
    <s v="The SIPOC for course development rewritten in lines of the ISO clause."/>
    <x v="0"/>
    <n v="155"/>
    <n v="95"/>
  </r>
  <r>
    <n v="1204"/>
    <s v="Infrastructure risk w.r.t. safety may be considered"/>
    <s v="External"/>
    <d v="2022-10-12T00:00:00"/>
    <x v="2"/>
    <s v="Cambodia"/>
    <x v="17"/>
    <s v="OFI"/>
    <n v="45001"/>
    <s v="6.1.2"/>
    <s v=" Hazard identification &amp; assessment of risks and opportunities"/>
    <s v="Management"/>
    <m/>
    <d v="2022-12-11T00:00:00"/>
    <d v="2023-10-13T00:00:00"/>
    <s v="1. Conduct an urgent safety assessment of the existing infrastructure to identify any immediate risks or hazards that require immediate attention._x000a_2. Implement temporary safety measures to mitigate the most critical risks identified during the assessment."/>
    <x v="0"/>
    <n v="366"/>
    <n v="306"/>
  </r>
  <r>
    <n v="1205"/>
    <s v="Complaints / feedback process may address issues which have been closed without resolution"/>
    <s v="External"/>
    <d v="2022-10-12T00:00:00"/>
    <x v="2"/>
    <s v="Cambodia"/>
    <x v="17"/>
    <s v="OFI"/>
    <n v="21001"/>
    <s v="9.1.2"/>
    <s v="Satisfaction of learners, other beneficiaries and staff"/>
    <s v="Management"/>
    <m/>
    <d v="2022-12-11T00:00:00"/>
    <d v="2023-04-24T00:00:00"/>
    <s v="Feedback report and actions taken tracked and issues resolved. 1. Review and reopen any closed issues that may have been inadequately addressed._x000a_2. Temporarily halt the closure of any new issues until the corrective and preventive actions are in place."/>
    <x v="0"/>
    <n v="194"/>
    <n v="134"/>
  </r>
  <r>
    <n v="1206"/>
    <s v="Purchase invoice / RFQ may detail the exact specification of material required"/>
    <s v="External"/>
    <d v="2022-10-12T00:00:00"/>
    <x v="2"/>
    <s v="Cambodia"/>
    <x v="17"/>
    <s v="OFI"/>
    <n v="9001"/>
    <n v="7.5"/>
    <s v=" Documented information"/>
    <s v="Operations"/>
    <m/>
    <d v="2022-12-11T00:00:00"/>
    <d v="2023-07-07T00:00:00"/>
    <s v="The exact specification of the material required is already specified in the purchase invoice or RFQ. Implement a  review process by assigning a responsible individual or team to review and verify the material specifications in all pending purchase invoices and RFQs before they are approved or sent out. This will prevent any incorrect or incomplete documents."/>
    <x v="0"/>
    <n v="268"/>
    <n v="208"/>
  </r>
  <r>
    <n v="1207"/>
    <s v="Approved Vendor list may be developed item wise to ensure a minimum of 3 vendors for each material"/>
    <s v="External"/>
    <d v="2022-10-12T00:00:00"/>
    <x v="2"/>
    <s v="Cambodia"/>
    <x v="17"/>
    <s v="OFI"/>
    <n v="9001"/>
    <n v="7.5"/>
    <s v=" Documented information"/>
    <s v="Operations"/>
    <m/>
    <d v="2022-12-11T00:00:00"/>
    <d v="2023-07-07T00:00:00"/>
    <s v="Approved Vendor list developed item wise to ensure a minimum of 3 vendors for each material. Immediately review the existing vendor list and identify materials without the required minimum of 3 vendors. Reach out to additional vendors if necessary to meet this requirement. This step ensures that there is no immediate risk of material shortages."/>
    <x v="0"/>
    <n v="268"/>
    <n v="208"/>
  </r>
  <r>
    <n v="1208"/>
    <s v="A central store may be developed instead of campus wise. This shall reduce the total inventory"/>
    <s v="External"/>
    <d v="2022-10-12T00:00:00"/>
    <x v="2"/>
    <s v="Cambodia"/>
    <x v="17"/>
    <s v="OFI"/>
    <n v="9001"/>
    <n v="7.1"/>
    <s v=" Resources"/>
    <s v="Management"/>
    <m/>
    <d v="2022-12-11T00:00:00"/>
    <d v="2023-07-11T00:00:00"/>
    <s v="A central store of inventory has been developed. 1. Begin with an initial inventory assessment to pinpoint any surplus or duplicated items and determine which ones should be reduced as a top priority._x000a_2. Determine the specific campus where the central store should be established._x000a_"/>
    <x v="0"/>
    <n v="272"/>
    <n v="212"/>
  </r>
  <r>
    <n v="1209"/>
    <s v="Re-order level for each item may be developed considering the consumption pattern and delivery period"/>
    <s v="External"/>
    <d v="2022-10-12T00:00:00"/>
    <x v="2"/>
    <s v="Cambodia"/>
    <x v="17"/>
    <s v="OFI"/>
    <n v="9001"/>
    <n v="8.1"/>
    <s v=" Operational planning and control"/>
    <s v="Operations"/>
    <m/>
    <d v="2022-12-11T00:00:00"/>
    <d v="2023-08-29T00:00:00"/>
    <s v="The operations and procurement department has started using the reorder level formula for each item to ensure that stocks are not depleted before the next delivery arrives. The formula is:  Reorder level (ROL) = Consumption pattern x Delivery period + Buffer stock"/>
    <x v="0"/>
    <n v="321"/>
    <n v="261"/>
  </r>
  <r>
    <n v="1210"/>
    <s v="Petty cash purchases may be analysed for trend"/>
    <s v="External"/>
    <d v="2022-10-12T00:00:00"/>
    <x v="2"/>
    <s v="Cambodia"/>
    <x v="17"/>
    <s v="OFI"/>
    <n v="9001"/>
    <s v="9.1.3"/>
    <s v=" Analysis &amp; evaluation"/>
    <s v="Leadership"/>
    <m/>
    <d v="2022-12-11T00:00:00"/>
    <d v="2023-07-07T00:00:00"/>
    <s v="The petty cash has been analysed for trends"/>
    <x v="0"/>
    <n v="268"/>
    <n v="208"/>
  </r>
  <r>
    <n v="1211"/>
    <s v="Preventive maintenance schedule &amp; checklist may be developed"/>
    <s v="External"/>
    <d v="2022-10-12T00:00:00"/>
    <x v="2"/>
    <s v="Cambodia"/>
    <x v="17"/>
    <s v="OFI"/>
    <n v="9001"/>
    <s v="7.5.2"/>
    <s v=" Creating and updating"/>
    <s v="Operations"/>
    <m/>
    <d v="2022-12-11T00:00:00"/>
    <d v="2023-07-25T00:00:00"/>
    <s v="Preventive maintenance schedule &amp; checklist may be developed. 1. Immediately develop a basic preventive maintenance schedule and checklist for critical equipment, systems, and infrastructure._x000a_2. Prioritize preventive maintenance for critical equipment to minimize the risk of unexpected failures or downtime."/>
    <x v="0"/>
    <n v="286"/>
    <n v="226"/>
  </r>
  <r>
    <n v="1212"/>
    <s v="Business risk analysis may include competition and recruitment of child offenders"/>
    <s v="External"/>
    <d v="2022-10-12T00:00:00"/>
    <x v="2"/>
    <s v="Cambodia"/>
    <x v="17"/>
    <s v="OFI"/>
    <n v="21001"/>
    <n v="6.1"/>
    <s v=" Actions to address risks &amp; opportunities"/>
    <s v="Leadership"/>
    <m/>
    <d v="2022-12-11T00:00:00"/>
    <d v="2023-05-15T00:00:00"/>
    <s v="Business risk analysis has been updated to include competition and recruitment of child offenders. These are now part of the recruitment policy of Harrods. This will be ensured in the future"/>
    <x v="0"/>
    <n v="215"/>
    <n v="155"/>
  </r>
  <r>
    <n v="1213"/>
    <s v="Recruitment plan for the year may also specify target date"/>
    <s v="External"/>
    <d v="2022-10-12T00:00:00"/>
    <x v="2"/>
    <s v="Cambodia"/>
    <x v="17"/>
    <s v="OFI"/>
    <n v="9001"/>
    <n v="10.3"/>
    <s v=" Continual improvement"/>
    <s v="HR"/>
    <m/>
    <d v="2022-12-11T00:00:00"/>
    <d v="2023-05-15T00:00:00"/>
    <s v="HR department set up the recruitment timeline for the yearly recruitment plan. HR department provide a recruitment timeline for yearly recruitment plan to measure recruitment efficiency. HR to ensure that a timeline is given for every yearly recruitment planning "/>
    <x v="0"/>
    <n v="215"/>
    <n v="155"/>
  </r>
  <r>
    <n v="1214"/>
    <s v="The clause 8.3 may be more elaborated in the documentation for development. The Course design &amp; content development may be rewritten in lines of the ISO clause."/>
    <s v="External"/>
    <d v="2022-10-13T00:00:00"/>
    <x v="1"/>
    <s v="Singapore"/>
    <x v="15"/>
    <s v="OFI"/>
    <n v="9001"/>
    <n v="8.3000000000000007"/>
    <s v=" Design &amp; development of products &amp; services"/>
    <s v="Quality"/>
    <m/>
    <d v="2022-12-12T00:00:00"/>
    <d v="2022-11-07T00:00:00"/>
    <s v="Annual updating of the processes of the school.  Has not been updated to be in line with ISO . The review and update  of processes will begin in January 2022 and will be completed by March 2022. Inset days will be used to complete this process. Annual program for updating processes. "/>
    <x v="0"/>
    <n v="25"/>
    <n v="-35"/>
  </r>
  <r>
    <n v="1215"/>
    <s v="Chinese mathematics, use of abacus etc. may be considered as additional training in bilingual program. Vedic mathematics may also be considered as alternate."/>
    <s v="External"/>
    <d v="2022-10-13T00:00:00"/>
    <x v="1"/>
    <s v="Singapore"/>
    <x v="15"/>
    <s v="OFI"/>
    <n v="21001"/>
    <n v="10.199999999999999"/>
    <s v="Continual Improvement"/>
    <s v="Leadership"/>
    <m/>
    <d v="2022-12-12T00:00:00"/>
    <d v="2022-11-07T00:00:00"/>
    <s v="No corrective action will be taken as we are bound by the curricular requirements of the IB Primary Years Program. The school has discussed the same and since its will not be possible to implement this OFI, this finding has been closed based on the decision taken by the Management"/>
    <x v="0"/>
    <n v="25"/>
    <n v="-35"/>
  </r>
  <r>
    <n v="1216"/>
    <s v="Complaints / feedback process may also address issues raised by internal stakeholders (where HR &amp; academic coordinators are responsible for response &amp; resolution)."/>
    <s v="External"/>
    <d v="2022-10-13T00:00:00"/>
    <x v="1"/>
    <s v="Singapore"/>
    <x v="15"/>
    <s v="OFI"/>
    <n v="21001"/>
    <s v="9.1.2"/>
    <s v="Satisfaction of learners, other beneficiaries and staff"/>
    <s v="Leadership"/>
    <m/>
    <d v="2022-12-12T00:00:00"/>
    <d v="2022-11-07T00:00:00"/>
    <s v="We currently have two yearly surveys for staff to provide feedback. We also have a clearly articulated process for internal feedback. This process is shared with staff at induction.  Continue to maintain the process that is in place. "/>
    <x v="0"/>
    <n v="25"/>
    <n v="-35"/>
  </r>
  <r>
    <n v="1217"/>
    <s v="Nanyang campus may not accept children with physical disabilities, due to its infrastructure. However, Suntec campus may consider developing systems for such children."/>
    <s v="External"/>
    <d v="2022-10-13T00:00:00"/>
    <x v="1"/>
    <s v="Singapore"/>
    <x v="15"/>
    <s v="OFI"/>
    <n v="21001"/>
    <s v="7.2.2"/>
    <s v="Additional requirements for special needs education (Competence)"/>
    <s v="Leadership"/>
    <m/>
    <d v="2022-12-12T00:00:00"/>
    <d v="2022-11-07T00:00:00"/>
    <s v="No action will be taken regarding this OFI as we are unable to modify the space used at Suntec. As per our contract with Suntec, no changes can be made to any of the environments that we used. Based on the decision taken by management, the fining has been closed"/>
    <x v="0"/>
    <n v="25"/>
    <n v="-35"/>
  </r>
  <r>
    <n v="1218"/>
    <s v="Approved Vendor list may be developed item wise to ensure a minimum of 3 vendors for each material."/>
    <s v="External"/>
    <d v="2022-10-13T00:00:00"/>
    <x v="1"/>
    <s v="Singapore"/>
    <x v="15"/>
    <s v="OFI"/>
    <n v="45001"/>
    <s v="7.5.2"/>
    <s v=" Creating and updating"/>
    <s v="Operations"/>
    <m/>
    <d v="2022-12-12T00:00:00"/>
    <d v="2022-11-08T00:00:00"/>
    <s v="Edited vendor list against criteria of scope of work. Vendor list not arranged to service provided. Vendor list to be maintained again service provided with at lest 3 vendor per scope. To be updated by operations and procurement."/>
    <x v="0"/>
    <n v="26"/>
    <n v="-34"/>
  </r>
  <r>
    <n v="1219"/>
    <s v="Maintenance checklist may include building stability checks, lightening arrestor, earthing pits etc. (though not a legal requirement)"/>
    <s v="External"/>
    <d v="2022-10-13T00:00:00"/>
    <x v="1"/>
    <s v="Singapore"/>
    <x v="15"/>
    <s v="OFI"/>
    <n v="45001"/>
    <s v="7.5.2"/>
    <s v=" Creating and updating"/>
    <s v="Operations"/>
    <m/>
    <d v="2022-12-12T00:00:00"/>
    <d v="2022-11-08T00:00:00"/>
    <s v="Building stability  check done by Land owner every 5 years. But was not included in evidence. Building checks done, will engage contractors for check on lightning arrestor and earth pits. To be included as part of facilities yearly checks"/>
    <x v="0"/>
    <n v="26"/>
    <n v="-34"/>
  </r>
  <r>
    <n v="1220"/>
    <s v="Electric sockets in the class room may be plugged or covered."/>
    <s v="External"/>
    <d v="2022-10-13T00:00:00"/>
    <x v="1"/>
    <s v="Singapore"/>
    <x v="15"/>
    <s v="OFI"/>
    <n v="45001"/>
    <s v="8.1.2"/>
    <s v=" Eliminating Hazards and reducing OH&amp;S risks"/>
    <s v="Operations"/>
    <m/>
    <d v="2022-12-12T00:00:00"/>
    <d v="2022-11-08T00:00:00"/>
    <s v="Purchased plug covers and cover low and exposed wall socket. To plug and cover open wall socket. To be part of facilities checklist  and class teachers to ensure covers are in place"/>
    <x v="0"/>
    <n v="26"/>
    <n v="-34"/>
  </r>
  <r>
    <n v="1221"/>
    <s v="Canteen hygiene checklist may be developed in line with FSSC standard (instead of generic checklist)"/>
    <s v="External"/>
    <d v="2022-10-13T00:00:00"/>
    <x v="1"/>
    <s v="Singapore"/>
    <x v="15"/>
    <s v="OFI"/>
    <n v="45001"/>
    <s v="8.1.2"/>
    <s v=" Eliminating Hazards and reducing OH&amp;S risks"/>
    <s v="Operations"/>
    <m/>
    <d v="2022-12-12T00:00:00"/>
    <d v="2022-11-28T00:00:00"/>
    <s v="To work with GIIS to standardize checklist with FSSC standard. To standardize checklist with FSSC standard. To work with GIIS closely"/>
    <x v="0"/>
    <n v="46"/>
    <n v="-14"/>
  </r>
  <r>
    <n v="1222"/>
    <s v="Fire load analysis may be carried out for placement of fire extinguishers (number &amp; type)."/>
    <s v="External"/>
    <d v="2022-10-13T00:00:00"/>
    <x v="1"/>
    <s v="Singapore"/>
    <x v="15"/>
    <s v="OFI"/>
    <n v="45001"/>
    <s v="8.1.2"/>
    <s v=" Eliminating Hazards and reducing OH&amp;S risks"/>
    <s v="Operations"/>
    <m/>
    <d v="2022-12-12T00:00:00"/>
    <d v="2022-11-28T00:00:00"/>
    <s v="The requirement is based on the building and load of the existing structure and not based on occupancy, hence the existing approval from_x000a_SCDF is sufficient "/>
    <x v="0"/>
    <n v="46"/>
    <n v="-14"/>
  </r>
  <r>
    <n v="1223"/>
    <s v="Evidence of knowledge and awareness training of ISO requirements and PDCA aspects was not demonstrated during the audit of IBPYP coordinator. In the absence of the same it may be unclear if all aspects of PYP curriculum are delivered and deployed in the desired manner across all the classes"/>
    <s v="Internal"/>
    <d v="2023-02-16T00:00:00"/>
    <x v="0"/>
    <s v="Japan"/>
    <x v="0"/>
    <s v="Observation"/>
    <n v="21001"/>
    <n v="7.2"/>
    <s v=" Competence"/>
    <s v="Academics"/>
    <m/>
    <d v="2023-04-17T00:00:00"/>
    <d v="2023-02-23T00:00:00"/>
    <s v="&quot;Training session regarding the PDCA aspects, my GIIS policies, addressing risks and opportunities and ISO standards given to PYP coordinator._x000a_Evidence of files attached in related files. Advance training of requirements as per ISO requirements as well as my GIIS policies need to be given during the induction program of the role."/>
    <x v="0"/>
    <n v="7"/>
    <n v="-53"/>
  </r>
  <r>
    <n v="1224"/>
    <s v="Documentary evidence of processes in place as per myGIIS IMS policies 1-7 not seen in an organised manner. In the absence of the same it cannot be ascertained if the processes are well deployed across the curriculum"/>
    <s v="Internal"/>
    <d v="2023-02-16T00:00:00"/>
    <x v="0"/>
    <s v="Japan"/>
    <x v="0"/>
    <s v="Observation"/>
    <n v="21001"/>
    <n v="7.5"/>
    <s v=" Documented information"/>
    <s v="Academics"/>
    <m/>
    <d v="2023-04-17T00:00:00"/>
    <d v="2023-03-06T00:00:00"/>
    <s v="All documentary evidence is managed by PYP coordinator and are accessible to all PYP teachers. PYP coordinator is the manager along with principal to manage the documentary evidence. Coordinator to have complete understanding and control of all documentary evidences. "/>
    <x v="0"/>
    <n v="18"/>
    <n v="-42"/>
  </r>
  <r>
    <n v="1225"/>
    <s v="Evidence of Substitute teacher records not found-. In the absence of the same, it is not sure to ascertain if all classes have been substituted in the case of teacher becomes absent on any particular day"/>
    <s v="Internal"/>
    <d v="2023-02-16T00:00:00"/>
    <x v="0"/>
    <s v="Japan"/>
    <x v="0"/>
    <s v="Observation"/>
    <n v="21001"/>
    <n v="7.5"/>
    <s v=" Documented information"/>
    <s v="Academics"/>
    <m/>
    <d v="2023-04-17T00:00:00"/>
    <d v="2023-02-23T00:00:00"/>
    <s v=" Process of documenting substitute records of GMP classes in place.Follow the process of documenting substitute records for absent teachers so that a tracking system will be readily available. "/>
    <x v="0"/>
    <n v="7"/>
    <n v="-53"/>
  </r>
  <r>
    <n v="1226"/>
    <s v="Evidence of First aid training as well as response to accidents and incidents given to all teachers not seen for 2022. In the absence of the same teachers will not be able to respond and react to first aid situations outside school premises or inside the classroom"/>
    <s v="Internal"/>
    <d v="2023-02-16T00:00:00"/>
    <x v="0"/>
    <s v="Japan"/>
    <x v="0"/>
    <s v="Observation"/>
    <n v="45001"/>
    <n v="7.3"/>
    <s v=" Awareness"/>
    <s v="Operations"/>
    <m/>
    <d v="2023-04-17T00:00:00"/>
    <d v="2023-03-16T00:00:00"/>
    <s v="First Aid Training given to teachers by school nurses. Proper plan to conduct scheduled annual first aid training to all teachers. Nurses and Operations department to plan all training in advance so that all can avoid missing the same."/>
    <x v="0"/>
    <n v="28"/>
    <n v="-32"/>
  </r>
  <r>
    <n v="1227"/>
    <s v="The process of collecting and sharing health records of newly admitted students including allergy records was not evident during the audit. In the absence of the same it cannot be ensured if all the information are shared to relevant campus nurses as well as class teachers. This may be a safety risk to students especially when they share food during lunch"/>
    <s v="Internal"/>
    <d v="2023-02-16T00:00:00"/>
    <x v="0"/>
    <s v="Japan"/>
    <x v="0"/>
    <s v="OFI"/>
    <n v="45001"/>
    <n v="7.5"/>
    <s v=" Documented information"/>
    <s v="Admissions"/>
    <m/>
    <d v="2023-04-17T00:00:00"/>
    <d v="2023-04-05T00:00:00"/>
    <s v="Policy regarding collecting the medical information was put in place and new parents have been requested to do upload the medical form through google form. All new parents have started the process. The records are received by school nurses .The policies has been communicated to all relevant parties of all campuses. All nurses have been trained to update the medical records through sending google form to parents regularly."/>
    <x v="0"/>
    <n v="48"/>
    <n v="-12"/>
  </r>
  <r>
    <n v="1228"/>
    <s v="No documents seen or no evidence seen for process or practice related to emergency response process in case of situations happening during ECA/ CCA / park time outside the school. In the absence of the same the teachers, support staff, external contract teachers will not have clue of the process and can create a chaos and can compromise safety and accountability in the eventuality of an emergency"/>
    <s v="Internal"/>
    <d v="2023-02-16T00:00:00"/>
    <x v="0"/>
    <s v="Japan"/>
    <x v="0"/>
    <s v="Observation"/>
    <n v="45001"/>
    <s v="8.1.2"/>
    <s v=" Eliminating Hazards and reducing OH&amp;S risks"/>
    <s v="Operations"/>
    <m/>
    <d v="2023-04-17T00:00:00"/>
    <d v="2023-03-20T00:00:00"/>
    <s v="Training needs are identified, and training conducted for all ECA/ CCA teachers. To include annual training / re-fresher training for ECA/ CCA teachers along with regular teachers for emergency response. ECA CCA external teachers to be identified as student facilitators and to include them for all necessary trainings."/>
    <x v="0"/>
    <n v="32"/>
    <n v="-28"/>
  </r>
  <r>
    <n v="1229"/>
    <s v="Evidence of emergency training for substitute teachers not seen. In the absence of the same, the_x000a_substitute teachers will not have an idea of how to respond to emergency situations"/>
    <s v="Internal"/>
    <d v="2023-02-16T00:00:00"/>
    <x v="0"/>
    <s v="Japan"/>
    <x v="0"/>
    <s v="Observation"/>
    <n v="45001"/>
    <s v="8.1.2"/>
    <s v=" Eliminating Hazards and reducing OH&amp;S risks"/>
    <s v="Operations"/>
    <m/>
    <d v="2023-04-17T00:00:00"/>
    <d v="2023-03-20T00:00:00"/>
    <s v="Training needs identified and training of emergency response conducted for all substitute teachers. To make annual plan for training of emergency response conducted for all substitute teachers. Make a list of substitute teachers and share to operations department so that they include to train substitute teachers as well for emergency response."/>
    <x v="0"/>
    <n v="32"/>
    <n v="-28"/>
  </r>
  <r>
    <n v="1230"/>
    <s v="No evidence of cleaning reports of washroom cleaning with time stamps seen. In the absence of the same it cannot be ensured that timely cleaning is conducted"/>
    <s v="Internal"/>
    <d v="2023-02-16T00:00:00"/>
    <x v="0"/>
    <s v="Japan"/>
    <x v="0"/>
    <s v="OFI"/>
    <n v="45001"/>
    <n v="9.1"/>
    <s v=" Monitoring, measurement, analysis &amp; performance evaluation"/>
    <s v="Operations"/>
    <m/>
    <d v="2023-04-17T00:00:00"/>
    <d v="2023-04-07T00:00:00"/>
    <s v="The process of recording the washroom cleaning was put in place. All cleaners of all campuses were given orientation for starting the process."/>
    <x v="0"/>
    <n v="50"/>
    <n v="-10"/>
  </r>
  <r>
    <n v="1231"/>
    <s v="Evidence of records of asset stock maintenance not seen for 2022. In the absence of the same it is not sure to ascertain if all assets are managed, safeguarded and maintained by the school"/>
    <s v="Internal"/>
    <d v="2023-02-16T00:00:00"/>
    <x v="0"/>
    <s v="Japan"/>
    <x v="0"/>
    <s v="OFI"/>
    <n v="9001"/>
    <s v="7.1.3"/>
    <s v=" Infrastructure"/>
    <s v="Operations"/>
    <m/>
    <d v="2023-04-17T00:00:00"/>
    <d v="2023-03-13T00:00:00"/>
    <s v="Management decisions to complete the asset stock taking by the end of the year during school holidays as it is time consuming. Management decisions to schedule asset stock taking during school holiday time. Plan and schedule asset stock taking well ahead."/>
    <x v="0"/>
    <n v="25"/>
    <n v="-35"/>
  </r>
  <r>
    <n v="1232"/>
    <s v="Documented evidence of Occupational Health and Safety Induction conducted not seen for_x000a_new employee induction. In the absence of the evidence, it cannot be concluded that the mandatory safety induction for employees have been completed"/>
    <s v="Internal"/>
    <d v="2023-02-16T00:00:00"/>
    <x v="0"/>
    <s v="Japan"/>
    <x v="0"/>
    <s v="Observation"/>
    <n v="9001"/>
    <n v="7.3"/>
    <s v=" Awareness"/>
    <s v="HR"/>
    <m/>
    <d v="2023-04-17T00:00:00"/>
    <d v="2023-04-14T00:00:00"/>
    <s v="OH and S induction for new joiner once completed was documented in the  HR induction checklist format . The standardized format was put in action for all HR induction from April 2023.The same format will be followed for all campus new joiner, HR induction."/>
    <x v="0"/>
    <n v="57"/>
    <n v="-3"/>
  </r>
  <r>
    <n v="1233"/>
    <s v="Documented evidence of the employee induction records done by curriculum coordinator_x000a_may be maintained by HR. This will help HR in charge to see the completeness of induction and track if all necessary induction is complete or not or not especially when there are 3 different campuses, and the management is done centrally"/>
    <s v="Internal"/>
    <d v="2023-02-16T00:00:00"/>
    <x v="0"/>
    <s v="Japan"/>
    <x v="0"/>
    <s v="Observation"/>
    <n v="9001"/>
    <n v="7.5"/>
    <s v=" Documented information"/>
    <s v="HR"/>
    <m/>
    <d v="2023-04-17T00:00:00"/>
    <d v="2023-04-07T00:00:00"/>
    <s v="The process of documenting the induction conducted by coordinators was completed by HR.  HR has started documenting l induction details in the employee file of all campuses."/>
    <x v="0"/>
    <n v="50"/>
    <n v="-10"/>
  </r>
  <r>
    <n v="1234"/>
    <s v="Job Description &amp; Key Result Area for Business Development function was not available"/>
    <s v="Internal"/>
    <d v="2023-02-16T00:00:00"/>
    <x v="0"/>
    <s v="India"/>
    <x v="14"/>
    <s v="Observation"/>
    <n v="21001"/>
    <n v="5.3"/>
    <s v=" Role, Responsibility, Authority"/>
    <s v="HR"/>
    <m/>
    <d v="2023-04-17T00:00:00"/>
    <d v="2023-04-10T00:00:00"/>
    <s v="A job description and key result area for the Business Development function have now been drafted by HR and made available to Tanushree, Fayaz Khan's reporting manager. As a result, HR has checked that JD's &amp; KRA's are available for all positions listed on the organization chart. Every time a new position is added to the organisation chart, the JD's &amp; KRA's will be prepared simultaneously and given to the new hire when he or she joins."/>
    <x v="0"/>
    <n v="53"/>
    <n v="-7"/>
  </r>
  <r>
    <n v="1235"/>
    <s v="Sighted the joining records of Admission Counsellor and the French Teacher. They have access to myGIIS. However, could not verify details of their Induction Modules / PPT’s completion on Teamie &amp; also of OHSAS standards Induction PPT"/>
    <s v="Internal"/>
    <d v="2023-02-16T00:00:00"/>
    <x v="0"/>
    <s v="India"/>
    <x v="14"/>
    <s v="Observation"/>
    <n v="21001"/>
    <n v="7.3"/>
    <s v=" Awareness"/>
    <s v="HR"/>
    <m/>
    <d v="2023-04-17T00:00:00"/>
    <d v="2023-05-02T00:00:00"/>
    <s v="All new joiners, in addition to completion of the standard HR induction have also completed their induction modules on Teamie &amp; general health and safety awareness module in the LMS. This requirement has now been added to the HR SOP and hence will be followed as per the SOP. GIIS Noida HR will make sure that all new joinees will complete all the necessary induction trainings within a weeks’ time from the date of joining "/>
    <x v="0"/>
    <n v="75"/>
    <n v="15"/>
  </r>
  <r>
    <n v="1236"/>
    <s v="Action plans for low-rated parameters for improvements needs to be made for PSAT 2 Report for the Campus that was shared on 11th Jan’23"/>
    <s v="Internal"/>
    <d v="2023-02-16T00:00:00"/>
    <x v="0"/>
    <s v="India"/>
    <x v="14"/>
    <s v="Observation"/>
    <n v="21001"/>
    <s v="9.1.2"/>
    <s v="Satisfaction of learners, other beneficiaries and staff"/>
    <s v="Leadership"/>
    <m/>
    <d v="2023-04-17T00:00:00"/>
    <d v="2023-04-10T00:00:00"/>
    <s v="PSAT Report for Oct’22 to March’23 has been analysed and actionable points have been identified for improvement. PSAT 2 Report going forward will be checked and updated in Tracking Spreadsheet as and when it’s received. All Survey Reports received once in 6 months will be reviewed, analysed, actionable points identified &amp; monitored monthly to track progess"/>
    <x v="0"/>
    <n v="53"/>
    <n v="-7"/>
  </r>
  <r>
    <n v="1237"/>
    <s v="Random breath tests are conducted on bus drivers to assess alcohol consumption, but no records or documentation is being maintained."/>
    <s v="Internal"/>
    <d v="2023-02-16T00:00:00"/>
    <x v="0"/>
    <s v="India"/>
    <x v="14"/>
    <s v="Observation"/>
    <n v="45001"/>
    <s v="7.5.1"/>
    <s v=" General (Documented Info)"/>
    <s v="Operations"/>
    <m/>
    <d v="2023-04-17T00:00:00"/>
    <d v="2023-02-24T00:00:00"/>
    <s v="There is a checklist that the security guards have instructed to check the bus drivers upon arrival on campus in the morning to ensure they are not drunk and are able to drive. Admin Manager receives daily updates on compliance and the Principal's office reviews them every 15 days. Random medical checks by the school nurse, as well as annual medical checks"/>
    <x v="0"/>
    <n v="8"/>
    <n v="-52"/>
  </r>
  <r>
    <n v="1238"/>
    <s v="During Campus Inspection Round on 03-Feb, found secondary grade children playing in the swing in the playground meant for pre-primary kids. No teachers were seen with the students. This could pose a risk in case the students have an injury or accident (major/minor). There was no signage indicating that the playground is meant for use for pre-primary children only"/>
    <s v="Internal"/>
    <d v="2023-02-16T00:00:00"/>
    <x v="0"/>
    <s v="India"/>
    <x v="14"/>
    <s v="Observation"/>
    <n v="45001"/>
    <s v="8.1.2"/>
    <s v=" Eliminating Hazards and reducing OH&amp;S risks"/>
    <s v="Academics"/>
    <m/>
    <d v="2023-04-17T00:00:00"/>
    <d v="2023-02-24T00:00:00"/>
    <s v="Signage is displayed appropriately on the wall. In order to protect the pre-primary playground, the principal has requested academic coordinators to inform the sports teachers that the children should not be allowed to play in the area. It will also be monitored by CCTV cameras by the supervisor in the CCTV room, who will notify the school principal immediately if lapses are detected."/>
    <x v="0"/>
    <n v="8"/>
    <n v="-52"/>
  </r>
  <r>
    <n v="1239"/>
    <s v="Out of total 168 cameras installed on campus, 15 are not working"/>
    <s v="Internal"/>
    <d v="2023-02-16T00:00:00"/>
    <x v="0"/>
    <s v="India"/>
    <x v="14"/>
    <s v="Observation"/>
    <n v="45001"/>
    <s v="9.1.1"/>
    <s v=" General (Performance Evaluation)"/>
    <s v="Operations"/>
    <m/>
    <d v="2023-04-17T00:00:00"/>
    <d v="2023-02-24T00:00:00"/>
    <s v="In the campus, all cameras are now operational. An annual inspection and report will be provided by the CCTV vendor to ensure that all cameras are working and any that aren't can be repaired immediately.. A total of 6 extra CCTV cameras are now on standby at the campus, so that in case of a failure, a new one is ready to take its place, ensuring that continuous CCTV coverage is maintained"/>
    <x v="0"/>
    <n v="8"/>
    <n v="-52"/>
  </r>
  <r>
    <n v="1240"/>
    <s v="First Aid Box was not labelled"/>
    <s v="Internal"/>
    <d v="2023-02-16T00:00:00"/>
    <x v="0"/>
    <s v="India"/>
    <x v="14"/>
    <s v="OFI"/>
    <n v="45001"/>
    <n v="8.1999999999999993"/>
    <s v=" Emergency preparedness and response"/>
    <s v="Operations"/>
    <m/>
    <d v="2023-04-17T00:00:00"/>
    <d v="2023-02-24T00:00:00"/>
    <s v="A label has been attached to the First Aid box. A label is on every First Aid Box on campus so that they are readily identifiable. We will ensure that any new first aid box is clearly identifiable whenever it is purchased"/>
    <x v="0"/>
    <n v="8"/>
    <n v="-52"/>
  </r>
  <r>
    <n v="1241"/>
    <s v="List of Trained First Aiders for the Campus to be made &amp; displayed in the Infirmary and in other prominent places on the campus so that in case of an emergency they can be reached out for assistance."/>
    <s v="Internal"/>
    <d v="2023-02-16T00:00:00"/>
    <x v="0"/>
    <s v="India"/>
    <x v="14"/>
    <s v="OFI"/>
    <n v="45001"/>
    <n v="8.1999999999999993"/>
    <s v=" Emergency preparedness and response"/>
    <s v="Operations"/>
    <m/>
    <d v="2023-04-17T00:00:00"/>
    <d v="2023-02-24T00:00:00"/>
    <s v="Throughout the campus, including the infirmary, there is now a list of trained first aiders. Approximately once every six months, the list will be reviewed and updated to ensure only campus staff members are included in the list. Standards awareness training will cover this requirement so that it is not missed during implementation. In addition, safety audits will audit this list each year"/>
    <x v="0"/>
    <n v="8"/>
    <n v="-52"/>
  </r>
  <r>
    <n v="1242"/>
    <s v="Internal Campus staff members’ contact details / Internal Rescue Team Details e.g. Principal, VP, Admin Manager, etc. not mentioned in the Emergency Contact Details List"/>
    <s v="Internal"/>
    <d v="2023-02-16T00:00:00"/>
    <x v="0"/>
    <s v="India"/>
    <x v="14"/>
    <s v="OFI"/>
    <n v="45001"/>
    <n v="8.1999999999999993"/>
    <s v=" Emergency preparedness and response"/>
    <s v="Operations"/>
    <m/>
    <d v="2023-04-17T00:00:00"/>
    <d v="2023-02-24T00:00:00"/>
    <s v="Members of the Internal Rescue Team (IRT) are now displayed at all prominent spots on campus. A six-month review and update of the list will be conducted so that only campus staff members are listed on the list. The annual safety audits will also cover this point. This requirement will also be covered during standard awareness training to avoid it being overlooked as part of the implementation process. "/>
    <x v="0"/>
    <n v="8"/>
    <n v="-52"/>
  </r>
  <r>
    <n v="1243"/>
    <s v="Bus Attendants were found to be not trained on Emergency Evacuation Preparedness, for example, how to open the bus emergency exit door."/>
    <s v="Internal"/>
    <d v="2023-02-16T00:00:00"/>
    <x v="0"/>
    <s v="India"/>
    <x v="14"/>
    <s v="Minor -Non-Conformities"/>
    <n v="45001"/>
    <n v="8.1999999999999993"/>
    <s v=" Emergency preparedness and response"/>
    <s v="Operations"/>
    <m/>
    <d v="2023-04-17T00:00:00"/>
    <d v="2023-02-24T00:00:00"/>
    <s v="Transportation Incharge Raju Bharati has trained bus attendants on emergency door opening, fire extinguisher operation, etc.. The trainings are now included in the annual training plan and will be followed as planned from now on. Bus attendants should be trained on emergency preparedness and fire safety by their transport supervisor before starting work"/>
    <x v="0"/>
    <n v="8"/>
    <n v="-52"/>
  </r>
  <r>
    <n v="1244"/>
    <s v="A list of trained firefighters could be made &amp; displayed prominently in the campus."/>
    <s v="Internal"/>
    <d v="2023-02-16T00:00:00"/>
    <x v="0"/>
    <s v="India"/>
    <x v="14"/>
    <s v="OFI"/>
    <n v="45001"/>
    <n v="8.1999999999999993"/>
    <s v=" Emergency preparedness and response"/>
    <s v="Operations"/>
    <m/>
    <d v="2023-04-17T00:00:00"/>
    <d v="2023-02-24T00:00:00"/>
    <s v="A list of all fire fighters trained at the campus is now displayed at all major locations. In the event of new training taking place and new personnel being trained for fire fighting, the list will be immediately updated. When safety audits are conducted annually, this list will be checked to see if it is current"/>
    <x v="0"/>
    <n v="8"/>
    <n v="-52"/>
  </r>
  <r>
    <n v="1245"/>
    <s v="First Aid Box for Bus Route No. IP3 &amp; Fire Extinguisher for GR2 were kept in inaccessible locations. This could pose a risk in looking for them in times of emergency"/>
    <s v="Internal"/>
    <d v="2023-02-16T00:00:00"/>
    <x v="0"/>
    <s v="India"/>
    <x v="14"/>
    <s v="Observation"/>
    <n v="45001"/>
    <n v="8.1999999999999993"/>
    <s v=" Emergency preparedness and response"/>
    <s v="Operations"/>
    <m/>
    <d v="2023-04-17T00:00:00"/>
    <d v="2023-02-24T00:00:00"/>
    <s v="First Aid Boxes &amp; Fire Extinguishers are all placed at visible &amp; accessible locations in all of the buses. Keeping first aid box &amp; fire extinguishers in easy to access place is now part of daily checklist. This will ensure their compliance. Whenever training is given to the bus staff, they will be briefed for placement of both the items in proper location"/>
    <x v="0"/>
    <n v="8"/>
    <n v="-52"/>
  </r>
  <r>
    <n v="1246"/>
    <s v="The agreement between GIIS and Cafe Coffee Day was not available with the operations Team."/>
    <s v="Internal"/>
    <d v="2023-02-16T00:00:00"/>
    <x v="0"/>
    <s v="India"/>
    <x v="14"/>
    <s v="Minor -Non-Conformities"/>
    <n v="45001"/>
    <s v="9.1.2"/>
    <s v=" Evaluation of Complaince"/>
    <s v="Operations"/>
    <m/>
    <d v="2023-04-17T00:00:00"/>
    <d v="2023-04-26T00:00:00"/>
    <s v="The agreement of CCD with GIIS Noida Campus is now made &amp; a copy is available with the campus. Campus Admin has informed Noida HO central contracting team to ensure that all vendor agreements are in place before they come to campus for operations. Henceforth whenever a new vendor is to setup their services inside the campus, all the documentation compliance related work to be done well in advance before commencement of operations"/>
    <x v="0"/>
    <n v="69"/>
    <n v="9"/>
  </r>
  <r>
    <n v="1247"/>
    <s v="Post Course Effectiveness / Evaluation Results could be done for First Aid Training &amp; for CPR Trainings that will help in gauging the implementation by the participants of the knowledge gained by attending the training programme"/>
    <s v="Internal"/>
    <d v="2023-02-16T00:00:00"/>
    <x v="0"/>
    <s v="India"/>
    <x v="14"/>
    <s v="OFI"/>
    <n v="9001"/>
    <n v="7.2"/>
    <s v=" Competence"/>
    <s v="HR"/>
    <m/>
    <d v="2023-04-17T00:00:00"/>
    <d v="2023-02-25T00:00:00"/>
    <s v="Quiz has been conducted for all the participants via Google Forms &amp; participants’ responses have been recorded. All trainings will have a quiz (evaluation) after completion of the program so as to gauge it’s effectiveness/understanding on the participants. Requirement of doing evaluation or training effectiveness will be emphasized during ISO standards awareness training programme"/>
    <x v="0"/>
    <n v="9"/>
    <n v="-51"/>
  </r>
  <r>
    <n v="1248"/>
    <s v="Staff Utilization Data Record is not updated"/>
    <s v="Internal"/>
    <d v="2023-02-16T00:00:00"/>
    <x v="0"/>
    <s v="India"/>
    <x v="14"/>
    <s v="Observation"/>
    <n v="9001"/>
    <s v="7.5.2"/>
    <s v=" Creating and updating"/>
    <s v="HR"/>
    <m/>
    <d v="2023-04-17T00:00:00"/>
    <d v="2023-04-10T00:00:00"/>
    <s v="All old resigned &amp; staff who left the organisation, their records have been removed from the spreadsheet report. Staff utilization data report will be reviewed monthly and updated with newly joined staff and those who resigned or have left. This requirement is now added to HR SOP and will be followed for compliance as per the SOP"/>
    <x v="0"/>
    <n v="53"/>
    <n v="-7"/>
  </r>
  <r>
    <n v="1249"/>
    <s v="The risks and opportunities document can be updated with the inclusion of new curriculum (IBDP) at the campus"/>
    <s v="Internal"/>
    <d v="2023-03-20T00:00:00"/>
    <x v="0"/>
    <s v="Singapore"/>
    <x v="10"/>
    <s v="OFI"/>
    <n v="21001"/>
    <n v="6.1"/>
    <s v=" Actions to address risks &amp; opportunities"/>
    <s v="Leadership"/>
    <m/>
    <d v="2023-05-19T00:00:00"/>
    <d v="2023-04-06T00:00:00"/>
    <s v="The Risks and Opportunities register has been updated to include the opportunity of IBDP curriculum. Any changes to the risks and opportunities of East Coast campus will be documented in the risks and opportunities document. Henceforth, such curriculum inclusion and other similar opportunities shall be added to the risks and opportunities document under Leadership"/>
    <x v="0"/>
    <n v="17"/>
    <n v="-43"/>
  </r>
  <r>
    <n v="1250"/>
    <s v="The risks and opportunities related to the launch of Yarrow Park as a community connect initiative can be added to the risks and opportunities document"/>
    <s v="Internal"/>
    <d v="2023-03-20T00:00:00"/>
    <x v="0"/>
    <s v="Singapore"/>
    <x v="10"/>
    <s v="OFI"/>
    <n v="21001"/>
    <n v="6.1"/>
    <s v=" Actions to address risks &amp; opportunities"/>
    <s v="Leadership"/>
    <m/>
    <d v="2023-05-19T00:00:00"/>
    <d v="2023-04-06T00:00:00"/>
    <s v="The Risks and Opportunities register has been updated to include the risk of launching the Yarrow Park as a community connect initiative. Any changes to the risks and opportunities of East Coast campus will be documented in the risks and opportunities document. Henceforth, such risks and other similar risks shall be added to the risks and opportunities document under Leadership "/>
    <x v="0"/>
    <n v="17"/>
    <n v="-43"/>
  </r>
  <r>
    <n v="1251"/>
    <s v="Relief Teachers should be made aware of the GIIS Health and Safety Policy"/>
    <s v="Internal"/>
    <d v="2023-03-20T00:00:00"/>
    <x v="0"/>
    <s v="Singapore"/>
    <x v="10"/>
    <s v="Observation"/>
    <n v="45001"/>
    <n v="7.3"/>
    <s v=" Awareness"/>
    <s v="HR"/>
    <m/>
    <d v="2023-05-19T00:00:00"/>
    <d v="2023-04-06T00:00:00"/>
    <s v="Post the audit findings, this has been corrected and included as part of the contract. All relief teachers will be requested to read through and sign on the Occupational health and safety policy of GIIS. This will be mandated across for all relief teachers. This shall be included as part of the induction process of relief teachers"/>
    <x v="0"/>
    <n v="17"/>
    <n v="-43"/>
  </r>
  <r>
    <n v="1252"/>
    <s v="The Approved Vendor List with the Operations Executive is that of 2020-21 which needs updation"/>
    <s v="Internal"/>
    <d v="2023-03-20T00:00:00"/>
    <x v="0"/>
    <s v="Singapore"/>
    <x v="10"/>
    <s v="Observation"/>
    <n v="45001"/>
    <s v="7.5.2"/>
    <s v=" Creating and updating"/>
    <s v="Operations"/>
    <m/>
    <d v="2023-05-19T00:00:00"/>
    <d v="2023-04-06T00:00:00"/>
    <s v="The Approved Vendor List of 2022 has been updated . The current vendor list shall be maintained by the Operations Executive at East Coast campus. The Operations Executive shall update and maintain the new version of documents once received from HQ"/>
    <x v="0"/>
    <n v="17"/>
    <n v="-43"/>
  </r>
  <r>
    <n v="1253"/>
    <s v="The CCTV and the Fire Extinguisher details with description, specifications and locations has not been updated"/>
    <s v="Internal"/>
    <d v="2023-03-20T00:00:00"/>
    <x v="0"/>
    <s v="Singapore"/>
    <x v="10"/>
    <s v="Observation"/>
    <n v="45001"/>
    <s v="7.5.2"/>
    <s v=" Creating and updating"/>
    <s v="Operations"/>
    <m/>
    <d v="2023-05-19T00:00:00"/>
    <d v="2023-04-06T00:00:00"/>
    <s v="The CCTV and the Fire Extinguisher details with description, specifications and locations has now been updated. This file shall be reviewed on a quarterly basis and updated regularly when there is a change. All the documents and trackers maintained by the Operations Executive shall be reviewed on a half yearly basis by the team and necessary changes shall be made"/>
    <x v="0"/>
    <n v="17"/>
    <n v="-43"/>
  </r>
  <r>
    <n v="1254"/>
    <s v="The Operations can look into maintaining a tracker for all the annual maintenance and servicing contracts/activities for monitoring and follow-up"/>
    <s v="Internal"/>
    <d v="2023-03-20T00:00:00"/>
    <x v="0"/>
    <s v="Singapore"/>
    <x v="10"/>
    <s v="OFI"/>
    <n v="45001"/>
    <s v="7.5.2"/>
    <s v=" Creating and updating"/>
    <s v="Operations"/>
    <m/>
    <d v="2023-05-19T00:00:00"/>
    <d v="2023-04-26T00:00:00"/>
    <s v="The Operations is maintaining a tracker for all the annual maintenance and servicing contracts/activities. This tracker includes all contracts and service activities related to East Coast Campus. This tracker will be updated for any changes in the activities or contracts"/>
    <x v="0"/>
    <n v="37"/>
    <n v="-23"/>
  </r>
  <r>
    <n v="1255"/>
    <s v="The Water Tank cleaning report was not available at the campus though the actual cleaning has been carried out as per the available information"/>
    <s v="Internal"/>
    <d v="2023-03-20T00:00:00"/>
    <x v="0"/>
    <s v="Singapore"/>
    <x v="10"/>
    <s v="OFI"/>
    <n v="45001"/>
    <s v="7.5.3"/>
    <s v=" Control of documented information"/>
    <s v="Operations"/>
    <m/>
    <d v="2023-05-19T00:00:00"/>
    <d v="2023-04-06T00:00:00"/>
    <s v="The Water Tank cleaning report has been documented. The Water Tank Cleaning activity is a yearly activity at the campus. Post the cleaning, there is a certification from PUB. Both the servicing and the certification has been received for the year 2022. This shall be documented and filed for future reference. Henceforth any servicing report or certification report shall be filed and maintained at the campus"/>
    <x v="0"/>
    <n v="17"/>
    <n v="-43"/>
  </r>
  <r>
    <n v="1256"/>
    <s v="The certificate of Food Handling from Singapore Food Agency (SFA) which is displayed at the canteen has expired on July 2022"/>
    <s v="Internal"/>
    <d v="2023-03-20T00:00:00"/>
    <x v="0"/>
    <s v="Singapore"/>
    <x v="10"/>
    <s v="Observation"/>
    <n v="45001"/>
    <s v="7.5.3"/>
    <s v=" Control of documented information"/>
    <s v="Operations"/>
    <m/>
    <d v="2023-05-19T00:00:00"/>
    <d v="2023-04-06T00:00:00"/>
    <s v="The Updated Certificate has been displayed at the canteen. The Current certification from Singapore Food Agency has been displayed at the canteen. There is QR code also available for checking the same. The certificate is now valid till 10th July 2023. Henceforth the operations department shall have the QR Code and certification documented._x000a_https://www.sfa.gov.sg/tools-and-resources/track-records?licRefNo=SE06309L000&amp;module=EHFE. When there is an updation on any certification, the same shall be changed on immediate basis to show the current validity"/>
    <x v="0"/>
    <n v="17"/>
    <n v="-43"/>
  </r>
  <r>
    <n v="1257"/>
    <s v="All service reports from vendors for the campus need to be maintained by the Operations Executive at EC campus for ease in reference and retrieval. E.g., the grease trap service reports"/>
    <s v="Internal"/>
    <d v="2023-03-20T00:00:00"/>
    <x v="0"/>
    <s v="Singapore"/>
    <x v="10"/>
    <s v="Observation"/>
    <n v="45001"/>
    <s v="7.5.3"/>
    <s v=" Control of documented information"/>
    <s v="Operations"/>
    <m/>
    <d v="2023-05-19T00:00:00"/>
    <d v="2023-04-09T00:00:00"/>
    <s v="All the service reports of East Coast campus is now documented and filed. Available with the operations executive. The Operations Executive will start filing and documenting all the service reports of the campus on regular basis. The campus will start documenting and maintaining different files for all the vendors who are doing AMCs for easy reference and retrieval "/>
    <x v="0"/>
    <n v="20"/>
    <n v="-40"/>
  </r>
  <r>
    <n v="1258"/>
    <s v="The School Bus Safety Assessment can be looked into for repeated follow-up in case of non-compliance to certain parameters mentioned in the checklist"/>
    <s v="Internal"/>
    <d v="2023-03-20T00:00:00"/>
    <x v="0"/>
    <s v="Singapore"/>
    <x v="10"/>
    <s v="Observation"/>
    <n v="45001"/>
    <s v="8.1.2"/>
    <s v=" Eliminating Hazards and reducing OH&amp;S risks"/>
    <s v="Operations"/>
    <m/>
    <d v="2023-05-19T00:00:00"/>
    <d v="2023-04-26T00:00:00"/>
    <s v="The follow-ups required for any issues will be noted in the School Bus Safety Assessment . The record of follow-up marked in the safety assessment checklist.Regular safety assessments will be followed in future for 100% compliance"/>
    <x v="0"/>
    <n v="37"/>
    <n v="-23"/>
  </r>
  <r>
    <n v="1259"/>
    <s v="It was observed that Bus E16 had Fire Extinguisher which had expired on 4th March 2023 "/>
    <s v="Internal"/>
    <d v="2023-03-20T00:00:00"/>
    <x v="0"/>
    <s v="Singapore"/>
    <x v="10"/>
    <s v="Minor -Non-Conformities"/>
    <n v="45001"/>
    <s v="8.1.2"/>
    <s v=" Eliminating Hazards and reducing OH&amp;S risks"/>
    <s v="Operations"/>
    <m/>
    <d v="2023-05-19T00:00:00"/>
    <d v="2023-04-26T00:00:00"/>
    <s v="The Fire Extinguisher in Bus E16 has been replaced . The vendor has been notified on this lapse and advised to be proactive to check and replace the fire extinguishers in all buses. The bus drivers have been trained by the vendor to proactively replace the fire extinguishers before the expiry date"/>
    <x v="0"/>
    <n v="37"/>
    <n v="-23"/>
  </r>
  <r>
    <n v="1260"/>
    <s v="It was observed that Bus E14 had Fire Extinguisher which had expired in Feb 2020 and the medicines in the First Aid Kit had expired in June 2019"/>
    <s v="Internal"/>
    <d v="2023-03-20T00:00:00"/>
    <x v="0"/>
    <s v="Singapore"/>
    <x v="10"/>
    <s v="Minor -Non-Conformities"/>
    <n v="45001"/>
    <s v="8.1.2"/>
    <s v=" Eliminating Hazards and reducing OH&amp;S risks"/>
    <s v="Operations"/>
    <m/>
    <d v="2023-05-19T00:00:00"/>
    <d v="2023-04-26T00:00:00"/>
    <s v="Both the fire extinguisher and first aid kit have been replaced. The vendors have been informed to check the buses proactively and change the fire extinguisher and first aid kits. The vendor has informed all the drivers to proactively change the fire extinguishers and first aid kits on expiry"/>
    <x v="0"/>
    <n v="37"/>
    <n v="-23"/>
  </r>
  <r>
    <n v="1261"/>
    <s v="The Proxy Register can be shared with all academic staff through the official communication channel (Google drive/myGIIS)"/>
    <s v="Internal"/>
    <d v="2023-03-20T00:00:00"/>
    <x v="0"/>
    <s v="Singapore"/>
    <x v="10"/>
    <s v="OFI"/>
    <n v="9001"/>
    <n v="7.3"/>
    <s v=" Awareness"/>
    <s v="Academics"/>
    <m/>
    <d v="2023-05-19T00:00:00"/>
    <d v="2023-04-09T00:00:00"/>
    <s v="The Proxy department shared the drive link with all the academic staff at East Coast Campus. There was a mail sent to all academic staff by the Proxy Team with the drive details. The drive will be used for all Proxy related updates for the whole academic year"/>
    <x v="0"/>
    <n v="20"/>
    <n v="-40"/>
  </r>
  <r>
    <n v="1262"/>
    <s v="The Daily Work Performa is not being maintained by all classes on regular basis as mentioned in the process manual (GIIS-ACA-04-Class Lesson Conduct Audit)"/>
    <s v="Internal"/>
    <d v="2023-03-20T00:00:00"/>
    <x v="0"/>
    <s v="Singapore"/>
    <x v="10"/>
    <s v="Observation"/>
    <n v="9001"/>
    <s v="7.5.1"/>
    <s v=" General (Documented Info)"/>
    <s v="Academics"/>
    <m/>
    <d v="2023-05-19T00:00:00"/>
    <d v="2023-04-09T00:00:00"/>
    <s v="All the class teachers were immediately informed by the co-ordinators in the weekly meeting to maintain the daily work performa on regular basis . There was a mail sent to all the teachers with the co-ordinators in loop that this will be a mandatory document to be maintained by all classes. The co-ordinators and the Principal will emphasise on the importance of documentation on regular basis during staff meetings"/>
    <x v="0"/>
    <n v="20"/>
    <n v="-40"/>
  </r>
  <r>
    <n v="1263"/>
    <s v="A Teacher Observation planner can be prepared for the Principal and all the co-ordinators for easy tracking and monitoring "/>
    <s v="Internal"/>
    <d v="2023-03-20T00:00:00"/>
    <x v="0"/>
    <s v="Singapore"/>
    <x v="10"/>
    <s v="OFI"/>
    <n v="9001"/>
    <s v="9.1.1"/>
    <s v=" General (Performance Evaluation)"/>
    <s v="Academics"/>
    <m/>
    <d v="2023-05-19T00:00:00"/>
    <d v="2023-04-26T00:00:00"/>
    <s v="A Teacher Observation planner has been prepared for the Principal and all the co-ordinators . All the observations planned for the current academic year will be updated on a monthly basis to this planner. The tracker will be maintained to monitor all classroom observations of all the co-ordinators and Principal"/>
    <x v="0"/>
    <n v="37"/>
    <n v="-23"/>
  </r>
  <r>
    <n v="1264"/>
    <s v="The HOD Moderation Report has some samples of checking of HOD notebook correction by the HOD himself. The maker checker has to be two different people and to be clearly defined"/>
    <s v="Internal"/>
    <d v="2023-03-20T00:00:00"/>
    <x v="0"/>
    <s v="Singapore"/>
    <x v="10"/>
    <s v="Observation"/>
    <n v="9001"/>
    <s v="9.1.3"/>
    <s v=" Analysis &amp; evaluation"/>
    <s v="Academics"/>
    <m/>
    <d v="2023-05-19T00:00:00"/>
    <d v="2023-04-26T00:00:00"/>
    <s v="The HOD Moderation Report has been rectified and the process has been redefined. The HOD Moderation Report for the HOD checking and correcting notebooks will be done by the coordinator. Henceforth, it will be made sure that the maker and checker are two different people and there is no overlap of responsibilities"/>
    <x v="0"/>
    <n v="37"/>
    <n v="-23"/>
  </r>
  <r>
    <n v="1265"/>
    <s v="The frequency of cross checking of written work mentioned in the process is not standardised across segments/levels (Reference: GIIS-ACA-04 4.2.2 Cross Checking of Written Work)"/>
    <s v="Internal"/>
    <d v="2023-03-23T00:00:00"/>
    <x v="0"/>
    <s v="Singapore"/>
    <x v="9"/>
    <s v="Observation"/>
    <n v="21001"/>
    <s v="9.1.5"/>
    <s v="Analysis and evaluation"/>
    <s v="Academics"/>
    <m/>
    <d v="2023-05-22T00:00:00"/>
    <d v="2023-08-28T00:00:00"/>
    <s v="Training was given to all new joinees on the frequency of notebook moderation and assessment moderation and the importance of following the academic processes. The Academic induction module will be shared to all the new joinees and it will be a mandatory induction which needs to be completed. There will be regular trainings (both formal and informal) which will cover all these aspects of academic processes "/>
    <x v="0"/>
    <n v="158"/>
    <n v="98"/>
  </r>
  <r>
    <n v="1266"/>
    <s v="The admission counsellors can be trained on the PDPA requirements in Singapore"/>
    <s v="Internal"/>
    <d v="2023-03-23T00:00:00"/>
    <x v="0"/>
    <s v="Singapore"/>
    <x v="9"/>
    <s v="Observation"/>
    <n v="45001"/>
    <n v="7.3"/>
    <s v=" Awareness"/>
    <s v="Admissions"/>
    <m/>
    <d v="2023-05-22T00:00:00"/>
    <d v="2023-08-28T00:00:00"/>
    <s v="The admission counsellors have been trained on the PDPA requirements in Singapore. This training module has been added to the Training drive of admission counsellors. This training module will be a mandatory module for all new joinees and a refresher training is planned every year for current admission counsellors."/>
    <x v="0"/>
    <n v="158"/>
    <n v="98"/>
  </r>
  <r>
    <n v="1267"/>
    <s v="The key aspects of EduTrust, ISO and PDPA can be included in the HR Induction Deck for both academic and nonacademic staff"/>
    <s v="Internal"/>
    <d v="2023-03-23T00:00:00"/>
    <x v="0"/>
    <s v="Singapore"/>
    <x v="9"/>
    <s v="Observation"/>
    <n v="45001"/>
    <n v="7.3"/>
    <s v=" Awareness"/>
    <s v="HR"/>
    <m/>
    <d v="2023-05-22T00:00:00"/>
    <d v="2023-08-19T00:00:00"/>
    <s v="The HR Deck for both academic and non-academic staff includes the key aspects of EduTrust, ISO and PDPA. These aspects have been added to the Induction module with the HR. The Induction process will include pointers on all the above and staff will be inducted in all these aspects."/>
    <x v="0"/>
    <n v="149"/>
    <n v="89"/>
  </r>
  <r>
    <n v="1268"/>
    <s v="Relief Teachers should be made aware of the GIIS Health and Safety Policy"/>
    <s v="Internal"/>
    <d v="2023-03-23T00:00:00"/>
    <x v="0"/>
    <s v="Singapore"/>
    <x v="9"/>
    <s v="Observation"/>
    <n v="45001"/>
    <n v="7.3"/>
    <s v=" Awareness"/>
    <s v="HR"/>
    <m/>
    <d v="2023-05-22T00:00:00"/>
    <d v="2023-04-26T00:00:00"/>
    <s v="Post the audit findings, this has been corrected and included as part of the contract. All relief teachers will be requested to read through and sign on the Occupational health and safety policy of GIIS. This will be mandated across for all relief teacher. This shall be included as part of the induction process of relief teachers"/>
    <x v="0"/>
    <n v="34"/>
    <n v="-26"/>
  </r>
  <r>
    <n v="1269"/>
    <s v="Though there are adhoc checks happening at the canteen for packed food items; these are not recorded/documented"/>
    <s v="Internal"/>
    <d v="2023-03-23T00:00:00"/>
    <x v="0"/>
    <s v="Singapore"/>
    <x v="9"/>
    <s v="OFI"/>
    <n v="45001"/>
    <s v="7.5.3"/>
    <s v=" Control of documented information"/>
    <s v="Operations"/>
    <m/>
    <d v="2023-05-22T00:00:00"/>
    <d v="2023-05-04T00:00:00"/>
    <s v="The expiry dates of raw materials and packed food like sandwiches are checked and documented in our monthly reports. These checks are being conducted on regular basis and recorded for evidence. The checks for packed foods will be part of the checking process"/>
    <x v="0"/>
    <n v="42"/>
    <n v="-18"/>
  </r>
  <r>
    <n v="1270"/>
    <s v="There is no evident process of sharing the medical information/allergies and other medical issues of students to the school nurse from the admissions team"/>
    <s v="Internal"/>
    <d v="2023-03-23T00:00:00"/>
    <x v="0"/>
    <s v="Singapore"/>
    <x v="9"/>
    <s v="Observation"/>
    <n v="45001"/>
    <s v="8.1.2"/>
    <s v=" Eliminating Hazards and reducing OH&amp;S risks"/>
    <s v="Admissions"/>
    <m/>
    <d v="2023-05-22T00:00:00"/>
    <d v="2023-05-29T00:00:00"/>
    <s v="Counsellors will arrange for both Coordinators and Nurse to be present for discussions with parents regarding the medical conditions of the student. A follow up email will also be sent to both the academic team and school nurse to document the medical condition for their future reference. Admissions Checklist has a field for medical reports to be updated. This will serve as a reminder to Counsellors for medical condition information to be updated to school nurses upon granting admission to student"/>
    <x v="0"/>
    <n v="67"/>
    <n v="7"/>
  </r>
  <r>
    <n v="1271"/>
    <s v="Food Tasting could be done as part of the routine checks for canteen"/>
    <s v="Internal"/>
    <d v="2023-03-23T00:00:00"/>
    <x v="0"/>
    <s v="Singapore"/>
    <x v="9"/>
    <s v="OFI"/>
    <n v="45001"/>
    <s v="8.1.2"/>
    <s v=" Eliminating Hazards and reducing OH&amp;S risks"/>
    <s v="Operations"/>
    <m/>
    <d v="2023-05-22T00:00:00"/>
    <d v="2023-04-26T00:00:00"/>
    <s v="This is not mandatory in Singapore as checks are carried out time to time by NEA. The range of food items is considerable and taste is very personal opinion. However, feedback is taken from staff/students especially in the Canteen Committee Meeting. The feedback is taken on a regular basis and the vendor is being informed on the feedback. There are food hygiene checks conducted on regular basis for assessing the quality "/>
    <x v="0"/>
    <n v="34"/>
    <n v="-26"/>
  </r>
  <r>
    <n v="1272"/>
    <s v="The Emergency Response plan should include all emergencies and disasters e.g. lockdown, lightning, terrorist attack etc.,"/>
    <s v="Internal"/>
    <d v="2023-03-23T00:00:00"/>
    <x v="0"/>
    <s v="Singapore"/>
    <x v="9"/>
    <s v="Observation"/>
    <n v="45001"/>
    <s v="8.1.2"/>
    <s v=" Eliminating Hazards and reducing OH&amp;S risks"/>
    <s v="Operations"/>
    <m/>
    <d v="2023-05-22T00:00:00"/>
    <d v="2023-09-15T00:00:00"/>
    <s v="The school safety manual includes external threats, internal threats and accidents &amp; disasters. The school safety manual shall include all emergencies and disasters. The school safety committee will be responsible for handling all emergencies. The school safety manual is available in myGIIS for ease of reference and awareness to all staff"/>
    <x v="0"/>
    <n v="176"/>
    <n v="116"/>
  </r>
  <r>
    <n v="1273"/>
    <s v="Although there is a systematic check of buses through the School Bus Safety Assessment, records can be kept for follow-up in case of non-compliance to certain parameters mentioned in the checklist"/>
    <s v="Internal"/>
    <d v="2023-03-23T00:00:00"/>
    <x v="0"/>
    <s v="Singapore"/>
    <x v="9"/>
    <s v="Observation"/>
    <n v="45001"/>
    <s v="8.1.2"/>
    <s v=" Eliminating Hazards and reducing OH&amp;S risks"/>
    <s v="Operations"/>
    <m/>
    <d v="2023-05-22T00:00:00"/>
    <d v="2023-04-26T00:00:00"/>
    <s v="The follow-ups required for any issues will be noted in the School Bus Safety Assessment . The record of follow-up marked in the safety assessment checklist.Regular safety assessments will be followed in future for 100% compliance"/>
    <x v="0"/>
    <n v="34"/>
    <n v="-26"/>
  </r>
  <r>
    <n v="1274"/>
    <s v="The academic induction can include additional awareness on some aspects of safety at the campus and introduction to the “Fire and Safety manual”"/>
    <s v="Internal"/>
    <d v="2023-03-23T00:00:00"/>
    <x v="0"/>
    <s v="Singapore"/>
    <x v="9"/>
    <s v="OFI"/>
    <n v="45001"/>
    <n v="8.1999999999999993"/>
    <s v=" Emergency preparedness and response"/>
    <s v="Leadership"/>
    <m/>
    <d v="2023-05-22T00:00:00"/>
    <d v="2023-05-05T00:00:00"/>
    <s v="The academic induction module includes aspects of safety at the campus and introduction to the “Fire and Safety manual”. Fire and safety induction is now added as part of the initial induction process of all teachers. The details of the fire evacuation and safety manual is being shared during the teacher induction"/>
    <x v="0"/>
    <n v="43"/>
    <n v="-17"/>
  </r>
  <r>
    <n v="1275"/>
    <s v="The list of trained fire fighters, fire wardens and trained first aiders to be displayed/circulated with all the staff and the students to be made aware of the same in case of emergencies to ensure safety at the campus"/>
    <s v="Internal"/>
    <d v="2023-03-23T00:00:00"/>
    <x v="0"/>
    <s v="Singapore"/>
    <x v="9"/>
    <s v="Minor -Non-Conformities"/>
    <n v="45001"/>
    <n v="8.1999999999999993"/>
    <s v=" Emergency preparedness and response"/>
    <s v="Operations"/>
    <m/>
    <d v="2023-05-22T00:00:00"/>
    <d v="2023-04-26T00:00:00"/>
    <s v="The list of trained fire fighters, fire wardens and trained first aiders has been circulated with all the staff . MARCOM department has been directly to push these details through DSS. Scheduled mails are planned to be sent before the planned fire drills and also on a regular basis to all the staff. "/>
    <x v="0"/>
    <n v="34"/>
    <n v="-26"/>
  </r>
  <r>
    <n v="1276"/>
    <s v="The safety and emergency related awareness are not created among all the staff in the campus"/>
    <s v="Internal"/>
    <d v="2023-03-23T00:00:00"/>
    <x v="0"/>
    <s v="Singapore"/>
    <x v="9"/>
    <s v="Observation"/>
    <n v="45001"/>
    <n v="8.1999999999999993"/>
    <s v=" Emergency preparedness and response"/>
    <s v="Operations"/>
    <m/>
    <d v="2023-05-22T00:00:00"/>
    <d v="2023-04-26T00:00:00"/>
    <s v="Mail has been circulated and document on ERP uploaded on myGIIS. A briefing was conducted on 30th Mar to all stake holders.All staff (Academic &amp; Non Academic) briefed on 30th Mar.Scheduled mails to be sent before the planned Fire Drills. MARCOM department has been advised to create a DSS on safety during emergency"/>
    <x v="0"/>
    <n v="34"/>
    <n v="-26"/>
  </r>
  <r>
    <n v="1277"/>
    <s v="The Proxy Register can be shared with all academic staff through the official_x000a_communication channel (Google drive/myGIIS)"/>
    <s v="Internal"/>
    <d v="2023-03-23T00:00:00"/>
    <x v="0"/>
    <s v="Singapore"/>
    <x v="9"/>
    <s v="OFI"/>
    <n v="9001"/>
    <n v="7.3"/>
    <s v=" Awareness"/>
    <s v="Academics"/>
    <m/>
    <d v="2023-05-22T00:00:00"/>
    <d v="2023-04-26T00:00:00"/>
    <s v="The Proxy department shared the drive link with all the academic staff at East Coast Campus. There was a mail sent to all academic staff by the Proxy Team with the drive details. The drive will be used for all Proxy related updates for the whole academic "/>
    <x v="0"/>
    <n v="34"/>
    <n v="-26"/>
  </r>
  <r>
    <n v="1278"/>
    <s v="The Daily Work Performa and the Notebook checking record sheet is not being maintained by all segments/levels on regular basis as mentioned in the process manual (Reference: GIIS-ACA-04 Class Lesson Conduct Audit)"/>
    <s v="Internal"/>
    <d v="2023-03-23T00:00:00"/>
    <x v="0"/>
    <s v="Singapore"/>
    <x v="9"/>
    <s v="Observation"/>
    <n v="9001"/>
    <s v="7.5.1"/>
    <s v=" General (Documented Info)"/>
    <s v="Academics"/>
    <m/>
    <d v="2023-05-22T00:00:00"/>
    <d v="2023-08-09T00:00:00"/>
    <s v="The Daily Work Performa and the Notebook checking record sheet has been maintained by all segments/levels. There are regular checks carried out by the respective segment coordinators for ensuring that the daily work performa and notebook checking records are in place. The importance of maintaining these records have been emphasised during staff meetings and other departmental meetings"/>
    <x v="0"/>
    <n v="139"/>
    <n v="79"/>
  </r>
  <r>
    <n v="1279"/>
    <s v="Few of the academic processes have changes and has been updated. These need to be reflected in the IMS Process Manual"/>
    <s v="Internal"/>
    <d v="2023-03-23T00:00:00"/>
    <x v="0"/>
    <s v="Singapore"/>
    <x v="9"/>
    <s v="Observation"/>
    <n v="9001"/>
    <s v="7.5.3"/>
    <s v=" Control of documented information"/>
    <s v="Academics"/>
    <m/>
    <d v="2023-05-22T00:00:00"/>
    <d v="2023-08-28T00:00:00"/>
    <s v="The Document change request form will be shared to the Academic Department for suggesting request on the changes in academic processes. Once the change request forms are collected, the same shall be sent to the Corporate MR for approval. Once approved, this shall be incorporated to the IMS Manual. This exercise will be taken up by GCEE before the start of next academic year. All the process owners across GEOs will be made aware about the Document Change request procedure and encouraged to share the changes to the Geo Coordinators if they feel the need for a change in the process manual. Since the IMS Manual is a combined manual for all GIIS campuses, the processes captured are common for all the campus. Any changes suggested by the process owners will be vetted by the Corporate MR and then approved. Post which GCEE will make necessary changes to the manual. "/>
    <x v="0"/>
    <n v="158"/>
    <n v="98"/>
  </r>
  <r>
    <n v="1280"/>
    <s v="There are few changes in the process of Teacher Recruitment and Performance Monitoring. These need to be updated in the IMS Process Manual"/>
    <s v="Internal"/>
    <d v="2023-03-23T00:00:00"/>
    <x v="0"/>
    <s v="Singapore"/>
    <x v="9"/>
    <s v="Observation"/>
    <n v="9001"/>
    <s v="7.5.3"/>
    <s v=" Control of documented information"/>
    <s v="HR"/>
    <m/>
    <d v="2023-05-22T00:00:00"/>
    <d v="2023-08-28T00:00:00"/>
    <s v=". The changes have been added to the HR Training modules and have been added to Department drive where all the staff within the department can refer and update themselves. This has been communicated during trainings and during adhoc departmental meetings to all HR staff. All the Heads of Department and Functional Heads are regularly updated on such changes proposed by the Ministry. This will be discussed during Campus Board Meetings. Mygiis has a policy section for HR related policies, where the Performance Management System guide elaborates the process."/>
    <x v="0"/>
    <n v="158"/>
    <n v="98"/>
  </r>
  <r>
    <n v="1281"/>
    <s v="The finance approval limit for petty cash reimbursements not very clear. A coherent policy on the different limits and the necessary approvals required for the same need to be defined"/>
    <s v="Internal"/>
    <d v="2023-03-23T00:00:00"/>
    <x v="0"/>
    <s v="Singapore"/>
    <x v="9"/>
    <s v="Observation"/>
    <n v="9001"/>
    <n v="8.1"/>
    <s v=" Operational planning and control"/>
    <s v="Operations"/>
    <m/>
    <d v="2023-05-22T00:00:00"/>
    <d v="2023-08-28T00:00:00"/>
    <s v="The Finance department has a comprehensive policy for cash management. The approval matrix and the various time limits have been specified clearly in the policy. The approval limits differ for each operation staff based on their designation and level. This policy has been communicated to all the operations staff for understanding the petty cash process. The operations staff shall be trained during induction on the limits and the procedure for petty cash claim. The operations have added the Finance policy on Cash management to the department drive for ease of reference. The petty cash will be handled only by experienced senior operation team members since it involves cash and detailed process to be followed"/>
    <x v="0"/>
    <n v="158"/>
    <n v="98"/>
  </r>
  <r>
    <n v="1282"/>
    <s v="The Stock Register is not being updated and there is no process of reconciliation of physical inventory and the stock register inventory at present"/>
    <s v="Internal"/>
    <d v="2023-03-23T00:00:00"/>
    <x v="0"/>
    <s v="Singapore"/>
    <x v="9"/>
    <s v="Minor -Non-Conformities"/>
    <n v="9001"/>
    <s v="9.1.1"/>
    <s v=" General (Performance Evaluation)"/>
    <s v="Operations"/>
    <m/>
    <d v="2023-05-22T00:00:00"/>
    <d v="2023-05-05T00:00:00"/>
    <s v="The stock register is updated in the bookshop for books and uniforms. However, for all other items, this is capitalised on our Financial System, ACCPAC. As a process for tagging asset capture, this is being implemented in the new LMS. There are regular checks and reconciliation of all the stock at the bookshop. The other inventory are also managed through ACCPAC for accounting purposes. The asset capture and tagging is embedded into the new LMS and will be monitored through the LMS"/>
    <x v="0"/>
    <n v="43"/>
    <n v="-17"/>
  </r>
  <r>
    <n v="1283"/>
    <s v="The action plans on the outcomes of staff survey and the progress on the same are not evident/recorded"/>
    <s v="Internal"/>
    <d v="2023-03-23T00:00:00"/>
    <x v="0"/>
    <s v="Singapore"/>
    <x v="9"/>
    <s v="Observation"/>
    <n v="9001"/>
    <s v="9.1.1"/>
    <s v=" General (Performance Evaluation)"/>
    <s v="HR"/>
    <m/>
    <d v="2023-05-22T00:00:00"/>
    <d v="2023-05-29T00:00:00"/>
    <s v="The action plans on the outcomes of staff survey has been recorded and discussed with HR head. Based on the action plans, discussions, trainings and activities have been planned and executed as per plan. There will be more engagement activities planned with the employees on a regular basis"/>
    <x v="0"/>
    <n v="67"/>
    <n v="7"/>
  </r>
  <r>
    <n v="1284"/>
    <s v="The needs and expectations document could include staff as a stakeholder."/>
    <s v="Internal"/>
    <d v="2023-03-29T00:00:00"/>
    <x v="0"/>
    <s v="India"/>
    <x v="8"/>
    <s v="Observation"/>
    <n v="21001"/>
    <n v="4.2"/>
    <s v="Understanding the needs and expectations of interested parties"/>
    <s v="Leadership"/>
    <m/>
    <d v="2023-05-28T00:00:00"/>
    <s v="NA"/>
    <m/>
    <x v="1"/>
    <n v="211"/>
    <n v="0"/>
  </r>
  <r>
    <n v="1285"/>
    <s v="Although the auditees appeared to have knowledge of the risks associated with their respective functions, it may be beneficial for the team to conduct their own risk assessment and document controls."/>
    <s v="Internal"/>
    <d v="2023-03-29T00:00:00"/>
    <x v="0"/>
    <s v="India"/>
    <x v="8"/>
    <s v="Observation"/>
    <n v="45001"/>
    <s v="6.1.2"/>
    <s v=" Hazard identification &amp; assessment of risks and opportunities"/>
    <s v="Quality"/>
    <m/>
    <d v="2023-05-28T00:00:00"/>
    <s v="NA"/>
    <m/>
    <x v="1"/>
    <n v="211"/>
    <n v="0"/>
  </r>
  <r>
    <n v="1286"/>
    <s v="Organizational Health and Safety training records were not evident"/>
    <s v="Internal"/>
    <d v="2023-03-29T00:00:00"/>
    <x v="0"/>
    <s v="India"/>
    <x v="8"/>
    <s v="Observation"/>
    <n v="45001"/>
    <n v="7.3"/>
    <s v=" Awareness"/>
    <s v="HR"/>
    <m/>
    <d v="2023-05-28T00:00:00"/>
    <s v="NA"/>
    <m/>
    <x v="1"/>
    <n v="211"/>
    <n v="0"/>
  </r>
  <r>
    <n v="1287"/>
    <s v="Though first aid training is conducted for all staff, records are not evident."/>
    <s v="Internal"/>
    <d v="2023-03-29T00:00:00"/>
    <x v="0"/>
    <s v="India"/>
    <x v="8"/>
    <s v="Observation"/>
    <n v="45001"/>
    <n v="7.5"/>
    <s v=" Documented information"/>
    <s v="HR"/>
    <m/>
    <d v="2023-05-28T00:00:00"/>
    <s v="NA"/>
    <m/>
    <x v="1"/>
    <n v="211"/>
    <n v="0"/>
  </r>
  <r>
    <n v="1288"/>
    <s v="Although auditees have confirmed that fire mock drill was conducted last year however records are not evident."/>
    <s v="Internal"/>
    <d v="2023-03-29T00:00:00"/>
    <x v="0"/>
    <s v="India"/>
    <x v="8"/>
    <s v="Observation"/>
    <n v="45001"/>
    <n v="7.5"/>
    <s v=" Documented information"/>
    <s v="Operations"/>
    <m/>
    <d v="2023-05-28T00:00:00"/>
    <d v="2023-08-26T00:00:00"/>
    <s v="A Mock Fire Drill has been conducted on 26th April, 2023 &amp; it’s Records have been maintained. Training has been provided to Admin Team in the month of June'23 on the importance of documentation and proper procedures. Admin Manager has been assigned responsibility for overseeing and enforcing documentation protocols. Periodic checks &amp; audits will ensure compliance with documentation requirements"/>
    <x v="0"/>
    <n v="150"/>
    <n v="90"/>
  </r>
  <r>
    <n v="1289"/>
    <s v="Vendor evaluation records are not available for last year"/>
    <s v="Internal"/>
    <d v="2023-03-29T00:00:00"/>
    <x v="0"/>
    <s v="India"/>
    <x v="8"/>
    <s v="Observation"/>
    <n v="45001"/>
    <n v="7.5"/>
    <s v=" Documented information"/>
    <s v="Operations"/>
    <m/>
    <d v="2023-05-28T00:00:00"/>
    <d v="2023-08-26T00:00:00"/>
    <s v="Vendor Evaluation Records are now available. Verified for Mahavir Sys Power Pvt Ltd, evaluated by Rafiq Mansuri. Training has been provided to Admin Team on the importance of documentation and proper procedures. GIIS Ahmedabad New Admin Team Under Urvesh has implemented a systematic process for recording and storing vendor evaluation records to ensure their availability for future audits. "/>
    <x v="0"/>
    <n v="150"/>
    <n v="90"/>
  </r>
  <r>
    <n v="1290"/>
    <s v="There was no documented evidence of medicines expiry date available at infirmary, also it was observed that Prickly heat powder available in infirmary was expired in Jan’23 and not disposed."/>
    <s v="Internal"/>
    <d v="2023-03-29T00:00:00"/>
    <x v="0"/>
    <s v="India"/>
    <x v="8"/>
    <s v="Observation"/>
    <n v="45001"/>
    <s v="8.1.2"/>
    <s v=" Eliminating Hazards and reducing OH&amp;S risks"/>
    <s v="Operations"/>
    <m/>
    <d v="2023-05-28T00:00:00"/>
    <d v="2023-08-26T00:00:00"/>
    <s v="Immediately removed and disposed of the expired prickly heat powder from the infirmary. Nurse initiated a comprehensive review of all medicine supplies to rectify the absence of documented expiry date evidence.. Periodic checks to ensure timely disposal of expired items. Also infirmary staff will be trained &amp; emphasized the importance of monitoring expiry dates and timely disposal to prevent recurrence of expired medicine items."/>
    <x v="0"/>
    <n v="150"/>
    <n v="90"/>
  </r>
  <r>
    <n v="1291"/>
    <s v="Fire extinguisher is not available in Store room (on the ground floor under staircase) where cleaning and other flammable material is stored."/>
    <s v="Internal"/>
    <d v="2023-03-29T00:00:00"/>
    <x v="0"/>
    <s v="India"/>
    <x v="8"/>
    <s v="Observation"/>
    <n v="45001"/>
    <s v="8.1.2"/>
    <s v=" Eliminating Hazards and reducing OH&amp;S risks"/>
    <s v="Operations"/>
    <m/>
    <d v="2023-05-28T00:00:00"/>
    <d v="2023-08-26T00:00:00"/>
    <s v="A fire extinguisher in the ground floor store room under the staircase has been made available. The campus admin team has conducted an immediate assessment of fire safety equipment placement throughout the campus and relocated as well as installed fire extinguishers in necessary areas as required. Annual Safety Audits / Fire safety inspection to ensure proper placement of fire extinguishers as per requirements"/>
    <x v="0"/>
    <n v="150"/>
    <n v="90"/>
  </r>
  <r>
    <n v="1292"/>
    <s v="The presence of broken furniture in certain areas such as corridors and at the ground may pose a risk to students."/>
    <s v="Internal"/>
    <d v="2023-03-29T00:00:00"/>
    <x v="0"/>
    <s v="India"/>
    <x v="8"/>
    <s v="Observation"/>
    <n v="45001"/>
    <s v="8.1.2"/>
    <s v=" Eliminating Hazards and reducing OH&amp;S risks"/>
    <s v="Operations"/>
    <m/>
    <d v="2023-05-28T00:00:00"/>
    <s v="NA"/>
    <m/>
    <x v="1"/>
    <n v="211"/>
    <n v="0"/>
  </r>
  <r>
    <n v="1293"/>
    <s v="Annual medical check-up including an eye examination for drivers was not evident"/>
    <s v="Internal"/>
    <d v="2023-03-29T00:00:00"/>
    <x v="0"/>
    <s v="India"/>
    <x v="8"/>
    <s v="Observation"/>
    <n v="45001"/>
    <s v="8.1.2"/>
    <s v=" Eliminating Hazards and reducing OH&amp;S risks"/>
    <s v="Operations"/>
    <m/>
    <d v="2023-05-28T00:00:00"/>
    <s v="NA"/>
    <m/>
    <x v="1"/>
    <n v="211"/>
    <n v="0"/>
  </r>
  <r>
    <n v="1294"/>
    <s v="It would be beneficial to mark an assembly point to provide clear guidance for individuals in case of an emergency."/>
    <s v="Internal"/>
    <d v="2023-03-29T00:00:00"/>
    <x v="0"/>
    <s v="India"/>
    <x v="8"/>
    <s v="Observation"/>
    <n v="45001"/>
    <n v="8.1999999999999993"/>
    <s v=" Emergency preparedness and response"/>
    <s v="Operations"/>
    <m/>
    <d v="2023-05-28T00:00:00"/>
    <d v="2023-08-26T00:00:00"/>
    <s v="Assembly point has been marked, signage made available and informed to all in Campus as where to assemble during emergencies. The signage designating assembly point is clearly visible and has thus enhanced emergency response clarity. Regularly review and maintain assembly point markings ensuring ongoing effectiveness for future emergencies."/>
    <x v="0"/>
    <n v="150"/>
    <n v="90"/>
  </r>
  <r>
    <n v="1295"/>
    <s v="Admissions Team was unaware about IMS manuals available on MyGIIS."/>
    <s v="Internal"/>
    <d v="2023-03-29T00:00:00"/>
    <x v="0"/>
    <s v="India"/>
    <x v="8"/>
    <s v="Observation"/>
    <n v="9001"/>
    <n v="7.3"/>
    <s v=" Awareness"/>
    <s v="Admissions"/>
    <m/>
    <d v="2023-05-28T00:00:00"/>
    <s v="NA"/>
    <m/>
    <x v="1"/>
    <n v="211"/>
    <n v="0"/>
  </r>
  <r>
    <n v="1296"/>
    <s v="SWOT analysis can include strengths like new labs, theatre club at campus, parental involvement in kaizen and sustainability activities carried out by team."/>
    <s v="Internal"/>
    <d v="2023-03-29T00:00:00"/>
    <x v="0"/>
    <s v="India"/>
    <x v="8"/>
    <s v="OFI"/>
    <n v="9001"/>
    <s v="7.5.2"/>
    <s v=" Creating and updating"/>
    <s v="Leadership"/>
    <m/>
    <d v="2023-05-28T00:00:00"/>
    <s v="NA"/>
    <m/>
    <x v="1"/>
    <n v="211"/>
    <n v="0"/>
  </r>
  <r>
    <n v="1297"/>
    <s v="Though there are regular cleaning and sanitization activities are conducted at infirmary, campus nurse can look into record the activities."/>
    <s v="Internal"/>
    <d v="2023-03-29T00:00:00"/>
    <x v="0"/>
    <s v="India"/>
    <x v="8"/>
    <s v="OFI"/>
    <n v="9001"/>
    <n v="7.5"/>
    <s v=" Documented information"/>
    <s v="Operations"/>
    <m/>
    <d v="2023-05-28T00:00:00"/>
    <s v="NA"/>
    <m/>
    <x v="1"/>
    <n v="211"/>
    <n v="0"/>
  </r>
  <r>
    <n v="1298"/>
    <s v="Smoke detector test is conducted manually however documented evidence was unavailable."/>
    <s v="Internal"/>
    <d v="2023-04-05T00:00:00"/>
    <x v="0"/>
    <s v="India"/>
    <x v="6"/>
    <s v="OFI"/>
    <n v="45001"/>
    <n v="7.5"/>
    <s v=" Documented information"/>
    <s v="Operations"/>
    <m/>
    <d v="2023-06-04T00:00:00"/>
    <d v="2023-10-26T00:00:00"/>
    <s v="The vendor was called and the issue was rectified. The vendor was called  to the school.He has checked and connected the smoke detector and it is working now. During any future renovation the smoke detectors should be installed immediately after the renovation work is completed"/>
    <x v="0"/>
    <n v="204"/>
    <n v="144"/>
  </r>
  <r>
    <n v="1299"/>
    <s v="Few chemicals which are currently available at the Biology and Chemistry lab does not have any validity or expiry date mentioned (E.g. Ammonia solution, Barium Chloride)"/>
    <s v="Internal"/>
    <d v="2023-04-05T00:00:00"/>
    <x v="0"/>
    <s v="India"/>
    <x v="6"/>
    <s v="OFI"/>
    <n v="45001"/>
    <s v="8.1.2"/>
    <s v=" Eliminating Hazards and reducing OH&amp;S risks"/>
    <s v="Operations"/>
    <m/>
    <d v="2023-06-04T00:00:00"/>
    <d v="2023-08-26T00:00:00"/>
    <s v="Lab Assistant has removed the expired chemicals i.e. Ammonia, Barium Chloride or those that do not have validity. The Biology and Chemistry labs have conducted an immediate review of all the available chemicals with them ensuring that proper validity or expiry dates are labelled on each of them and documented accurately. Periodic self-audits to confirm that all chemicals are properly labelled with validity / expiry dates before being placed in the labs."/>
    <x v="0"/>
    <n v="143"/>
    <n v="83"/>
  </r>
  <r>
    <n v="1300"/>
    <s v="It was observed that one chemical solution (Ammonia Solution) which was stored in the chemistry lab had already expired in 2020"/>
    <s v="Internal"/>
    <d v="2023-04-05T00:00:00"/>
    <x v="0"/>
    <s v="India"/>
    <x v="6"/>
    <s v="OFI"/>
    <n v="45001"/>
    <s v="8.1.2"/>
    <s v=" Eliminating Hazards and reducing OH&amp;S risks"/>
    <s v="Operations"/>
    <m/>
    <d v="2023-06-04T00:00:00"/>
    <d v="2023-08-26T00:00:00"/>
    <s v="The expired Ammonia Solution has been removed from the chemistry lab and properly disposed.. A review of all chemical materials in the lab was conducted to identify and remove any other expired or nearing expiration chemical materials. A regular inventory check system will be implemented to prevent future instances of expired chemicals being stored."/>
    <x v="0"/>
    <n v="143"/>
    <n v="83"/>
  </r>
  <r>
    <n v="1301"/>
    <s v="The IT equipment allotment form had some fields which were incomplete (e.g. joining date and employee ID)"/>
    <s v="Internal"/>
    <d v="2023-04-05T00:00:00"/>
    <x v="0"/>
    <s v="India"/>
    <x v="6"/>
    <s v="OFI"/>
    <n v="9001"/>
    <s v="7.5.2"/>
    <s v=" Creating and updating"/>
    <s v="Leadership"/>
    <m/>
    <d v="2023-06-04T00:00:00"/>
    <d v="2023-08-26T00:00:00"/>
    <s v="The IT department has revised the equipment allotment form immediately to ensure that all required fields, including joining date and employee ID, are properly included and marked as mandatory.. The IT department has identified other incomplete forms and has contacted the respective employees to gather the missing information (joining date and employee ID) and updated the records accordingly.. The IT department will implement a comprehensive review process for all equipment allotment forms, ensuring that necessary fields are complete before acceptance, and will conduct regular self audits to verify adherence to the complete and accurate form submission process."/>
    <x v="0"/>
    <n v="143"/>
    <n v="83"/>
  </r>
  <r>
    <n v="1302"/>
    <s v="During school hours one student had boarded the bus without prior intimation. Incident report of this was not evident"/>
    <s v="Internal"/>
    <d v="2023-04-05T00:00:00"/>
    <x v="0"/>
    <s v="India"/>
    <x v="6"/>
    <s v="OFI"/>
    <n v="9001"/>
    <n v="10.199999999999999"/>
    <s v=" Nonconformity &amp; corrective action"/>
    <s v="Operations"/>
    <m/>
    <d v="2023-06-04T00:00:00"/>
    <d v="2023-10-24T00:00:00"/>
    <s v="Report of this incident of Ms Manha Mateen of Grade 12 Art A has been prepared by Academic Co-ordinator dated 21 July 2022. As a precaution, all the students have been reminded of the correct procedure to be followed and relevant staff have also been trained to handle similar situations."/>
    <x v="0"/>
    <n v="202"/>
    <n v="142"/>
  </r>
  <r>
    <n v="1303"/>
    <s v="Leadership mentioned that during management meetings the action plans are discussed however this was not evident e.g. PSAT OFI"/>
    <s v="Internal"/>
    <d v="2023-05-02T00:00:00"/>
    <x v="0"/>
    <s v="India"/>
    <x v="12"/>
    <s v="OFI"/>
    <n v="9001"/>
    <n v="7.5"/>
    <s v=" Documented information"/>
    <s v="Leadership"/>
    <m/>
    <d v="2023-07-01T00:00:00"/>
    <d v="2023-08-26T00:00:00"/>
    <s v="PSAT OFI’s are discussed in monthly ABM’s e.g. of 26th May . Principal / School Leadership has ensured regular reviews of PSAT reports in management meetings by way of schedules. In order to track and monitor the progress of action items resulting from the PSAT Reports, the principal / school leadership has established a system of tracking and tracking progress. The responsibility for each of the actionable points has been assigned to a specific member of the team. The status of these actions is regularly reviewed during subsequent management meetings. Hence reviews of these reports will not be missed out in management meetings"/>
    <x v="0"/>
    <n v="116"/>
    <n v="56"/>
  </r>
  <r>
    <n v="1304"/>
    <s v="The division panel with blinds/partition for patient care is not evident as mentioned in the Risks &amp; Opportunities tracker (point no. 14)."/>
    <s v="Internal"/>
    <d v="2023-05-10T00:00:00"/>
    <x v="0"/>
    <s v="India"/>
    <x v="2"/>
    <s v="OFI"/>
    <n v="45001"/>
    <s v="6.1.2"/>
    <s v=" Hazard identification &amp; assessment of risks and opportunities"/>
    <s v="Operations"/>
    <m/>
    <d v="2023-07-09T00:00:00"/>
    <d v="2023-10-24T00:00:00"/>
    <s v="The division panel with blinds are installed. Admin team will ensure that these blinds are permanent and well maintaine"/>
    <x v="0"/>
    <n v="167"/>
    <n v="107"/>
  </r>
  <r>
    <n v="1305"/>
    <s v="The campus can inspect the blind spots and look into having sufficient CCTV cameras in these areas (eg., Library, Admin Room, Conference Room etc.,)"/>
    <s v="Internal"/>
    <d v="2023-05-10T00:00:00"/>
    <x v="0"/>
    <s v="India"/>
    <x v="2"/>
    <s v="OFI"/>
    <n v="45001"/>
    <s v="6.1.2"/>
    <s v=" Hazard identification &amp; assessment of risks and opportunities"/>
    <s v="Operations"/>
    <m/>
    <d v="2023-07-09T00:00:00"/>
    <d v="2023-10-24T00:00:00"/>
    <s v="CCTV Installation process is initiated. Admin team will ensure that CCTV installation and checks will be performed as per plan"/>
    <x v="0"/>
    <n v="167"/>
    <n v="107"/>
  </r>
  <r>
    <n v="1306"/>
    <s v="It was noticed during the audit that the Dettol antiseptic bottle kept at the infirmary medical box had expired (Expiry date - Nov 2022)"/>
    <s v="Internal"/>
    <d v="2023-05-10T00:00:00"/>
    <x v="0"/>
    <s v="India"/>
    <x v="2"/>
    <s v="Minor -Non-Conformities"/>
    <n v="45001"/>
    <s v="8.1.2"/>
    <s v=" Eliminating Hazards and reducing OH&amp;S risks"/>
    <s v="Operations"/>
    <m/>
    <d v="2023-07-09T00:00:00"/>
    <d v="2023-07-04T00:00:00"/>
    <s v="Old Dettol bottle is replaced. Dettol bottle was disposed as per policy. Campus nurse was strictly instructed to dispose all expired medicines including Dettol bottle using the hospital which we have tie-up. Fortnight checks will be performed to ensure expired medicines are disposed of in time. "/>
    <x v="0"/>
    <n v="55"/>
    <n v="-5"/>
  </r>
  <r>
    <n v="1307"/>
    <s v="There were seats in torn state with broken handles and few nails protruding noticed during the inspection of school buses ending 9457 and 9453 "/>
    <s v="Internal"/>
    <d v="2023-05-10T00:00:00"/>
    <x v="0"/>
    <s v="India"/>
    <x v="2"/>
    <s v="Observation"/>
    <n v="45001"/>
    <s v="8.1.2"/>
    <s v=" Eliminating Hazards and reducing OH&amp;S risks"/>
    <s v="Operations"/>
    <m/>
    <d v="2023-07-09T00:00:00"/>
    <d v="2023-07-04T00:00:00"/>
    <s v="The repair work is done and handles are repaired. Regular maintenance as per SOP/schedule must be done without any excuse or delays for all buses"/>
    <x v="0"/>
    <n v="55"/>
    <n v="-5"/>
  </r>
  <r>
    <n v="1308"/>
    <s v="The campus can look into having a wheelchair and a stretcher at the campus"/>
    <s v="Internal"/>
    <d v="2023-05-10T00:00:00"/>
    <x v="0"/>
    <s v="India"/>
    <x v="2"/>
    <s v="OFI"/>
    <n v="45001"/>
    <n v="8.1999999999999993"/>
    <s v=" Emergency preparedness and response"/>
    <s v="Operations"/>
    <m/>
    <d v="2023-07-09T00:00:00"/>
    <d v="2023-07-04T00:00:00"/>
    <s v="Wheelchair was ordered however it was not received. GIIS Balewadi has tie up with Jupitar hospital. In case of emergency, ambulance with stretcher is also provided by hospital on call. Wheelchair was procured"/>
    <x v="0"/>
    <n v="55"/>
    <n v="-5"/>
  </r>
  <r>
    <n v="1309"/>
    <s v="The campus can look into having more fire extinguishers at the Library considering the area and the risk severity"/>
    <s v="Internal"/>
    <d v="2023-05-10T00:00:00"/>
    <x v="0"/>
    <s v="India"/>
    <x v="2"/>
    <s v="OFI"/>
    <n v="45001"/>
    <n v="8.1999999999999993"/>
    <s v=" Emergency preparedness and response"/>
    <s v="Operations"/>
    <m/>
    <d v="2023-07-09T00:00:00"/>
    <d v="2023-07-04T00:00:00"/>
    <s v="Extra fire extinguisher is placed in library. A review will be conducted quarterly to see if any blind spots exist and accordingly action will be taken to mitigate the risk"/>
    <x v="0"/>
    <n v="55"/>
    <n v="-5"/>
  </r>
  <r>
    <n v="1310"/>
    <s v="A Training on audit awareness could be conducted for the campus team. Team members were not comfortable sharing additional information other than what was uploaded on the Drive (this doesn't give the auditor confidence that the audit objective has been met).  The documents needed for HR, Transport, and Admin audits were not readily available on the drive, causing delays. While audit evidences can be shown in physical or soft copy, the team insisted on uploading before showing it to the auditors and also keeping the audit confined to the conference room.  As part of ISO 19011:2018, the guidelines specify how auditors should use sampling methodologies. "/>
    <s v="Internal"/>
    <d v="2023-05-10T00:00:00"/>
    <x v="0"/>
    <s v="India"/>
    <x v="2"/>
    <s v="Observation"/>
    <n v="9001"/>
    <n v="7.3"/>
    <s v=" Awareness"/>
    <s v="Management"/>
    <m/>
    <d v="2023-07-09T00:00:00"/>
    <d v="2023-07-04T00:00:00"/>
    <s v="SO Awareness  session for campus is conducted on 22nd june'23. Each quarter the session will be conducted for all staff. Regular interactions and awareness session with entire team will result in understanding &amp; teamwork"/>
    <x v="0"/>
    <n v="55"/>
    <n v="-5"/>
  </r>
  <r>
    <n v="1311"/>
    <s v="The recurrence of First Aid training to teachers and nannies can be looked into for revision"/>
    <s v="Internal"/>
    <d v="2023-05-17T00:00:00"/>
    <x v="0"/>
    <s v="Middle East"/>
    <x v="3"/>
    <s v="OFI"/>
    <n v="45001"/>
    <n v="7.2"/>
    <s v=" Competence"/>
    <s v="Operations"/>
    <m/>
    <d v="2023-07-16T00:00:00"/>
    <d v="2023-07-24T00:00:00"/>
    <s v="The upcoming training session is on July 4 2023. Trainings are planned to be conducted twice in a year. Training will be conducted twice in a year and also whenever requested by leadership team."/>
    <x v="0"/>
    <n v="68"/>
    <n v="8"/>
  </r>
  <r>
    <n v="1312"/>
    <s v="The basic health records of new staff are recorded and maintained at the clinic. The campus can look into maintaining the records for all the staff at the campus."/>
    <s v="Internal"/>
    <d v="2023-05-17T00:00:00"/>
    <x v="0"/>
    <s v="Middle East"/>
    <x v="3"/>
    <s v="OFI"/>
    <n v="45001"/>
    <n v="7.5"/>
    <s v=" Documented information"/>
    <s v="Operations"/>
    <m/>
    <d v="2023-07-16T00:00:00"/>
    <d v="2023-06-23T00:00:00"/>
    <s v="All staff health records are updated. All Staff Health records will be updated at regular intervals."/>
    <x v="0"/>
    <n v="37"/>
    <n v="-23"/>
  </r>
  <r>
    <n v="1313"/>
    <s v="The first aid boxes could be placed at visible locations"/>
    <s v="Internal"/>
    <d v="2023-05-17T00:00:00"/>
    <x v="0"/>
    <s v="Middle East"/>
    <x v="3"/>
    <s v="OFI"/>
    <n v="45001"/>
    <n v="7.1"/>
    <s v=" Resources"/>
    <s v="Operations"/>
    <m/>
    <d v="2023-07-16T00:00:00"/>
    <d v="2023-07-24T00:00:00"/>
    <s v="Location of first aid was changed to increase the increase the visibility. Hence forth the first aid box will be placed in open area. First aid box will be placed at suitable location"/>
    <x v="0"/>
    <n v="68"/>
    <n v="8"/>
  </r>
  <r>
    <n v="1314"/>
    <s v="The list of Grievance Committee members could be documented and signed by the SDO"/>
    <s v="Internal"/>
    <d v="2023-05-17T00:00:00"/>
    <x v="0"/>
    <s v="Middle East"/>
    <x v="3"/>
    <s v="OFI"/>
    <n v="45001"/>
    <s v="7.5.1"/>
    <s v=" General (Documented Info)"/>
    <s v="HR"/>
    <m/>
    <d v="2023-07-16T00:00:00"/>
    <d v="2023-07-24T00:00:00"/>
    <s v="Grievance Management SOP was available with all the details including committee member's name. Missed to showcase during the Audit.  "/>
    <x v="0"/>
    <n v="68"/>
    <n v="8"/>
  </r>
  <r>
    <n v="1315"/>
    <s v="The Stock management at the campus including requisitions could be improved to avoid delays"/>
    <s v="Internal"/>
    <d v="2023-05-17T00:00:00"/>
    <x v="0"/>
    <s v="Middle East"/>
    <x v="3"/>
    <s v="OFI"/>
    <n v="9001"/>
    <n v="8.6"/>
    <s v=" Release of products and services"/>
    <s v="Operations"/>
    <m/>
    <d v="2023-07-16T00:00:00"/>
    <d v="2023-08-26T00:00:00"/>
    <s v="To contact vendors and other local vendors to supply the product with correct specification at the earliest. To have tie up with other local vendors. To fulfill adhoc requirements. In case the product is not available with or regular vendor. Maintain records of adhoc requirements. And procure those items and maintain in stock to meet future requirements. "/>
    <x v="0"/>
    <n v="101"/>
    <n v="41"/>
  </r>
  <r>
    <n v="1316"/>
    <s v="The records of feedback from parents who visited the campus were not evident. Records of the same could be maintained for analysis and continuous improvement"/>
    <s v="Internal"/>
    <d v="2023-05-17T00:00:00"/>
    <x v="0"/>
    <s v="Middle East"/>
    <x v="3"/>
    <s v="OFI"/>
    <n v="9001"/>
    <s v="7.5.3"/>
    <s v=" Control of documented information"/>
    <s v="Admissions"/>
    <m/>
    <d v="2023-07-16T00:00:00"/>
    <d v="2023-07-25T00:00:00"/>
    <s v="Feedback is taken from the prospective parents visiting the campus. But the record was not saved in the audit records, so could not show during the audit. And missed to showcase the record. Feedback is taken from the prospective parents visiting the campus. But the record was not saved in the audit records, so could not show during the audit. And missed to showcase the record. Records will be maintained in the audit folder in advance. "/>
    <x v="0"/>
    <n v="69"/>
    <n v="9"/>
  </r>
  <r>
    <n v="1317"/>
    <s v="The campus can look into adding the date of joining in the withdrawal data which is extracted from myGIIS for analysis"/>
    <s v="Internal"/>
    <d v="2023-05-17T00:00:00"/>
    <x v="0"/>
    <s v="Middle East"/>
    <x v="3"/>
    <s v="OFI"/>
    <n v="9001"/>
    <s v="7.5.2"/>
    <s v=" Creating and updating"/>
    <s v="Admissions"/>
    <m/>
    <d v="2023-07-16T00:00:00"/>
    <d v="2023-07-25T00:00:00"/>
    <s v="Date of Joining data was added in other reports. Henceforth will add it in the withdrawal report for better analysis. Date of joining tab is added in the withdrawal report. In future data will be added in withdrawal report for better analysis. "/>
    <x v="0"/>
    <n v="69"/>
    <n v="9"/>
  </r>
  <r>
    <n v="1318"/>
    <s v="The Principal / Supervisor's signature was missing in the Induction Form"/>
    <s v="Internal"/>
    <d v="2023-05-17T00:00:00"/>
    <x v="0"/>
    <s v="Middle East"/>
    <x v="3"/>
    <s v="OFI"/>
    <n v="9001"/>
    <s v="7.5.2"/>
    <s v=" Creating and updating"/>
    <s v="HR"/>
    <m/>
    <d v="2023-07-16T00:00:00"/>
    <d v="2023-07-25T00:00:00"/>
    <s v="Signature taken from the seniors. In future the signatures will be maintained and recorded. In future the signatures will be taken immediately after the induction on the induction form."/>
    <x v="0"/>
    <n v="69"/>
    <n v="9"/>
  </r>
  <r>
    <n v="1319"/>
    <s v="Few gaps were observed in the stock in and out records maintained by the procurement team. The campus can look into adding the previous months brought forward count in the stock register"/>
    <s v="Internal"/>
    <d v="2023-05-17T00:00:00"/>
    <x v="0"/>
    <s v="Middle East"/>
    <x v="3"/>
    <s v="OFI"/>
    <n v="9001"/>
    <s v="7.5.2"/>
    <s v=" Creating and updating"/>
    <s v="Operations"/>
    <m/>
    <d v="2023-07-16T00:00:00"/>
    <d v="2023-08-26T00:00:00"/>
    <s v="Records are corrected and reviewed. Storekeeper (new joinee) to be trained well to avoid any further error. Frequent review to be conducted by the Operations Manager. "/>
    <x v="0"/>
    <n v="101"/>
    <n v="41"/>
  </r>
  <r>
    <n v="1320"/>
    <s v="ISI 15652 Electrical Rubber Mat Below all Electrical Panels may be Ensured."/>
    <s v="External"/>
    <d v="2023-07-04T00:00:00"/>
    <x v="0"/>
    <s v="India"/>
    <x v="14"/>
    <s v="OFI"/>
    <n v="45001"/>
    <s v="8.1.2"/>
    <s v=" Eliminating Hazards and reducing OH&amp;S risks"/>
    <s v="Operations"/>
    <m/>
    <d v="2023-09-02T00:00:00"/>
    <d v="2023-10-24T00:00:00"/>
    <s v="The rubber mats are placed in electrical room. Rubber mats are placed. Incase of any damage, it will be replaced on time. Admin team will make sure the annual maintenance and ensure that it will be replaced. "/>
    <x v="0"/>
    <n v="112"/>
    <n v="52"/>
  </r>
  <r>
    <n v="1321"/>
    <s v="CCD Catering Agreement &amp; FSSAI License may be ensured."/>
    <s v="External"/>
    <d v="2023-07-04T00:00:00"/>
    <x v="0"/>
    <s v="India"/>
    <x v="14"/>
    <s v="OFI"/>
    <n v="45001"/>
    <s v="8.1.2"/>
    <s v=" Eliminating Hazards and reducing OH&amp;S risks"/>
    <s v="Operations"/>
    <m/>
    <d v="2023-09-02T00:00:00"/>
    <d v="2023-10-24T00:00:00"/>
    <s v="The agreement &amp; license is procured. All agreements and licenses shall be maintained by campus. Yearly checks and validations will be carried out by Admin/Operations team"/>
    <x v="0"/>
    <n v="112"/>
    <n v="52"/>
  </r>
  <r>
    <n v="1322"/>
    <s v="Class Rooms Space for AC External Unit to be closed or maintained: is full of bird droppings &amp; eggs"/>
    <s v="External"/>
    <d v="2023-07-04T00:00:00"/>
    <x v="0"/>
    <s v="India"/>
    <x v="14"/>
    <s v="OFI"/>
    <n v="45001"/>
    <s v="8.1.2"/>
    <s v=" Eliminating Hazards and reducing OH&amp;S risks"/>
    <s v="Operations"/>
    <m/>
    <d v="2023-09-02T00:00:00"/>
    <s v="NA"/>
    <m/>
    <x v="1"/>
    <n v="114"/>
    <n v="0"/>
  </r>
  <r>
    <n v="1323"/>
    <s v="Emergency Exit Signages to be put up e.g., MPH at 4th Floor."/>
    <s v="External"/>
    <d v="2023-07-04T00:00:00"/>
    <x v="0"/>
    <s v="India"/>
    <x v="14"/>
    <s v="OFI"/>
    <n v="45001"/>
    <s v="8.1.2"/>
    <s v=" Eliminating Hazards and reducing OH&amp;S risks"/>
    <s v="Operations"/>
    <m/>
    <d v="2023-09-02T00:00:00"/>
    <d v="2023-10-24T00:00:00"/>
    <s v="Singages have been places at the the MPH. Once the maintenance work gets completed, it will be displayed at prominent locations. Once the maintenance work gets completed, it will be displayed at prominent locations."/>
    <x v="0"/>
    <n v="112"/>
    <n v="52"/>
  </r>
  <r>
    <n v="1324"/>
    <s v="Update Organizational Chart including Lab. Assistant, IT Etc."/>
    <s v="External"/>
    <d v="2023-07-04T00:00:00"/>
    <x v="0"/>
    <s v="India"/>
    <x v="14"/>
    <s v="OFI"/>
    <n v="9001"/>
    <s v="7.5.2"/>
    <s v=" Creating and updating"/>
    <s v="Management"/>
    <m/>
    <d v="2023-09-02T00:00:00"/>
    <d v="2023-10-24T00:00:00"/>
    <s v="Changes are now made to organization chart. The org chart will be revised as and when there is role change or additions. It will be reviewed on a yearly basis. "/>
    <x v="0"/>
    <n v="112"/>
    <n v="52"/>
  </r>
  <r>
    <n v="1325"/>
    <s v="Transport Vehicle driver medical report &amp; colour blindness reports may be retained."/>
    <s v="External"/>
    <d v="2023-07-04T00:00:00"/>
    <x v="0"/>
    <s v="India"/>
    <x v="14"/>
    <s v="OFI"/>
    <n v="45001"/>
    <s v="8.1.2"/>
    <s v=" Eliminating Hazards and reducing OH&amp;S risks"/>
    <s v="Operations"/>
    <m/>
    <d v="2023-09-02T00:00:00"/>
    <d v="2023-10-24T00:00:00"/>
    <s v="Health records are procured from Head office. On yearly basis it will be collated and maintained at campus level. The health records will be maintained by campus on a yearly basis"/>
    <x v="0"/>
    <n v="112"/>
    <n v="52"/>
  </r>
  <r>
    <n v="1326"/>
    <s v="Requests for specific teacher (from students / parents) may be investigated."/>
    <s v="External"/>
    <d v="2023-07-04T00:00:00"/>
    <x v="0"/>
    <s v="Singapore"/>
    <x v="9"/>
    <s v="OFI"/>
    <n v="21001"/>
    <n v="9.1"/>
    <s v=" Monitoring, measurement, analysis &amp; evaluation"/>
    <s v="Academics"/>
    <m/>
    <d v="2023-09-02T00:00:00"/>
    <d v="2023-10-25T00:00:00"/>
    <s v="The request for a specific teacher is being investigated at the first instance. The co-ordinator and Principal are in the loop and there is a meeting with the parent to understand the reason behind the same. If there are many requests for a specific teacher, the coordinator has a meeting with the teacher to understand the reason for the same. The Principal meets the teachers and coordinators to understand such requests. Various meetings and exit interviews takes place with parents to understand the issues and concerns"/>
    <x v="0"/>
    <n v="113"/>
    <n v="53"/>
  </r>
  <r>
    <n v="1327"/>
    <s v="Conflict of interest is determined by experience / familiarity for Q paper setting, invigilation, and paper checking. It may be formally recorded. The conflict is restricted to having their own children in the class, which may be expanded."/>
    <s v="External"/>
    <d v="2023-07-04T00:00:00"/>
    <x v="0"/>
    <s v="Singapore"/>
    <x v="9"/>
    <s v="OFI"/>
    <n v="21001"/>
    <n v="8.1"/>
    <s v=" Operational planning and control"/>
    <s v="Academics"/>
    <m/>
    <d v="2023-09-02T00:00:00"/>
    <d v="2023-10-25T00:00:00"/>
    <s v="The aspect of conflict of interest has been carefully dealt in all the policies of GIIS. There is a concious effort taken by the academic team in this regard and all the details of relatives/peers are collected and recorded. This will be very carefully monitored and taken care of at all levels"/>
    <x v="0"/>
    <n v="113"/>
    <n v="53"/>
  </r>
  <r>
    <n v="1328"/>
    <s v="Emergency preparedness checks is presently restricted to fire drills conducted by SCDF. It may also include other emergencies like medical emergency (which does not require evacuation or disturbing children)"/>
    <s v="External"/>
    <d v="2023-07-04T00:00:00"/>
    <x v="0"/>
    <s v="Singapore"/>
    <x v="9"/>
    <s v="OFI"/>
    <n v="45001"/>
    <n v="8.1999999999999993"/>
    <s v=" Emergency preparedness and response"/>
    <s v="Operations"/>
    <m/>
    <d v="2023-09-02T00:00:00"/>
    <d v="2023-10-25T00:00:00"/>
    <s v="Emergency and first training are given to academic and non academic staffs on a regular basis. Various emergency trainings are conducted by SCDF for awareness. First Aid awareness and other medical emergency awareness is created at various forums"/>
    <x v="0"/>
    <n v="113"/>
    <n v="53"/>
  </r>
  <r>
    <n v="1329"/>
    <s v="A formal risk assessment may be carried out for events which may include crowd management, traffic management, security, safety, waste generation etc."/>
    <s v="External"/>
    <d v="2023-07-04T00:00:00"/>
    <x v="0"/>
    <s v="Singapore"/>
    <x v="9"/>
    <s v="OFI"/>
    <n v="45001"/>
    <s v="6.1.2"/>
    <s v=" Hazard identification &amp; assessment of risks and opportunities"/>
    <s v="Operations"/>
    <m/>
    <d v="2023-09-02T00:00:00"/>
    <d v="2023-10-25T00:00:00"/>
    <s v="Comprehensive risk assessments are carried out during events. The risk of event management and crowd control have been added to the HIRA document. The operations team have been trained on these protocols and detailed SOPs have been formulated"/>
    <x v="0"/>
    <n v="113"/>
    <n v="53"/>
  </r>
  <r>
    <n v="1330"/>
    <s v="The QT9 software includes only auditor notes. Auditor is required to first develop Audit checklist which may be approved by GCEE. Auditor notes should include all checklist items to ensure that audit has been adequately completed"/>
    <s v="External"/>
    <d v="2023-07-04T00:00:00"/>
    <x v="0"/>
    <s v="Singapore"/>
    <x v="9"/>
    <s v="OFI"/>
    <n v="21001"/>
    <n v="9.1999999999999993"/>
    <s v=" Internal audit"/>
    <s v="Quality"/>
    <m/>
    <d v="2023-09-02T00:00:00"/>
    <d v="2023-10-25T00:00:00"/>
    <s v="There is an overall checklist covering broad areas which can be accessed by all the auditors. Each auditor chooses what areas to be covered based on the campus and other inputs from Corporate MR. Confining the auditor to one checklist might curtail the audit and hence this has not been initiated. The Internal Audit Guidance Manual and Audit Checklist has been circulated. This has been emphasized during the Internal Auditor Workshops"/>
    <x v="0"/>
    <n v="113"/>
    <n v="53"/>
  </r>
  <r>
    <n v="1331"/>
    <s v="HIRA and Legal register may be customized for each campus"/>
    <s v="External"/>
    <d v="2023-07-04T00:00:00"/>
    <x v="0"/>
    <s v="Japan"/>
    <x v="18"/>
    <s v="OFI"/>
    <n v="45001"/>
    <s v="6.1.2"/>
    <s v=" Hazard identification &amp; assessment of risks and opportunities"/>
    <s v="Management"/>
    <m/>
    <d v="2023-09-02T00:00:00"/>
    <d v="2023-08-17T00:00:00"/>
    <s v="Documentation process of HIRA records for each campus and consolidation of the same. Maintain a consolidated campus wise HIRA document for all campuses of GIIS TOKYO with periodical updation. Training of operation department personnel to recording and maintaining the documets."/>
    <x v="0"/>
    <n v="44"/>
    <n v="-16"/>
  </r>
  <r>
    <n v="1332"/>
    <s v="Maintenance of facility is mainly under AMC with respective vendors. A visit register detailing plan and actuals as well as spares replaced may be developed"/>
    <s v="External"/>
    <d v="2023-07-04T00:00:00"/>
    <x v="0"/>
    <s v="Japan"/>
    <x v="18"/>
    <s v="OFI"/>
    <n v="45001"/>
    <s v="7.5.2"/>
    <s v=" Creating and updating"/>
    <s v="Operations"/>
    <m/>
    <d v="2023-09-02T00:00:00"/>
    <d v="2023-08-17T00:00:00"/>
    <s v="The process of creating records and documenting the date and time of the annual facility inspections conducted by AMC as per the plan , along with the tasks performed is initiated. The necessary training is given to the operation in charge for facility maintenance to document the plans and the actuals.Training for operations in charge to maintain the documents."/>
    <x v="0"/>
    <n v="44"/>
    <n v="-16"/>
  </r>
  <r>
    <n v="1333"/>
    <s v="IBDP includes projects to be taken by students. This can be considered as a service offering to commercial businesses and actual project experience be given to students"/>
    <s v="External"/>
    <d v="2023-07-04T00:00:00"/>
    <x v="0"/>
    <s v="Japan"/>
    <x v="18"/>
    <s v="OFI"/>
    <n v="21001"/>
    <n v="10.3"/>
    <s v="Opportunities for Improvement"/>
    <s v="Academics"/>
    <m/>
    <d v="2023-09-02T00:00:00"/>
    <d v="2023-08-11T00:00:00"/>
    <s v="We shall explore the possibility of commercial &amp; actual business project in CAS for the upcoming academic year. Discuss with companies in the industry and DP Coordinators for having a long-term commercial project possibility for IB Students projects. Make plan of commercializing the IBDP projects in the beginning of the academic year itself."/>
    <x v="0"/>
    <n v="38"/>
    <n v="-22"/>
  </r>
  <r>
    <n v="1334"/>
    <s v="FAQ may be developed based on helpdesk issues. What went right may also be analysed for “GOOD” feedback."/>
    <s v="External"/>
    <d v="2023-07-04T00:00:00"/>
    <x v="0"/>
    <s v="Japan"/>
    <x v="18"/>
    <s v="OFI"/>
    <n v="9001"/>
    <s v="9.1.3"/>
    <s v=" Analysis &amp; evaluation"/>
    <s v="Management"/>
    <m/>
    <d v="2023-09-02T00:00:00"/>
    <d v="2023-08-17T00:00:00"/>
    <s v="Analyse Help Desk queries and make a FAQ of queries of repetitive nature. Engage CRM- Customer Relationship Managers to follow up regularly to get the feedback and understand if any issues are existing or not.  Upload the FAQs in myGIIS for all parents to see in advance the possible queries."/>
    <x v="0"/>
    <n v="44"/>
    <n v="-16"/>
  </r>
  <r>
    <n v="1335"/>
    <s v="The doors to library from Aomori University may be locked from school side to ensure no possible entry from Aomori school (intruder control)"/>
    <s v="External"/>
    <d v="2023-07-04T00:00:00"/>
    <x v="0"/>
    <s v="Japan"/>
    <x v="19"/>
    <s v="OFI"/>
    <n v="45001"/>
    <s v="8.1.2"/>
    <s v=" Eliminating Hazards and reducing OH&amp;S risks"/>
    <s v="Operations"/>
    <m/>
    <d v="2023-09-02T00:00:00"/>
    <d v="2023-08-11T00:00:00"/>
    <s v="For intruder entry we have trained all our staff how to respond and have kept equipment near the gate to control the situation. Operations team have planned meetings with Aomori university for optimizing the shared school facility and property. Japan being one of the safest countries we have taken measures for intruder control in our school. "/>
    <x v="0"/>
    <n v="38"/>
    <n v="-22"/>
  </r>
  <r>
    <n v="1336"/>
    <s v="Formal training may be provided to admissions team to identify cases of special needs. A counsellor is approached only if admission teams have some doubt about the potential student."/>
    <s v="External"/>
    <d v="2023-07-04T00:00:00"/>
    <x v="0"/>
    <s v="Japan"/>
    <x v="19"/>
    <s v="OFI"/>
    <n v="21001"/>
    <n v="7.3"/>
    <s v=" Awareness"/>
    <s v="Admissions"/>
    <m/>
    <d v="2023-09-02T00:00:00"/>
    <d v="2023-09-02T00:00:00"/>
    <s v="Self-training session completed   for admissions team to sensitize them in this area._x000a_https://www.ourkids.net/school/special-needs-signs. A formal training session is planned by corporate training team as requested by HR Tokyo for school student counsellors and for admission team for identifying the cases of students with special needs in they may arise during the admission process. Plan and schedule re-training and sensitizing sessions to admissions staff on the topic on a regular basis._x000a_"/>
    <x v="0"/>
    <n v="60"/>
    <n v="0"/>
  </r>
  <r>
    <n v="1337"/>
    <s v="The campus is at higher price point for GMP, compared to other international schools. USP may be identified and highlighted in operational procedures."/>
    <s v="External"/>
    <d v="2023-07-04T00:00:00"/>
    <x v="0"/>
    <s v="Japan"/>
    <x v="19"/>
    <s v="OFI"/>
    <n v="9001"/>
    <n v="8.1"/>
    <s v=" Operational planning and control"/>
    <s v="Management"/>
    <m/>
    <d v="2023-09-02T00:00:00"/>
    <d v="2023-08-10T00:00:00"/>
    <s v="The USPs are identified and the same is highlighted by  admission and marketing  - during marketing and promotional activities of school as well as broadcasted through various channels._x000a_USP-  _x000a_*Only school in Tokyo offering 2 curricula _x000a_*  Best value school in Tokyo_x000a_* Top Ranked CBSE school overseas_x000a_* 9 gems holistic approach for student development. The USPs are highlighted in school's website._x000a__x000a_https://tokyo.globalindianschool.org/ Training to marketing and admission personnel to highlight USP of GMP to potential customers."/>
    <x v="0"/>
    <n v="37"/>
    <n v="-23"/>
  </r>
  <r>
    <n v="1338"/>
    <s v="Purchase department may consider % PRF where the delivery is later than expected date on PRF."/>
    <s v="External"/>
    <d v="2023-07-04T00:00:00"/>
    <x v="0"/>
    <s v="Japan"/>
    <x v="19"/>
    <s v="OFI"/>
    <n v="45001"/>
    <n v="9.1"/>
    <s v=" Monitoring, measurement, analysis &amp; performance evaluation"/>
    <s v="Operations"/>
    <m/>
    <d v="2023-09-02T00:00:00"/>
    <d v="2023-09-21T00:00:00"/>
    <s v="1.The decision for process enhancement to add the expected date and actual date of delivery was made by department head and CD._x000a_2.The changes in process was put in action from July 2023. _x000a_3. The old and new PRF added in related files for comparison. All process owners who are dealing with PRF were trained to enhance the process and follow all steps.Annual re-training plan made to all new members of procurement department to know all process steps completely.."/>
    <x v="0"/>
    <n v="79"/>
    <n v="19"/>
  </r>
  <r>
    <n v="1339"/>
    <s v="Expected delivery date and technical specifications are not stated on P.O. and the same is considered based on quotation given by vendor. The P.O. may refer to supplier quote."/>
    <s v="External"/>
    <d v="2023-07-04T00:00:00"/>
    <x v="0"/>
    <s v="Japan"/>
    <x v="19"/>
    <s v="OFI"/>
    <n v="45001"/>
    <n v="8.1"/>
    <s v=" Operational planning and control"/>
    <s v="Operations"/>
    <m/>
    <d v="2023-09-02T00:00:00"/>
    <d v="2023-09-17T00:00:00"/>
    <s v="The action has been put in place. P.O has been updated with relevant details like date of delivery, approvals, and other aspects. Training to the process owner has been done by the department head so that this process will be taken care in the future. All members of procurement department have been trained for following the same. In the absence of one person, the other person who is acting will also follow the full procedure."/>
    <x v="0"/>
    <n v="75"/>
    <n v="15"/>
  </r>
  <r>
    <n v="1340"/>
    <s v="School has considerable assets across various campuses. ISO 55001 Asset Management may be considered for system implementation and certification"/>
    <s v="External"/>
    <d v="2023-07-04T00:00:00"/>
    <x v="0"/>
    <s v="Japan"/>
    <x v="19"/>
    <s v="OFI"/>
    <n v="9001"/>
    <n v="10.3"/>
    <s v=" Continual improvement"/>
    <s v="Management"/>
    <m/>
    <d v="2023-09-02T00:00:00"/>
    <d v="2023-08-16T00:00:00"/>
    <s v="The school leadership has discussed the same and have decided to consider the project for future years. However, the process of assent management for each campus is carried out on a regular basis and will continue to follow the same. Will be discussed with central team of ISO certification and will be undertaken as per the guidance of central ISO Implementation team when decide to get the same implemented in all campuses."/>
    <x v="0"/>
    <n v="43"/>
    <n v="-17"/>
  </r>
  <r>
    <n v="1341"/>
    <s v="Harrods can look into removing the blood group field from the Admission Application Form as_x000a_parents are reluctant to share the same"/>
    <s v="Internal"/>
    <d v="2023-07-25T00:00:00"/>
    <x v="2"/>
    <s v="Cambodia"/>
    <x v="17"/>
    <s v="OFI"/>
    <n v="21001"/>
    <n v="10.3"/>
    <s v="Opportunities for Improvement"/>
    <s v="Admissions"/>
    <m/>
    <d v="2023-09-23T00:00:00"/>
    <d v="2023-09-05T00:00:00"/>
    <s v="Blood group removed from the new admission form.  Immediately develop a basic template for admission rejection letters to ensure that rejected applicants receive clear communication regarding their status and potential areas for improvement. This will prevent further harm by at least providing some guidance to rejected applicants."/>
    <x v="0"/>
    <n v="42"/>
    <n v="-18"/>
  </r>
  <r>
    <n v="1342"/>
    <s v="A template for admission rejection letters could be developed. This will help the campus to track the improvement for reapplication"/>
    <s v="Internal"/>
    <d v="2023-07-25T00:00:00"/>
    <x v="2"/>
    <s v="Cambodia"/>
    <x v="17"/>
    <s v="Observation"/>
    <n v="21001"/>
    <n v="10.3"/>
    <s v="Opportunities for Improvement"/>
    <s v="Admissions"/>
    <m/>
    <d v="2023-09-23T00:00:00"/>
    <d v="2023-09-06T00:00:00"/>
    <s v="A template for admission rejection letters  had been developed. Immediately develop a basic template for admission rejection letters to ensure that rejected applicants receive clear communication regarding their status and potential areas for improvement. This will prevent further harm by at least providing some guidance to rejected applicants."/>
    <x v="0"/>
    <n v="43"/>
    <n v="-17"/>
  </r>
  <r>
    <n v="1343"/>
    <s v="School collects certain documents during admission. However, this checklist can have a stringent quality check to ensure all important documents are collected"/>
    <s v="Internal"/>
    <d v="2023-07-25T00:00:00"/>
    <x v="2"/>
    <s v="Cambodia"/>
    <x v="17"/>
    <s v="Observation"/>
    <n v="21001"/>
    <s v="7.5.3"/>
    <s v=" Control of documented information"/>
    <s v="Admissions"/>
    <m/>
    <d v="2023-09-23T00:00:00"/>
    <d v="2023-09-06T00:00:00"/>
    <s v="A checklist of documents is included in each student’s file, and it is signed to confirm that the contents have been checked and verified. 1. Implement a manual double-check process for admission documents to ensure completeness._x000a_2. Train admissions staff about the importance of document completeness and emphasize the need for heightened attention to this issue during the admission process."/>
    <x v="0"/>
    <n v="43"/>
    <n v="-17"/>
  </r>
  <r>
    <n v="1344"/>
    <s v="The school can look into procuring a designated printer for the Examination room. The HR and Admissions department should look into maintaining confidentiality while printing sensitive documents"/>
    <s v="Internal"/>
    <d v="2023-07-25T00:00:00"/>
    <x v="2"/>
    <s v="Cambodia"/>
    <x v="17"/>
    <s v="Observation"/>
    <n v="21001"/>
    <s v="7.5.3"/>
    <s v=" Control of documented information"/>
    <s v="Management"/>
    <m/>
    <d v="2023-09-23T00:00:00"/>
    <d v="2023-09-07T00:00:00"/>
    <s v="The Centralized Exam Room is already equipped with its own printer. 1. Restrict access to sensitive documents immediately. _x000a_2. Ensure that only authorized personnel have access to the printed documents. _x000a_3. Place sensitive documents in secure storage until further security measures are in place."/>
    <x v="0"/>
    <n v="44"/>
    <n v="-16"/>
  </r>
  <r>
    <n v="1345"/>
    <s v="Policy on data protection and disposal of obsolete confidential documents was not evident"/>
    <s v="Internal"/>
    <d v="2023-07-25T00:00:00"/>
    <x v="2"/>
    <s v="Cambodia"/>
    <x v="17"/>
    <s v="Observation"/>
    <n v="21001"/>
    <s v="7.5.3"/>
    <s v=" Control of documented information"/>
    <s v="Management"/>
    <m/>
    <d v="2023-09-23T00:00:00"/>
    <d v="2023-10-13T00:00:00"/>
    <s v="The Data protection policy is in place. Conducted a quick awareness campaign or memo to remind staff about the existing data protection policy and the importance of following it, especially regarding the disposal of confidential documents."/>
    <x v="0"/>
    <n v="80"/>
    <n v="20"/>
  </r>
  <r>
    <n v="1346"/>
    <s v="The Exam rooms with assessment papers were not locked. This might lead to noncompliance with the curriculum board and may cause the school to lose credibility in their assessment process"/>
    <s v="Internal"/>
    <d v="2023-07-25T00:00:00"/>
    <x v="2"/>
    <s v="Cambodia"/>
    <x v="17"/>
    <s v="Minor -Non-Conformities"/>
    <n v="21001"/>
    <s v="7.5.3"/>
    <s v=" Control of documented information"/>
    <s v="Academics"/>
    <m/>
    <d v="2023-09-23T00:00:00"/>
    <d v="2023-08-29T00:00:00"/>
    <s v="A centralized exam room has been established for all campuses in  Campus 6. All assessment papers are stored in clearly labeled plastic containers. The exam room in C6 is kept locked, with key control and access limited to the Exam Head and the principal. 1. Immediately tell the staff responsible for the exam room to lock and secure the rooms containing assessment papers right away. _x000a_2. Ensure that the rooms are secured at all times until a more comprehensive solution is implemented. "/>
    <x v="0"/>
    <n v="35"/>
    <n v="-25"/>
  </r>
  <r>
    <n v="1347"/>
    <s v="Cleaning Supplies were not stored in a controlled access room. This could lead to a potential hazard for stakeholders"/>
    <s v="Internal"/>
    <d v="2023-07-25T00:00:00"/>
    <x v="2"/>
    <s v="Cambodia"/>
    <x v="20"/>
    <s v="Minor -Non-Conformities"/>
    <n v="45001"/>
    <s v="8.1.2"/>
    <s v=" Eliminating Hazards and reducing OH&amp;S risks"/>
    <s v="Operations"/>
    <m/>
    <d v="2023-09-23T00:00:00"/>
    <d v="2023-08-29T00:00:00"/>
    <s v="Cleaning supplies (cleaning agents, etc.) identified in Campus 1 (2 station for Bldg. A &amp; 2 stations for Bldg B, Campuses 2, 4, 5, and 6. 1. Immediately designate a temporary controlled access area for storing cleaning supplies, ensuring they are secured and away from stakeholders' access._x000a_2. Communicate and educate staff about the temporary storage location and the importance of keeping cleaning supplies controlled."/>
    <x v="0"/>
    <n v="35"/>
    <n v="-25"/>
  </r>
  <r>
    <n v="1348"/>
    <s v="First Aid Boxes does not mention the expiry dates. Regular checks on the first aid boxes by the Operations/nurse was not evident. Nurse could have a master list of all First Aid boxes with designated locations"/>
    <s v="Internal"/>
    <d v="2023-07-25T00:00:00"/>
    <x v="2"/>
    <s v="Cambodia"/>
    <x v="17"/>
    <s v="Observation"/>
    <n v="45001"/>
    <s v="8.1.2"/>
    <s v=" Eliminating Hazards and reducing OH&amp;S risks"/>
    <s v="Operations"/>
    <m/>
    <d v="2023-09-23T00:00:00"/>
    <d v="2023-09-06T00:00:00"/>
    <s v="All First Aid Boxes in the campuses have a form which itemizes the contents of the box, expiration dates of the medicines and medical materials. 1. Initiate a thorough inspection of all First Aid boxes to identify and address any expired items or deficiencies._x000a_2. Label the expiry dates on all items in the First Aid boxes._x000a_3. Create a tracker for all First Aid boxes in all campuses and where they are located."/>
    <x v="0"/>
    <n v="43"/>
    <n v="-17"/>
  </r>
  <r>
    <n v="1349"/>
    <s v="The Occupational Health and Safety Policy could be displayed at the campus. HR can look into adding an OHS module during induction"/>
    <s v="Internal"/>
    <d v="2023-07-25T00:00:00"/>
    <x v="2"/>
    <s v="Cambodia"/>
    <x v="17"/>
    <s v="Observation"/>
    <n v="45001"/>
    <n v="7.3"/>
    <s v=" Awareness"/>
    <s v="Management"/>
    <m/>
    <d v="2023-09-23T00:00:00"/>
    <d v="2023-08-30T00:00:00"/>
    <s v="OH&amp;S posters already displayed in the campuses. HR has also included OH&amp;S module in the induction. 1. Inform all employees about the importance of OH&amp;S compliance through email or a notice._x000a_2. Identify and assign relevant individuals to create and design the OH&amp;S policy poster. Display as soon as poster is produced._x000a_3. Include the OH&amp;S policy in the onboarding process."/>
    <x v="0"/>
    <n v="36"/>
    <n v="-24"/>
  </r>
  <r>
    <n v="1350"/>
    <s v="Harrods can look into controlled disposal of chemicals in use"/>
    <s v="Internal"/>
    <d v="2023-07-25T00:00:00"/>
    <x v="2"/>
    <s v="Cambodia"/>
    <x v="17"/>
    <s v="Observation"/>
    <n v="45001"/>
    <s v="6.1.2"/>
    <s v=" Hazard identification &amp; assessment of risks and opportunities"/>
    <s v="Management"/>
    <m/>
    <d v="2023-09-23T00:00:00"/>
    <d v="2023-09-06T00:00:00"/>
    <s v="Harrods has already implemented measures to ensure the safe disposal of chemical and medical waste. 1. Identify and contain all chemical waste. This may involve placing it in a secondary containment container, such as a plastic tub or tray, or moving it to a designated hazardous waste storage area. Use MSDS as guide._x000a_2. Label all chemical waste containers clearly. This should include the type of chemical waste, its hazards, and the date it was generated._x000a_3. Restrict access to the chemical waste. This may involve posting warning signs or securing the area with a lock._x000a_4. Notify the appropriate personnel. This may include the school's  health and safety office or the local hazardous waste disposal company"/>
    <x v="0"/>
    <n v="43"/>
    <n v="-17"/>
  </r>
  <r>
    <n v="1351"/>
    <s v="Material Safety Data Sheet could be made available in labs and with cleaners"/>
    <s v="Internal"/>
    <d v="2023-07-25T00:00:00"/>
    <x v="2"/>
    <s v="Cambodia"/>
    <x v="17"/>
    <s v="Observation"/>
    <n v="45001"/>
    <s v="6.1.2"/>
    <s v=" Hazard identification &amp; assessment of risks and opportunities"/>
    <s v="Operations"/>
    <m/>
    <d v="2023-09-23T00:00:00"/>
    <d v="2023-08-29T00:00:00"/>
    <s v="Material Safety Data Sheets (MSDS), or Safety Data Sheets (SDS), are already accessible in science laboratories and to cleaning staff. Immediately ensure that MSDS are made available in laboratories and with cleaners. This can be done by obtaining MSDS for all hazardous materials in use and placing them in accessible locations within these areas."/>
    <x v="0"/>
    <n v="35"/>
    <n v="-25"/>
  </r>
  <r>
    <n v="1352"/>
    <s v="Snacks delivered for students at 11 AM and consumed later was kept in non-refrigerated shelves. This could be a potential cause of food contamination"/>
    <s v="Internal"/>
    <d v="2023-07-25T00:00:00"/>
    <x v="2"/>
    <s v="Cambodia"/>
    <x v="20"/>
    <s v="Observation"/>
    <n v="45001"/>
    <s v="6.1.2"/>
    <s v=" Hazard identification &amp; assessment of risks and opportunities"/>
    <s v="Management"/>
    <m/>
    <d v="2023-09-23T00:00:00"/>
    <d v="2023-10-13T00:00:00"/>
    <s v="Fresh snacks are delivered and stored in sealed plastic containers, which are then placed on a glass food shelf. 1. Immediately relocate the snacks that were kept on non-refrigerated shelves to a safe and appropriate storage area._x000a_2. Implement a temporary solution to ensure that food deliveries are stored properly until a permanent corrective action is in place. This may involve temporary refrigeration units or storage protocols."/>
    <x v="0"/>
    <n v="80"/>
    <n v="20"/>
  </r>
  <r>
    <n v="1353"/>
    <s v="The shower area in the washroom attached to the classroom was used for storing food containers. This could be a potential hazard for pest infestation"/>
    <s v="Internal"/>
    <d v="2023-07-25T00:00:00"/>
    <x v="2"/>
    <s v="Cambodia"/>
    <x v="20"/>
    <s v="Observation"/>
    <n v="45001"/>
    <s v="6.1.2"/>
    <s v=" Hazard identification &amp; assessment of risks and opportunities"/>
    <s v="Operations"/>
    <m/>
    <d v="2023-09-23T00:00:00"/>
    <d v="2023-10-13T00:00:00"/>
    <s v="Shower area in the washroom attached to the classroom being used for storing food containers has already been cleaned and closed. Immediately remove the food containers from the shower area to a more appropriate location or throw away to mitigate the risk of pest infestation."/>
    <x v="0"/>
    <n v="80"/>
    <n v="20"/>
  </r>
  <r>
    <n v="1354"/>
    <s v="The campus can look into tracking the pest control process which in place for better monitoring and documentation"/>
    <s v="Internal"/>
    <d v="2023-07-25T00:00:00"/>
    <x v="2"/>
    <s v="Cambodia"/>
    <x v="21"/>
    <s v="OFI"/>
    <n v="45001"/>
    <s v="6.1.2"/>
    <s v=" Hazard identification &amp; assessment of risks and opportunities"/>
    <s v="Operations"/>
    <m/>
    <d v="2023-09-23T00:00:00"/>
    <d v="2023-10-13T00:00:00"/>
    <s v="The process, tracker, and documentation for pest control are already available. 1. Immediately designate a responsible individual or team to start tracking the pest control process, even if it's done manually for the time being._x000a_2. Ensure that any ongoing pest control activities are documented promptly and consistently."/>
    <x v="0"/>
    <n v="80"/>
    <n v="20"/>
  </r>
  <r>
    <n v="1355"/>
    <s v="Overloading of electric power point can lead to potential hazards. Harrods can look into ensuring safety protocol and mitigation of potential risk."/>
    <s v="Internal"/>
    <d v="2023-07-25T00:00:00"/>
    <x v="2"/>
    <s v="Cambodia"/>
    <x v="17"/>
    <s v="Observation"/>
    <n v="45001"/>
    <s v="6.1.2"/>
    <s v=" Hazard identification &amp; assessment of risks and opportunities"/>
    <s v="Operations"/>
    <m/>
    <d v="2023-09-23T00:00:00"/>
    <d v="2023-10-13T00:00:00"/>
    <s v="Teachers and staff have been given information on how to use the power strips safely and effectively. 1. Immediately conduct an assessment of all power points, outlets, and power strips throughout the facility._x000a_2. Identify and disconnect any overloaded power points or power strips to prevent immediate hazards._x000a_3. Ensure that all personnel are informed and educated about safe power usage practices, including not overloading outlets or power strips."/>
    <x v="0"/>
    <n v="80"/>
    <n v="20"/>
  </r>
  <r>
    <n v="1356"/>
    <s v="The visitor log with the security could capture the Identity details and phone numbers of visitors"/>
    <s v="Internal"/>
    <d v="2023-07-25T00:00:00"/>
    <x v="2"/>
    <s v="Cambodia"/>
    <x v="17"/>
    <s v="OFI"/>
    <n v="45001"/>
    <n v="8.1999999999999993"/>
    <s v=" Emergency preparedness and response"/>
    <s v="Operations"/>
    <m/>
    <d v="2023-09-23T00:00:00"/>
    <d v="2023-10-13T00:00:00"/>
    <s v="The security’s visitor log is now able to capture the identity details and phone numbers of visitors. Immediately update the visitor log template to include fields for capturing identity details and phone numbers. This will prevent further omission of this crucial information."/>
    <x v="0"/>
    <n v="80"/>
    <n v="20"/>
  </r>
  <r>
    <n v="1357"/>
    <s v="HR can look into ensuring all staff movement is recorded for in and out as this can lead to confusion during an emergency"/>
    <s v="Internal"/>
    <d v="2023-07-25T00:00:00"/>
    <x v="2"/>
    <s v="Cambodia"/>
    <x v="17"/>
    <s v="Observation"/>
    <n v="45001"/>
    <n v="8.1999999999999993"/>
    <s v=" Emergency preparedness and response"/>
    <s v="HR"/>
    <m/>
    <d v="2023-09-23T00:00:00"/>
    <d v="2023-10-13T00:00:00"/>
    <s v="HR has implemented a new system for recording staff movement. Immediately initiate a clear communication to all staff members, emphasizing the importance of recording their movements, especially during lunch or breaks outside of the school premises."/>
    <x v="0"/>
    <n v="80"/>
    <n v="20"/>
  </r>
  <r>
    <n v="1358"/>
    <s v="The Operations team could look into documenting the list of Fire Extinguishers with locations and types. The placement of Fire Extinguishes could also be looked into as it was found that many areas had multiple Fire Extinguishers close to each other"/>
    <s v="Internal"/>
    <d v="2023-07-25T00:00:00"/>
    <x v="2"/>
    <s v="Cambodia"/>
    <x v="17"/>
    <s v="Observation"/>
    <n v="45001"/>
    <n v="8.1999999999999993"/>
    <s v=" Emergency preparedness and response"/>
    <s v="Operations"/>
    <m/>
    <d v="2023-09-23T00:00:00"/>
    <d v="2023-10-13T00:00:00"/>
    <s v="A list of all fire extinguishers, including their locations and types, has been created and documented. 1. Immediately conduct a thorough assessment of fire extinguisher locations, types within the campuses, and fire load computation for all rooms and strategic areas in the campuses. _x000a_2. Remove any redundant or unnecessary fire extinguishers that are in close proximity to each other to reduce the risk of confusion during emergencies based on regulation and fire load study. _x000a_3. Ensure that all existing fire extinguishers are properly inspected, maintained, and functional."/>
    <x v="0"/>
    <n v="80"/>
    <n v="20"/>
  </r>
  <r>
    <n v="1359"/>
    <s v="Harrods can look into adding evacuation protocols for other disasters also apart from the Fire Evacuation drills conducted on regular basis. Also these evacuation protocols could be posted in the campus"/>
    <s v="Internal"/>
    <d v="2023-07-25T00:00:00"/>
    <x v="2"/>
    <s v="Cambodia"/>
    <x v="17"/>
    <s v="Observation"/>
    <n v="45001"/>
    <n v="8.1999999999999993"/>
    <s v=" Emergency preparedness and response"/>
    <s v="Operations"/>
    <m/>
    <d v="2023-09-23T00:00:00"/>
    <d v="2023-10-13T00:00:00"/>
    <s v="Harrods has a Disaster and Emergency Management Plan (DEMP) that includes protocols for various disasters such as floods, tropical storms, lockdowns, kidnappings, terrorist threats, and electricity and water disruptions. 1. Ensure that temporary measures, like creating basic evacuation plans for these scenarios, are in place to address immediate safety concerns._x000a_2. Immediately initiate the development of evacuation protocols for common disasters other than fire, such as flooding, tropical storms, lockdowns, kidnapping, terrorist threats, and power and water disruptions. "/>
    <x v="0"/>
    <n v="80"/>
    <n v="20"/>
  </r>
  <r>
    <n v="1360"/>
    <s v="Fire alarms and power sockets were evident in strategic locations. However, all fire alarms and power sockets need to be encased with a casing to avoid any misuse by the students and also to avoid trip hazards"/>
    <s v="Internal"/>
    <d v="2023-07-25T00:00:00"/>
    <x v="2"/>
    <s v="Cambodia"/>
    <x v="17"/>
    <s v="Observation"/>
    <n v="45001"/>
    <n v="6.1"/>
    <s v=" Actions to address risk &amp; opportunities"/>
    <s v="Operations"/>
    <m/>
    <d v="2023-09-23T00:00:00"/>
    <d v="2023-10-13T00:00:00"/>
    <s v="Fire alarms and power sockets already encased and protected. 1. Install warning signs strategically in key areas to alert everyone to the risks associated with the misuse of fire alarms and the potential trip hazards posed by power sockets, especially power strips. _x000a_2. Communicate and educate everyone in school about the importance of not tampering with fire alarms and power sockets until the casings are installed.  1.  Procure and install protective casings or covers on all fire alarms and power sockets across the school/campuses._x000a_2. Regularly inspect and maintain casings to ensure they remain intact and functional. 1. Update maintenance procedures to include the inspection and maintenance of protective casings._x000a_2. Conduct training on fire safety and electrical safety protocols to ensure they understand the importance of not tampering with alarms and power sockets._x000a_3. Review facility design and layout to ensure that future installations consider safety measures such as casing placement from the outset._x000a_4. Establish a reporting mechanism for students or staff to report any damages or concerns regarding the protective casings promptly."/>
    <x v="0"/>
    <n v="80"/>
    <n v="20"/>
  </r>
  <r>
    <n v="1361"/>
    <s v="The Operations Team can look into having an Incident report for operational mishaps"/>
    <s v="Internal"/>
    <d v="2023-07-25T00:00:00"/>
    <x v="2"/>
    <s v="Cambodia"/>
    <x v="21"/>
    <s v="Observation"/>
    <n v="45001"/>
    <n v="6.1"/>
    <s v=" Actions to address risk &amp; opportunities"/>
    <s v="Operations"/>
    <m/>
    <d v="2023-09-23T00:00:00"/>
    <d v="2023-10-13T00:00:00"/>
    <s v="The Operations Team has implemented an Incident report system for operational mishaps. 1. Immediately initiate the development of a basic incident reporting template or form that can be used to document operational mishaps._x000a_2. Communicate the importance of incident reporting to the Operations Team and encourage them to start using the new template or form immediately.  1. Develop and implement a standardised incident reporting process, including clear policies, guidelines, training, and a tracking system._x000a_2. Establish a regular review process to ensure ongoing effectiveness and compliance. 1.  Provide ongoing training to educate team members about how to report incidents and emphasize its role in preventing future problems._x000a_2. Establish a simple and effective incident reporting system  to encourage team members to report incidents and near-misses._x000a_3. Form a cross-functional review committee with members from different departments to analyse incident reports, share valuable lessons, and adapt the reporting process as necessary to enhance prevention efforts."/>
    <x v="0"/>
    <n v="80"/>
    <n v="20"/>
  </r>
  <r>
    <n v="1362"/>
    <s v="The school can look into segregation of offer letters and to change sign-off roles for each segregated admission. This will avoid the delay in signing off the offer letters"/>
    <s v="Internal"/>
    <d v="2023-07-25T00:00:00"/>
    <x v="2"/>
    <s v="Cambodia"/>
    <x v="22"/>
    <s v="OFI"/>
    <n v="9001"/>
    <n v="10.3"/>
    <s v=" Continual improvement"/>
    <s v="Admissions"/>
    <m/>
    <d v="2023-09-23T00:00:00"/>
    <d v="2023-10-13T00:00:00"/>
    <s v="Immediately assess and improve the offer letter approval process to prevent further delays. 1. Revamp the offer letter process to separate regular offer letters from conditional ones._x000a_2. Define distinct roles and responsibilities for approving each type of admission (regular and conditional)._x000a_3. Implement a tracking system  to streamline offer letter approvals and provide visibility into their status. 1. Periodically review and adapt the offer letter process to changing admission criteria._x000a_2.  Set up clear communication channels and procedures for handling exceptions or problems that arise during approval._x000a_3. Regularly monitor the efficiency and effectiveness of the offer letter approval process, making ongoing improvements."/>
    <x v="0"/>
    <n v="80"/>
    <n v="20"/>
  </r>
  <r>
    <n v="1363"/>
    <s v="The approval signature and dates were found missing in some staff records (Ofentse Mokhane). Harrods could check these before filing away to avoid any disputes in the future"/>
    <s v="Internal"/>
    <d v="2023-07-25T00:00:00"/>
    <x v="2"/>
    <s v="Cambodia"/>
    <x v="22"/>
    <s v="OFI"/>
    <n v="9001"/>
    <s v="7.1.2"/>
    <s v=" People"/>
    <s v="HR"/>
    <m/>
    <d v="2023-09-23T00:00:00"/>
    <d v="2023-10-13T00:00:00"/>
    <s v="HR to immediately implement a temporary process where all staff records are thoroughly reviewed and verified for missing approval signatures and dates before they are filed. This should involve cross-checking with relevant departments or individuals to ensure completeness. 1. Create detailed procedures for record-keeping, specifying required information in staff records._x000a_2. Train HR staff on new procedures and designate a responsible person or team to oversee verification._x000a_3. Set up a tracking system or checklist to monitor record status and conduct regular audits for improvement. 1. Before filing any staff record, assign one HR staff member to double-check it for completeness, including signatures and dates._x000a_2. Train HR staff on the importance of thorough record-keeping and how to use the checklist effectively._x000a_3. Conduct periodic audits of staff records to catch any missing information. Use the findings to make improvements."/>
    <x v="0"/>
    <n v="80"/>
    <n v="20"/>
  </r>
  <r>
    <n v="1364"/>
    <s v="An awareness session could be conducted for all vendors, suppliers and partners"/>
    <s v="Internal"/>
    <d v="2023-07-25T00:00:00"/>
    <x v="2"/>
    <s v="Cambodia"/>
    <x v="17"/>
    <s v="OFI"/>
    <n v="9001"/>
    <n v="7.3"/>
    <s v=" Awareness"/>
    <s v="Management"/>
    <m/>
    <d v="2023-09-23T00:00:00"/>
    <d v="2023-09-05T00:00:00"/>
    <s v="Awareness session had been conducted. Schedule and conduct an initial awareness session as soon as possible for all vendors, suppliers, and partners to provide them with essential information and align them with immediate requirements and expectations. 1. Schedule and conduct an initial awareness session as soon as possible for all vendors, suppliers, and partners to provide them with essential information and align them with immediate requirements and expectations._x000a_2. Integrate vendor, supplier, and partner alignment with the school's vision, mission, values, policies, and ISO standards into the school's engagement strategy. Ensure that these alignment efforts are documented and tracked as part of ongoing relationship management. 1. Implement a periodic review process to ensure that awareness sessions continue to be conducted regularly and effectively with vendors, suppliers, and partners. This should include monitoring attendance, gathering feedback, and making improvements as needed._x000a_2. Include awareness session requirements in vendor, supplier, and partner contracts or agreements, making attendance and participation mandatory._x000a_3. Foster a culture within the organization that emphasizes the importance of aligning external stakeholders with the school's values and standards. This can be achieved through ongoing communication, training, and reinforcement of these expectations."/>
    <x v="0"/>
    <n v="42"/>
    <n v="-18"/>
  </r>
  <r>
    <n v="1365"/>
    <s v="The Operations can look into having a Vendor satisfaction survey and evaluation on regular basis. Details and reasons for Inactive vendors could be added to the tracker"/>
    <s v="Internal"/>
    <d v="2023-07-25T00:00:00"/>
    <x v="2"/>
    <s v="Cambodia"/>
    <x v="17"/>
    <s v="OFI"/>
    <n v="9001"/>
    <n v="9.1"/>
    <s v=" Monitoring, measurement, analysis &amp; evaluation"/>
    <s v="Operations"/>
    <m/>
    <d v="2023-09-23T00:00:00"/>
    <s v="NA"/>
    <m/>
    <x v="1"/>
    <n v="93"/>
    <n v="0"/>
  </r>
  <r>
    <n v="1366"/>
    <s v="Management Review Meeting to be scheduled to discuss and close any pending points of last External Audit"/>
    <s v="Internal"/>
    <d v="2023-07-25T00:00:00"/>
    <x v="2"/>
    <s v="Cambodia"/>
    <x v="17"/>
    <s v="OFI"/>
    <n v="9001"/>
    <n v="9.3000000000000007"/>
    <s v=" Management review"/>
    <s v="Management"/>
    <m/>
    <d v="2023-09-23T00:00:00"/>
    <d v="2023-10-13T00:00:00"/>
    <s v="1. Immediately schedule a management review meeting to address pending points from the last External Audit. 1. Develop and implement clear procedures for initiating and scheduling management review meetings._x000a_2. Establish standardized processes for post-audit action planning, including assignment of responsibilities and setting deadlines. 1. Regularly review and update the management review meeting process to ensure it remains effective and relevant._x000a_2. Implement a standardized procedure for post-audit action planning, including clear responsibilities and timelines._x000a_2. Assign individuals to take responsibility for each pending point relevant to their roles and responsibilities to ensure follow-up."/>
    <x v="0"/>
    <n v="80"/>
    <n v="20"/>
  </r>
  <r>
    <n v="1367"/>
    <s v="Even though all the functions are conducting a risk analysis, it would be advisable to consolidate all into one document (Risk Register - HIRA)"/>
    <s v="Internal"/>
    <d v="2023-07-25T00:00:00"/>
    <x v="2"/>
    <s v="Cambodia"/>
    <x v="17"/>
    <s v="OFI"/>
    <n v="9001"/>
    <n v="7.5"/>
    <s v=" Documented information"/>
    <s v="Management"/>
    <m/>
    <d v="2023-09-23T00:00:00"/>
    <d v="2023-10-13T00:00:00"/>
    <s v="Communicate the need to consolidate risk analyses to relevant functions and stakeholders. 1. Combine all risk management efforts into a single, central risk register or hazard identification and risk assessment (HIRA). _x000a_2. Keep this register up-to-date by regularly adding new risks and updating existing ones. 1. Establish clear guidelines and a standardized process for consolidating risk analyses._x000a_2. Promote a culture of risk awareness and communication through regular policy and process reviews and staff training."/>
    <x v="0"/>
    <n v="80"/>
    <n v="20"/>
  </r>
  <r>
    <n v="1368"/>
    <s v="The school can look into fixing finger guards for classroom and washrooms at areas where the students have access"/>
    <s v="Internal"/>
    <d v="2023-08-19T00:00:00"/>
    <x v="1"/>
    <s v="Saudi Arabia"/>
    <x v="23"/>
    <s v="OFI"/>
    <n v="45001"/>
    <s v="6.1.2"/>
    <s v=" Hazard identification &amp; assessment of risks and opportunities"/>
    <s v="Operations"/>
    <m/>
    <d v="2023-10-18T00:00:00"/>
    <d v="2023-10-01T00:00:00"/>
    <s v="Installed the Finger guards. Maintain the condition of finger guard or replace it. Finger Guards are installed on all the doors where kids access"/>
    <x v="0"/>
    <n v="43"/>
    <n v="-17"/>
  </r>
  <r>
    <n v="1369"/>
    <s v="Detailed Fire Evacuation Plan to be placed at prominent locations in the campus"/>
    <s v="Internal"/>
    <d v="2023-08-19T00:00:00"/>
    <x v="1"/>
    <s v="Saudi Arabia"/>
    <x v="23"/>
    <s v="Observation"/>
    <n v="45001"/>
    <n v="8.1999999999999993"/>
    <s v=" Emergency preparedness and response"/>
    <s v="Operations"/>
    <m/>
    <d v="2023-10-18T00:00:00"/>
    <d v="2023-09-28T00:00:00"/>
    <s v="Got the clear and deatailed document of Evacuation Plan. Evacuation Plan is installed in the campus. To maintain a proper detailed evacuation plan"/>
    <x v="0"/>
    <n v="40"/>
    <n v="-20"/>
  </r>
  <r>
    <n v="1370"/>
    <s v="The school can consider increasing the First Aid boxes placed in each wing / floor."/>
    <s v="Internal"/>
    <d v="2023-08-19T00:00:00"/>
    <x v="1"/>
    <s v="Saudi Arabia"/>
    <x v="23"/>
    <s v="OFI"/>
    <n v="45001"/>
    <n v="8.1999999999999993"/>
    <s v=" Emergency preparedness and response"/>
    <s v="Operations"/>
    <m/>
    <d v="2023-10-18T00:00:00"/>
    <d v="2023-09-13T00:00:00"/>
    <s v="Ordered First aid boxes and installed it. First Aid boxes will be installed based on area and coverage (At least at two ends of the wing/ floor. First Aid boxes to be installed and placed at a proper/ required distance"/>
    <x v="0"/>
    <n v="25"/>
    <n v="-35"/>
  </r>
  <r>
    <n v="1371"/>
    <s v="The admissions team can look into maintaining Withdrawal Exit Forms which will help in evaluation and analysis"/>
    <s v="Internal"/>
    <d v="2023-08-19T00:00:00"/>
    <x v="1"/>
    <s v="Saudi Arabia"/>
    <x v="23"/>
    <s v="Observation"/>
    <n v="9001"/>
    <s v="9.1.3"/>
    <s v=" Analysis &amp; evaluation"/>
    <s v="Admissions"/>
    <m/>
    <d v="2023-10-18T00:00:00"/>
    <d v="2023-10-03T00:00:00"/>
    <s v="Exit form was created, documented and maintained for withdrawal.  Exit Form will be maintained for further analysis and evaluation.  Exit Form Implemented. Records to be maintained"/>
    <x v="0"/>
    <n v="45"/>
    <n v="-15"/>
  </r>
  <r>
    <n v="1372"/>
    <s v="The admissions can look into collecting feedback from the parents post their visit to school "/>
    <s v="Internal"/>
    <d v="2023-08-19T00:00:00"/>
    <x v="1"/>
    <s v="Saudi Arabia"/>
    <x v="23"/>
    <s v="OFI"/>
    <n v="9001"/>
    <s v="9.1.3"/>
    <s v=" Analysis &amp; evaluation"/>
    <s v="Admissions"/>
    <m/>
    <d v="2023-10-18T00:00:00"/>
    <d v="2023-10-03T00:00:00"/>
    <s v="Implemented Post Campus Visit Survey. Post Campus Visit Survey will be maintained for further analysis.Post Campus Visit Survey data to be analyzed and linked to Admission teams performance."/>
    <x v="0"/>
    <n v="45"/>
    <n v="-15"/>
  </r>
  <r>
    <n v="1373"/>
    <s v="The HR Department can look into maintaining a detailed training tracker for monitoring the various trainings undergone by the staff."/>
    <s v="Internal"/>
    <d v="2023-08-19T00:00:00"/>
    <x v="1"/>
    <s v="Saudi Arabia"/>
    <x v="23"/>
    <s v="Observation"/>
    <n v="9001"/>
    <s v="7.5.2"/>
    <s v=" Creating and updating"/>
    <s v="HR"/>
    <m/>
    <d v="2023-10-18T00:00:00"/>
    <d v="2023-10-03T00:00:00"/>
    <s v="Maintaining standard format with detailed training information. To capture all trainings external / internal / online. Carry out two way communication for receiving better information on training. "/>
    <x v="0"/>
    <n v="45"/>
    <n v="-15"/>
  </r>
  <r>
    <n v="1374"/>
    <s v="The HR team should ensure that the Interview sheet has been signed by the respective interviewer."/>
    <s v="Internal"/>
    <d v="2023-08-19T00:00:00"/>
    <x v="1"/>
    <s v="Saudi Arabia"/>
    <x v="23"/>
    <s v="OFI"/>
    <n v="9001"/>
    <s v="7.5.2"/>
    <s v=" Creating and updating"/>
    <s v="HR"/>
    <m/>
    <d v="2023-10-18T00:00:00"/>
    <d v="2023-09-13T00:00:00"/>
    <s v="Inform the interviewer to sign the interview feedback sheet . Inform the interviewer to sign the interview sheet after completion of interview. HR executive to review the feedback sheet before filing it. And get the missing columns filled by the interviewer. "/>
    <x v="0"/>
    <n v="25"/>
    <n v="-35"/>
  </r>
  <r>
    <n v="1375"/>
    <s v="The Operations team can check the New Vendor Evaluation Form for completeness and signatures from the Head of Department."/>
    <s v="Internal"/>
    <d v="2023-08-19T00:00:00"/>
    <x v="1"/>
    <s v="Saudi Arabia"/>
    <x v="23"/>
    <s v="OFI"/>
    <n v="9001"/>
    <s v="7.5.2"/>
    <s v=" Creating and updating"/>
    <s v="Operations"/>
    <m/>
    <d v="2023-10-18T00:00:00"/>
    <d v="2023-09-11T00:00:00"/>
    <s v="Got it signed by the Head of Department. Will get it signed immediately by the Head of department.Not to file the evaluation report until and unless it is signed by the HOD"/>
    <x v="0"/>
    <n v="23"/>
    <n v="-37"/>
  </r>
  <r>
    <n v="1376"/>
    <s v="Fire drills can be planned for the campus"/>
    <s v="Internal"/>
    <d v="2023-09-11T00:00:00"/>
    <x v="3"/>
    <s v="India"/>
    <x v="24"/>
    <s v="Observation"/>
    <n v="45001"/>
    <s v="8.1.2"/>
    <s v=" Eliminating Hazards and reducing OH&amp;S risks"/>
    <s v="Operations"/>
    <m/>
    <d v="2023-11-10T00:00:00"/>
    <s v="NA"/>
    <m/>
    <x v="1"/>
    <n v="45"/>
    <n v="0"/>
  </r>
  <r>
    <n v="1377"/>
    <s v="Fire evacuation plans to be displayed in more prominent locations"/>
    <s v="Internal"/>
    <d v="2023-09-11T00:00:00"/>
    <x v="3"/>
    <s v="India"/>
    <x v="24"/>
    <s v="Observation"/>
    <n v="45001"/>
    <s v="8.1.2"/>
    <s v=" Eliminating Hazards and reducing OH&amp;S risks"/>
    <s v="Operations"/>
    <m/>
    <d v="2023-11-10T00:00:00"/>
    <s v="NA"/>
    <m/>
    <x v="1"/>
    <n v="45"/>
    <n v="0"/>
  </r>
  <r>
    <n v="1378"/>
    <s v="Access control can be put in place for critical areas including signages"/>
    <s v="Internal"/>
    <d v="2023-09-11T00:00:00"/>
    <x v="3"/>
    <s v="India"/>
    <x v="24"/>
    <s v="Observation"/>
    <n v="45001"/>
    <s v="8.1.2"/>
    <s v=" Eliminating Hazards and reducing OH&amp;S risks"/>
    <s v="Operations"/>
    <m/>
    <d v="2023-11-10T00:00:00"/>
    <s v="NA"/>
    <m/>
    <x v="1"/>
    <n v="45"/>
    <n v="0"/>
  </r>
  <r>
    <n v="1379"/>
    <s v="The Evacuation plans does not have markings for “You are here”. This marking will be useful during an emergency evacuation"/>
    <s v="Internal"/>
    <d v="2023-09-11T00:00:00"/>
    <x v="3"/>
    <s v="India"/>
    <x v="24"/>
    <s v="Observation"/>
    <n v="45001"/>
    <n v="8.1999999999999993"/>
    <s v=" Emergency preparedness and response"/>
    <s v="Operations"/>
    <m/>
    <d v="2023-11-10T00:00:00"/>
    <s v="NA"/>
    <m/>
    <x v="1"/>
    <n v="45"/>
    <n v="0"/>
  </r>
  <r>
    <n v="1380"/>
    <s v="Fire alarm switch can be connected directly instead of connecting them with a switch. It was found that many of these points were either switched off or removed"/>
    <s v="Internal"/>
    <d v="2023-09-11T00:00:00"/>
    <x v="3"/>
    <s v="India"/>
    <x v="24"/>
    <s v="Observation"/>
    <n v="45001"/>
    <n v="8.1999999999999993"/>
    <s v=" Emergency preparedness and response"/>
    <s v="Operations"/>
    <m/>
    <d v="2023-11-10T00:00:00"/>
    <s v="NA"/>
    <m/>
    <x v="1"/>
    <n v="45"/>
    <n v="0"/>
  </r>
  <r>
    <n v="1381"/>
    <s v="MRM to take place though already planned and minutes of MRM to be recorded"/>
    <s v="Internal"/>
    <d v="2023-09-11T00:00:00"/>
    <x v="3"/>
    <s v="India"/>
    <x v="25"/>
    <s v="Observation"/>
    <n v="21001"/>
    <n v="9.3000000000000007"/>
    <s v=" Management review"/>
    <s v="Leadership"/>
    <m/>
    <d v="2023-11-10T00:00:00"/>
    <s v="NA"/>
    <m/>
    <x v="1"/>
    <n v="45"/>
    <n v="0"/>
  </r>
  <r>
    <n v="1382"/>
    <s v="The operations can look into having separate footwear or footwear covers for the staff at the cooking area"/>
    <s v="Internal"/>
    <d v="2023-09-11T00:00:00"/>
    <x v="3"/>
    <s v="India"/>
    <x v="25"/>
    <s v="OFI"/>
    <n v="45001"/>
    <n v="10.3"/>
    <s v=" Continual improvement"/>
    <s v="Operations"/>
    <m/>
    <d v="2023-11-10T00:00:00"/>
    <s v="NA"/>
    <m/>
    <x v="1"/>
    <n v="45"/>
    <n v="0"/>
  </r>
  <r>
    <n v="1383"/>
    <s v="The Organisation Health and safety policy to be displayed in visible locations"/>
    <s v="Internal"/>
    <d v="2023-09-11T00:00:00"/>
    <x v="3"/>
    <s v="India"/>
    <x v="25"/>
    <s v="Observation"/>
    <n v="45001"/>
    <n v="5.2"/>
    <s v=" OH&amp;S Policy"/>
    <s v="Operations"/>
    <m/>
    <d v="2023-11-10T00:00:00"/>
    <s v="NA"/>
    <m/>
    <x v="1"/>
    <n v="45"/>
    <n v="0"/>
  </r>
  <r>
    <n v="1384"/>
    <s v="A risk register can be maintained for capturing all possible risks and to develop action plans for mitigating the risks"/>
    <s v="Internal"/>
    <d v="2023-09-11T00:00:00"/>
    <x v="3"/>
    <s v="India"/>
    <x v="25"/>
    <s v="Observation"/>
    <n v="45001"/>
    <s v="6.1.2"/>
    <s v=" Hazard identification &amp; assessment of risks and opportunities"/>
    <s v="Leadership"/>
    <m/>
    <d v="2023-11-10T00:00:00"/>
    <s v="NA"/>
    <m/>
    <x v="1"/>
    <n v="45"/>
    <n v="0"/>
  </r>
  <r>
    <n v="1385"/>
    <s v="The Disposal process for expired chemicals and medicines can be looked into and a comprehensive SOP can be made for safe disposal"/>
    <s v="Internal"/>
    <d v="2023-09-11T00:00:00"/>
    <x v="3"/>
    <s v="India"/>
    <x v="25"/>
    <s v="Observation"/>
    <n v="45001"/>
    <n v="8.1"/>
    <s v=" Operational planning and control"/>
    <s v="Operations"/>
    <m/>
    <d v="2023-11-10T00:00:00"/>
    <s v="NA"/>
    <m/>
    <x v="1"/>
    <n v="45"/>
    <n v="0"/>
  </r>
  <r>
    <n v="1386"/>
    <s v="The physics, biology and ICT can look into having a common fire extinguisher which is accessible for all"/>
    <s v="Internal"/>
    <d v="2023-09-11T00:00:00"/>
    <x v="3"/>
    <s v="India"/>
    <x v="25"/>
    <s v="Observation"/>
    <n v="45001"/>
    <s v="8.1.2"/>
    <s v=" Eliminating Hazards and reducing OH&amp;S risks"/>
    <s v="Operations"/>
    <m/>
    <d v="2023-11-10T00:00:00"/>
    <s v="NA"/>
    <m/>
    <x v="1"/>
    <n v="45"/>
    <n v="0"/>
  </r>
  <r>
    <n v="1387"/>
    <s v="The fire extinguisher in the Kitchen can be enhanced by addition or by increasing the capacity since the kitchen is being used for cooking food for 3000+ members"/>
    <s v="Internal"/>
    <d v="2023-09-11T00:00:00"/>
    <x v="3"/>
    <s v="India"/>
    <x v="25"/>
    <s v="Observation"/>
    <n v="45001"/>
    <s v="8.1.2"/>
    <s v=" Eliminating Hazards and reducing OH&amp;S risks"/>
    <s v="Operations"/>
    <m/>
    <d v="2023-11-10T00:00:00"/>
    <s v="NA"/>
    <m/>
    <x v="1"/>
    <n v="45"/>
    <n v="0"/>
  </r>
  <r>
    <n v="1388"/>
    <s v="Operations can look into drills for other hazards too beyond the regular fire drills e.g., Intruder, Biohazard etc.,"/>
    <s v="Internal"/>
    <d v="2023-09-11T00:00:00"/>
    <x v="3"/>
    <s v="India"/>
    <x v="25"/>
    <s v="OFI"/>
    <n v="45001"/>
    <s v="8.1.2"/>
    <s v=" Eliminating Hazards and reducing OH&amp;S risks"/>
    <s v="Operations"/>
    <m/>
    <d v="2023-11-10T00:00:00"/>
    <s v="NA"/>
    <m/>
    <x v="1"/>
    <n v="45"/>
    <n v="0"/>
  </r>
  <r>
    <n v="1389"/>
    <s v="Lift certificate and emergency contact numbers to be displayed inside the lift"/>
    <s v="Internal"/>
    <d v="2023-09-11T00:00:00"/>
    <x v="3"/>
    <s v="India"/>
    <x v="25"/>
    <s v="Observation"/>
    <n v="45001"/>
    <n v="8.1999999999999993"/>
    <s v=" Emergency preparedness and response"/>
    <s v="Operations"/>
    <m/>
    <d v="2023-11-10T00:00:00"/>
    <s v="NA"/>
    <m/>
    <x v="1"/>
    <n v="45"/>
    <n v="0"/>
  </r>
  <r>
    <n v="1390"/>
    <s v="The Evacuation plans does not have markings for “You are here”. This marking will be useful during an emergency evacuation"/>
    <s v="Internal"/>
    <d v="2023-09-11T00:00:00"/>
    <x v="3"/>
    <s v="India"/>
    <x v="25"/>
    <s v="Observation"/>
    <n v="45001"/>
    <n v="8.1999999999999993"/>
    <s v=" Emergency preparedness and response"/>
    <s v="Operations"/>
    <m/>
    <d v="2023-11-10T00:00:00"/>
    <s v="NA"/>
    <m/>
    <x v="1"/>
    <n v="45"/>
    <n v="0"/>
  </r>
  <r>
    <n v="1391"/>
    <s v="PV2 can be implemented for enhancing monitoring and measurement"/>
    <s v="Internal"/>
    <d v="2023-09-11T00:00:00"/>
    <x v="3"/>
    <s v="India"/>
    <x v="25"/>
    <s v="Observation"/>
    <n v="9001"/>
    <n v="6.2"/>
    <s v=" Quality objectives &amp; planning to achieve them"/>
    <s v="Leadership"/>
    <m/>
    <d v="2023-11-10T00:00:00"/>
    <s v="NA"/>
    <m/>
    <x v="1"/>
    <n v="45"/>
    <n v="0"/>
  </r>
  <r>
    <n v="1392"/>
    <s v="The admission can ensure all the documents collected from the parents are complete and the forms are duly signed by the parents"/>
    <s v="Internal"/>
    <d v="2023-09-11T00:00:00"/>
    <x v="3"/>
    <s v="India"/>
    <x v="25"/>
    <s v="Observation"/>
    <n v="9001"/>
    <s v="7.5.3"/>
    <s v=" Control of documented information"/>
    <s v="Admissions"/>
    <m/>
    <d v="2023-11-10T00:00:00"/>
    <s v="NA"/>
    <m/>
    <x v="1"/>
    <n v="45"/>
    <n v="0"/>
  </r>
  <r>
    <n v="1393"/>
    <s v="A feedback system can be introduced by admissions to get the feedback from new parents on admission process"/>
    <s v="Internal"/>
    <d v="2023-09-11T00:00:00"/>
    <x v="3"/>
    <s v="India"/>
    <x v="25"/>
    <s v="OFI"/>
    <n v="9001"/>
    <s v="9.1.2"/>
    <s v=" Customer satisfaction"/>
    <s v="Admissions"/>
    <m/>
    <d v="2023-11-10T00:00:00"/>
    <s v="NA"/>
    <m/>
    <x v="1"/>
    <n v="45"/>
    <n v="0"/>
  </r>
  <r>
    <n v="1394"/>
    <s v="A vendor evaluation analysis can be put in place for better understanding of the needs and requirements of vendors as well as their performance for future reference"/>
    <s v="Internal"/>
    <d v="2023-09-11T00:00:00"/>
    <x v="3"/>
    <s v="India"/>
    <x v="25"/>
    <s v="Observation"/>
    <n v="9001"/>
    <s v="9.1.3"/>
    <s v=" Analysis &amp; evaluation"/>
    <s v="Operations"/>
    <m/>
    <d v="2023-11-10T00:00:00"/>
    <s v="NA"/>
    <m/>
    <x v="1"/>
    <n v="45"/>
    <n v="0"/>
  </r>
  <r>
    <n v="1395"/>
    <s v="The packaged food items stored along with the chemicals – can think of moving one of those"/>
    <s v="Internal"/>
    <d v="2023-09-11T00:00:00"/>
    <x v="3"/>
    <s v="India"/>
    <x v="26"/>
    <s v="Observation"/>
    <n v="45001"/>
    <s v="8.1.2"/>
    <s v=" Eliminating Hazards and reducing OH&amp;S risks"/>
    <s v="Operations"/>
    <m/>
    <d v="2023-11-10T00:00:00"/>
    <s v="NA"/>
    <m/>
    <x v="1"/>
    <n v="45"/>
    <n v="0"/>
  </r>
  <r>
    <n v="1396"/>
    <s v="Fire drills can be planned for the campus"/>
    <s v="Internal"/>
    <d v="2023-09-11T00:00:00"/>
    <x v="3"/>
    <s v="India"/>
    <x v="26"/>
    <s v="Observation"/>
    <n v="45001"/>
    <s v="8.1.2"/>
    <s v=" Eliminating Hazards and reducing OH&amp;S risks"/>
    <s v="Operations"/>
    <m/>
    <d v="2023-11-10T00:00:00"/>
    <s v="NA"/>
    <m/>
    <x v="1"/>
    <n v="45"/>
    <n v="0"/>
  </r>
  <r>
    <n v="1397"/>
    <s v="The Evacuation plans does not have markings for “You are here”. This marking will be useful during an emergency evacuation"/>
    <s v="Internal"/>
    <d v="2023-09-11T00:00:00"/>
    <x v="3"/>
    <s v="India"/>
    <x v="26"/>
    <s v="Observation"/>
    <n v="45001"/>
    <n v="8.1999999999999993"/>
    <s v=" Emergency preparedness and response"/>
    <s v="Operations"/>
    <m/>
    <d v="2023-11-10T00:00:00"/>
    <s v="NA"/>
    <m/>
    <x v="1"/>
    <n v="45"/>
    <n v="0"/>
  </r>
  <r>
    <n v="1398"/>
    <s v="The fire alarm panel at the campus is not working – can replace or repair"/>
    <s v="Internal"/>
    <d v="2023-09-11T00:00:00"/>
    <x v="3"/>
    <s v="India"/>
    <x v="26"/>
    <s v="Observation"/>
    <n v="45001"/>
    <n v="8.1999999999999993"/>
    <s v=" Emergency preparedness and response"/>
    <s v="Operations"/>
    <m/>
    <d v="2023-11-10T00:00:00"/>
    <s v="NA"/>
    <m/>
    <x v="1"/>
    <n v="45"/>
    <n v="0"/>
  </r>
  <r>
    <n v="1399"/>
    <s v="Cambridge Curriculum and lesson plan is in place. However, there was unapproved deviation in lesson plan due to unplanned events. Team can look into proper approvals before any changes are made as this will ensure proper process is followed."/>
    <s v="Internal"/>
    <d v="2023-09-13T00:00:00"/>
    <x v="0"/>
    <s v="Malaysia"/>
    <x v="4"/>
    <s v="Observation"/>
    <n v="21001"/>
    <n v="6.3"/>
    <s v=" Planning of changes"/>
    <s v="Academics"/>
    <m/>
    <d v="2023-11-12T00:00:00"/>
    <s v="NA"/>
    <m/>
    <x v="1"/>
    <n v="43"/>
    <n v="0"/>
  </r>
  <r>
    <n v="1400"/>
    <s v="Cambridge team needs further training to understand the proper documentation required for each_x000a_process( lesson observation, Notebook correction , proxy etc.),this will help campus to be uniform in all academic formats and also avoid potential loss of teaching content as well as monitoring of lesson delivery"/>
    <s v="Internal"/>
    <d v="2023-09-13T00:00:00"/>
    <x v="0"/>
    <s v="Malaysia"/>
    <x v="4"/>
    <s v="Observation"/>
    <n v="21001"/>
    <s v="7.5.3"/>
    <s v=" Control of documented information"/>
    <s v="Academics"/>
    <m/>
    <d v="2023-11-12T00:00:00"/>
    <s v="NA"/>
    <m/>
    <x v="1"/>
    <n v="43"/>
    <n v="0"/>
  </r>
  <r>
    <n v="1401"/>
    <s v="It was observed that the safety findings from the last audit are still open and these findings were not discussed in the MRM. By promptly addressing open safety findings and discussing them in the MRM, the organization can demonstrate its commitment to safety and continuous improvement."/>
    <s v="Internal"/>
    <d v="2023-09-13T00:00:00"/>
    <x v="0"/>
    <s v="Malaysia"/>
    <x v="4"/>
    <s v="Observation"/>
    <n v="21001"/>
    <n v="10.199999999999999"/>
    <s v="Continual Improvement"/>
    <s v="Management"/>
    <m/>
    <d v="2023-11-12T00:00:00"/>
    <s v="NA"/>
    <m/>
    <x v="1"/>
    <n v="43"/>
    <n v="0"/>
  </r>
  <r>
    <n v="1402"/>
    <s v="Lab log was not sighted in labs .This could be put into place to monitor not only lab usage also scheduled delivery of practical lessons."/>
    <s v="Internal"/>
    <d v="2023-09-13T00:00:00"/>
    <x v="0"/>
    <s v="Malaysia"/>
    <x v="4"/>
    <s v="Observation"/>
    <n v="21001"/>
    <n v="10.199999999999999"/>
    <s v="Continual Improvement"/>
    <s v="Academics"/>
    <m/>
    <d v="2023-11-12T00:00:00"/>
    <s v="NA"/>
    <m/>
    <x v="1"/>
    <n v="43"/>
    <n v="0"/>
  </r>
  <r>
    <n v="1403"/>
    <s v="Leadership can revisit the defined Roles Responsibilities and Authority with different team leads as lack of understanding could be a potential mismatch roles as well as competency"/>
    <s v="Internal"/>
    <d v="2023-09-13T00:00:00"/>
    <x v="0"/>
    <s v="Malaysia"/>
    <x v="4"/>
    <s v="Observation"/>
    <n v="21001"/>
    <n v="5.3"/>
    <s v=" Role, Responsibility, Authority"/>
    <s v="Leadership"/>
    <m/>
    <d v="2023-11-12T00:00:00"/>
    <s v="NA"/>
    <m/>
    <x v="1"/>
    <n v="43"/>
    <n v="0"/>
  </r>
  <r>
    <n v="1404"/>
    <s v="Documented evidence for assessing the impact and effectiveness of GMP training was unavailable. The GMP Cod can ensure competency checks are in place to validate the trainings given."/>
    <s v="Internal"/>
    <d v="2023-09-13T00:00:00"/>
    <x v="0"/>
    <s v="Malaysia"/>
    <x v="4"/>
    <s v="Observation"/>
    <n v="21001"/>
    <s v="7.2.1"/>
    <s v="General (Competence)"/>
    <s v="Academics"/>
    <m/>
    <d v="2023-11-12T00:00:00"/>
    <s v="NA"/>
    <m/>
    <x v="1"/>
    <n v="43"/>
    <n v="0"/>
  </r>
  <r>
    <n v="1405"/>
    <s v="The auditee stated that there are no fast learners in the school but this was just hearsay and no scientific testing or empirical evidence was done warranting a need for a more evidence-based approach to such categorizations. School may look into getting a school counselor in place to address this"/>
    <s v="Internal"/>
    <d v="2023-09-13T00:00:00"/>
    <x v="0"/>
    <s v="Malaysia"/>
    <x v="4"/>
    <s v="Observation"/>
    <n v="21001"/>
    <s v="7.2.2"/>
    <s v="Additional requirements for special needs education (Competence)"/>
    <s v="Academics"/>
    <m/>
    <d v="2023-11-12T00:00:00"/>
    <s v="NA"/>
    <m/>
    <x v="1"/>
    <n v="43"/>
    <n v="0"/>
  </r>
  <r>
    <n v="1406"/>
    <s v="Collection of Health information of students at the point of admission as per CBSE requirements was not evident. Only Immunization schedule was evident. Any requirement by CBSE need to be shared by Academics to admissions for awareness."/>
    <s v="Internal"/>
    <d v="2023-09-13T00:00:00"/>
    <x v="0"/>
    <s v="Malaysia"/>
    <x v="4"/>
    <s v="Observation"/>
    <n v="21001"/>
    <s v="7.2.2"/>
    <s v="Additional requirements for special needs education (Competence)"/>
    <s v="Academics"/>
    <m/>
    <d v="2023-11-12T00:00:00"/>
    <s v="NA"/>
    <m/>
    <x v="1"/>
    <n v="43"/>
    <n v="0"/>
  </r>
  <r>
    <n v="1407"/>
    <s v="KG parents are only provided with the KG calendar and orientation information at the beginning of AY. As a result, they lack a complete understanding of their children's learning journey, which hinders their ability to meaningfully participate in their children's education. Team can look into providing a lesson planner before the weekly report is sent after completion"/>
    <s v="Internal"/>
    <d v="2023-09-13T00:00:00"/>
    <x v="0"/>
    <s v="Malaysia"/>
    <x v="4"/>
    <s v="Observation"/>
    <n v="21001"/>
    <n v="7.4"/>
    <s v=" Communication"/>
    <s v="Academics"/>
    <m/>
    <d v="2023-11-12T00:00:00"/>
    <s v="NA"/>
    <m/>
    <x v="1"/>
    <n v="43"/>
    <n v="0"/>
  </r>
  <r>
    <n v="1408"/>
    <s v="Clear delineated action plans to support underperforming students was not evident , necessitating the utilization of ad hoc interventions on an asneeded basis based on the results of the ongoing assessment"/>
    <s v="Internal"/>
    <d v="2023-09-13T00:00:00"/>
    <x v="0"/>
    <s v="Malaysia"/>
    <x v="4"/>
    <s v="Observation"/>
    <n v="21001"/>
    <n v="8.1"/>
    <s v=" Operational planning and control"/>
    <s v="Academics"/>
    <m/>
    <d v="2023-11-12T00:00:00"/>
    <s v="NA"/>
    <m/>
    <x v="1"/>
    <n v="43"/>
    <n v="0"/>
  </r>
  <r>
    <n v="1409"/>
    <s v="Although all Inventory, Books, Uniforms, Stationary, IT and furniture are tracked, no formal Inventory management process is in place. A systematic Inventory Management process to track all items from purchase to use, may help the school to identify which and how much stock to order at what time. The practice may help to ensure there is sufficient stock to fulfil orders and give early indicationof a shortage"/>
    <s v="Internal"/>
    <d v="2023-09-13T00:00:00"/>
    <x v="0"/>
    <s v="Malaysia"/>
    <x v="4"/>
    <s v="Observation"/>
    <n v="21001"/>
    <s v="8.2.1"/>
    <s v=" Determining requirements for educational products &amp; services"/>
    <s v="Operations"/>
    <m/>
    <d v="2023-11-12T00:00:00"/>
    <s v="NA"/>
    <m/>
    <x v="1"/>
    <n v="43"/>
    <n v="0"/>
  </r>
  <r>
    <n v="1410"/>
    <s v="Vendor Evaluation not sighted for 2022.This will help school to gauge if Vendors can meet their_x000a_organizational standards and comply with the rules of the contract. The intent is to secure a low-risk and best possible vendor-supplier portfolio"/>
    <s v="Internal"/>
    <d v="2023-09-13T00:00:00"/>
    <x v="0"/>
    <s v="Malaysia"/>
    <x v="4"/>
    <s v="Observation"/>
    <n v="21001"/>
    <n v="8.4"/>
    <s v=" Control of external processes, products &amp; services"/>
    <s v="Operations"/>
    <m/>
    <d v="2023-11-12T00:00:00"/>
    <s v="NA"/>
    <m/>
    <x v="1"/>
    <n v="43"/>
    <n v="0"/>
  </r>
  <r>
    <n v="1411"/>
    <s v="Online attendance for KG indicated that the attendance was recorded at 12:30 pm after dispersal. This can lead to error in tracking if any students exit early which in turn can be a cause for confusion during an emergency evacuation"/>
    <s v="Internal"/>
    <d v="2023-09-13T00:00:00"/>
    <x v="0"/>
    <s v="Malaysia"/>
    <x v="4"/>
    <s v="Observation"/>
    <n v="21001"/>
    <s v="8.5.1"/>
    <s v=" Control of delivery of educational products and services "/>
    <s v="Academics"/>
    <m/>
    <d v="2023-11-12T00:00:00"/>
    <s v="NA"/>
    <m/>
    <x v="1"/>
    <n v="43"/>
    <n v="0"/>
  </r>
  <r>
    <n v="1412"/>
    <s v="At point of admissions, disclaimer for use of student data for promotional purposes was not evident. Putting this in place at the point of admission would help school to ensure that all use of student content is legally compliant"/>
    <s v="Internal"/>
    <d v="2023-09-13T00:00:00"/>
    <x v="0"/>
    <s v="Malaysia"/>
    <x v="4"/>
    <s v="Observation"/>
    <n v="21001"/>
    <s v="8.5.5"/>
    <s v="Protection and transperancy of leaners' data"/>
    <s v="Admissions"/>
    <m/>
    <d v="2023-11-12T00:00:00"/>
    <d v="2023-10-18T00:00:00"/>
    <s v="Parent authorization has been put in place immediately. Regular checks  put in place to ensure this document is in student file."/>
    <x v="0"/>
    <n v="35"/>
    <n v="-25"/>
  </r>
  <r>
    <n v="1413"/>
    <s v="As explained by auditee Cambridge student work is marked by peers. How the learning gaps are addressed was not evident. Putting this in place will enhance the teaching and learning process"/>
    <s v="Internal"/>
    <d v="2023-09-13T00:00:00"/>
    <x v="0"/>
    <s v="Malaysia"/>
    <x v="4"/>
    <s v="Observation"/>
    <n v="21001"/>
    <s v="9.1.4"/>
    <s v="Methods for monitoring, measurement, analysis and evaluation"/>
    <s v="Academics"/>
    <m/>
    <d v="2023-11-12T00:00:00"/>
    <s v="NA"/>
    <m/>
    <x v="1"/>
    <n v="43"/>
    <n v="0"/>
  </r>
  <r>
    <n v="1414"/>
    <s v="Lesson Observation and Notebook correction was not evident in KG. Leadership can put in a monitoring process in place to ensure that mandatory tasks by COD are scheduled for KG, as this will help to mitigate any potential classroom delivery risks ."/>
    <s v="Internal"/>
    <d v="2023-09-13T00:00:00"/>
    <x v="0"/>
    <s v="Malaysia"/>
    <x v="4"/>
    <s v="Observation"/>
    <n v="21001"/>
    <s v="9.1.4"/>
    <s v="Methods for monitoring, measurement, analysis and evaluation"/>
    <s v="Academics"/>
    <m/>
    <d v="2023-11-12T00:00:00"/>
    <s v="NA"/>
    <m/>
    <x v="1"/>
    <n v="43"/>
    <n v="0"/>
  </r>
  <r>
    <n v="1415"/>
    <s v="For Cambridge Documented Internal Exam process was not evident. This could be potential for inaccurate process and lead to customer dissatisfaction."/>
    <s v="Internal"/>
    <d v="2023-09-13T00:00:00"/>
    <x v="0"/>
    <s v="Malaysia"/>
    <x v="4"/>
    <s v="Observation"/>
    <n v="21001"/>
    <n v="5.2"/>
    <s v=" Policy"/>
    <s v="Academics"/>
    <m/>
    <d v="2023-11-12T00:00:00"/>
    <s v="NA"/>
    <m/>
    <x v="1"/>
    <n v="43"/>
    <n v="0"/>
  </r>
  <r>
    <n v="1416"/>
    <s v="The absence of a structured evaluation process for substitute teachers raises concerns about_x000a_their classroom effectiveness and the potential for future reengagement, necessitating the implementation of a comprehensive assessment framework to ensure informed decisions and quality teaching during teacher absences."/>
    <s v="Internal"/>
    <d v="2023-09-13T00:00:00"/>
    <x v="0"/>
    <s v="Malaysia"/>
    <x v="4"/>
    <s v="Observation"/>
    <n v="21001"/>
    <s v="9.1.1"/>
    <s v=" General (Performance Evaluation)"/>
    <s v="HR"/>
    <m/>
    <d v="2023-11-12T00:00:00"/>
    <s v="NA"/>
    <m/>
    <x v="1"/>
    <n v="43"/>
    <n v="0"/>
  </r>
  <r>
    <n v="1417"/>
    <s v="A tracker can be maintained to track Academic complaints however it would be even better if academic members can raise tickets on helpdesk for better monitoring"/>
    <s v="Internal"/>
    <d v="2023-09-13T00:00:00"/>
    <x v="0"/>
    <s v="Malaysia"/>
    <x v="4"/>
    <s v="Observation"/>
    <n v="21001"/>
    <s v="9.1.2"/>
    <s v="Satisfaction of learners, other beneficiaries and staff"/>
    <s v="Academics"/>
    <m/>
    <d v="2023-11-12T00:00:00"/>
    <s v="NA"/>
    <m/>
    <x v="1"/>
    <n v="43"/>
    <n v="0"/>
  </r>
  <r>
    <n v="1418"/>
    <s v="There was no shower station situated within the Chemistry laboratory and Science HOD was not aware of any such requirement. Team can look into the CBSE as well as Local requirements and put this in place if it is mandatory"/>
    <s v="Internal"/>
    <d v="2023-09-13T00:00:00"/>
    <x v="0"/>
    <s v="Malaysia"/>
    <x v="4"/>
    <s v="Observation"/>
    <n v="45001"/>
    <s v="6.1.2"/>
    <s v=" Hazard identification &amp; assessment of risks and opportunities"/>
    <s v="Academics"/>
    <m/>
    <d v="2023-11-12T00:00:00"/>
    <s v="NA"/>
    <m/>
    <x v="1"/>
    <n v="43"/>
    <n v="0"/>
  </r>
  <r>
    <n v="1419"/>
    <s v="Academics uses WhatsApp that for communicating important information however this needs to be monitored in order to address PDPA breach. As stated by Auditee the sudden demise of teacher Ms Valerie was not taken into account and many messages were being communicated with the staff and parents while the teacher was still in the group at the time of Audit."/>
    <s v="Internal"/>
    <d v="2023-09-13T00:00:00"/>
    <x v="0"/>
    <s v="Malaysia"/>
    <x v="4"/>
    <s v="Minor -Non-Conformities"/>
    <n v="45001"/>
    <s v="6.1.2"/>
    <s v=" Hazard identification &amp; assessment of risks and opportunities"/>
    <s v="Leadership"/>
    <m/>
    <d v="2023-11-12T00:00:00"/>
    <s v="NA"/>
    <m/>
    <x v="1"/>
    <n v="43"/>
    <n v="0"/>
  </r>
  <r>
    <n v="1420"/>
    <s v="Safety committee members list not updated, Checklists for safety , daily, fortnightly and_x000a_monthly checklists discontinued since 2021 Aug. Auditee's uncertainty regarding the members of the safety committee highlights the need to establish a clear and accessible roster, conduct regular meetings, and establish effective communication channels to enhance the committee's effectiveness"/>
    <s v="Internal"/>
    <d v="2023-09-13T00:00:00"/>
    <x v="0"/>
    <s v="Malaysia"/>
    <x v="4"/>
    <s v="Observation"/>
    <n v="45001"/>
    <n v="8.1999999999999993"/>
    <s v=" Emergency preparedness and response"/>
    <s v="Leadership"/>
    <m/>
    <d v="2023-11-12T00:00:00"/>
    <d v="2023-10-18T00:00:00"/>
    <s v="Have put the new committee members in place and put up the list in strategic places for visibility. Have regular meetings to update all and plan safety drills."/>
    <x v="0"/>
    <n v="35"/>
    <n v="-25"/>
  </r>
  <r>
    <n v="1421"/>
    <s v="Disaster management training tracked into HR training needs was not evidenced. Academics to share any training conducted for staff related to disaster"/>
    <s v="Internal"/>
    <d v="2023-09-13T00:00:00"/>
    <x v="0"/>
    <s v="Malaysia"/>
    <x v="4"/>
    <s v="Observation"/>
    <n v="45001"/>
    <n v="8.1999999999999993"/>
    <s v=" Emergency preparedness and response"/>
    <s v="Leadership"/>
    <m/>
    <d v="2023-11-12T00:00:00"/>
    <s v="NA"/>
    <m/>
    <x v="1"/>
    <n v="43"/>
    <n v="0"/>
  </r>
  <r>
    <n v="1422"/>
    <s v="Student Health - First aid training for students and teachers was not evident. This can be looked into"/>
    <s v="Internal"/>
    <d v="2023-09-13T00:00:00"/>
    <x v="0"/>
    <s v="Malaysia"/>
    <x v="4"/>
    <s v="Observation"/>
    <n v="45001"/>
    <n v="8.1999999999999993"/>
    <s v=" Emergency preparedness and response"/>
    <s v="Operations"/>
    <m/>
    <d v="2023-11-12T00:00:00"/>
    <d v="2023-10-13T00:00:00"/>
    <s v="Schedule a first aid training for all students grade 8 and above as well as all staff. Calendarize annual trainings for all at the beginning of the term.  Track the available staff and students who have training"/>
    <x v="0"/>
    <n v="30"/>
    <n v="-30"/>
  </r>
  <r>
    <n v="1423"/>
    <s v="HR Policy states that PDPA slides to be included in Induction slide-deck (as mentioned in the process document also). This was not evident. Also, inclusion of specific information related to workplace/ campus, new employees may be better informed about their workplace environment"/>
    <s v="Internal"/>
    <d v="2023-09-13T00:00:00"/>
    <x v="0"/>
    <s v="Malaysia"/>
    <x v="4"/>
    <s v="Observation"/>
    <n v="45001"/>
    <s v="9.1.2"/>
    <s v=" Evaluation of Complaince"/>
    <s v="HR"/>
    <m/>
    <d v="2023-11-12T00:00:00"/>
    <d v="2023-09-20T00:00:00"/>
    <s v=" Integrating PDPA content into the Induction program to ensure that essential information is not overlooked. Establishing clear ownership and responsibilities for creating the presentation, implementing a standardized content review process. Providing training on PDPA and compliance"/>
    <x v="0"/>
    <n v="7"/>
    <n v="-53"/>
  </r>
  <r>
    <n v="1424"/>
    <s v="School has an OHS policy in place. However evidence of communication of OH&amp;S Policy was not available. Addressing this gap may increase awareness of and adherence to the stated Policy"/>
    <s v="Internal"/>
    <d v="2023-09-13T00:00:00"/>
    <x v="0"/>
    <s v="Malaysia"/>
    <x v="4"/>
    <s v="Observation"/>
    <n v="45001"/>
    <n v="7.4"/>
    <s v=" Communication"/>
    <s v="Leadership"/>
    <m/>
    <d v="2023-11-12T00:00:00"/>
    <s v="NA"/>
    <m/>
    <x v="1"/>
    <n v="43"/>
    <n v="0"/>
  </r>
  <r>
    <n v="1425"/>
    <s v="Gap observed in the ability of HR department to track and manage organisational knowledge among_x000a_staff, coordinators and other members of management. HR could track sharing of knowledge by Leaders and store in a central repository for future reference"/>
    <s v="Internal"/>
    <d v="2023-09-13T00:00:00"/>
    <x v="0"/>
    <s v="Malaysia"/>
    <x v="4"/>
    <s v="Observation"/>
    <n v="9001"/>
    <s v="7.1.6"/>
    <s v=" Organizational knowledge"/>
    <s v="HR"/>
    <m/>
    <d v="2023-11-12T00:00:00"/>
    <d v="2023-10-13T00:00:00"/>
    <s v="A tracker has been put in place and mail shared with access given so all SLT can input their knowledge sharing. Set up monthly meetings, conferences, town halls, presentations, scrums, and other one-on-one interviews with key people. _x000a_Establish a culture that incentivizes knowledge-sharing behavior. Positively reinforce people who share quality knowledge with others. Reduce attrition rates and retain older employees to preserve the tacit knowledge of the company."/>
    <x v="0"/>
    <n v="30"/>
    <n v="-30"/>
  </r>
  <r>
    <n v="1426"/>
    <s v="Renewal of all staff contract is done but evidence of renewal and/or record for extending contract was not available. Putting this in place may help HR to keep track of current as well any future re-hires"/>
    <s v="Internal"/>
    <d v="2023-09-13T00:00:00"/>
    <x v="0"/>
    <s v="Malaysia"/>
    <x v="4"/>
    <s v="OFI"/>
    <n v="9001"/>
    <s v="7.5.3"/>
    <s v=" Control of documented information"/>
    <s v="HR"/>
    <m/>
    <d v="2023-11-12T00:00:00"/>
    <s v="NA"/>
    <m/>
    <x v="1"/>
    <n v="43"/>
    <n v="0"/>
  </r>
  <r>
    <n v="1427"/>
    <s v="Feedback for engagement activities is taken from stakeholders on hardcopy however team can look inti_x000a_tracking and analyzing these feedbacks ,like using a google form and save paper at the same time"/>
    <s v="Internal"/>
    <d v="2023-09-13T00:00:00"/>
    <x v="0"/>
    <s v="Malaysia"/>
    <x v="4"/>
    <s v="OFI"/>
    <n v="9001"/>
    <s v="7.5.3"/>
    <s v=" Control of documented information"/>
    <s v="Leadership"/>
    <m/>
    <d v="2023-11-12T00:00:00"/>
    <d v="2023-10-13T00:00:00"/>
    <s v="Google Forms created with QR for GMP.CBSE and Cambridge. Access given to Principal and COD's. Designate a team or individual responsible for collecting, analyzing, and acting on feedback. Ensure they have the required skills and training. Integrate feedback into the planning and decision-making processes for future engagement activities. Use insights gained from previous feedback to inform new initiatives."/>
    <x v="0"/>
    <n v="30"/>
    <n v="-30"/>
  </r>
  <r>
    <n v="1428"/>
    <s v="The student document file (Hard copy or soft copy )for Aleena class 6C was not available with the admission department. They can have the tracker or checklist to ensure that essential information is readily accessible when needed"/>
    <s v="Internal"/>
    <d v="2023-09-13T00:00:00"/>
    <x v="0"/>
    <s v="Malaysia"/>
    <x v="4"/>
    <s v="Observation"/>
    <n v="9001"/>
    <s v="7.5.3"/>
    <s v=" Control of documented information"/>
    <s v="Admissions"/>
    <m/>
    <d v="2023-11-12T00:00:00"/>
    <d v="2023-10-13T00:00:00"/>
    <s v="Established  clear and standardized documentation procedures for the admission process. Mail sent to team to ensure that all necessary information is consistently collected and stored in student files. Provide comprehensive training to staff members responsible for handling and maintaining student files. This should include proper filing techniques, data entry, and document handling best practices. Conduct regular audits of student files to identify missing or incomplete documents. Implement quality control checks to prevent misfiling and ensure that files are complete."/>
    <x v="0"/>
    <n v="30"/>
    <n v="-30"/>
  </r>
  <r>
    <n v="1429"/>
    <s v="Khushi Tod KG Report sighted however Comments and next step areas were blank. School can put in an approval process in place as this will mitigate any errors when publishing an incomplete Report to parents. Digital documents shown as record however signature was left blank. Clarity on this can be included in order to make the document fool proof."/>
    <s v="Internal"/>
    <d v="2023-09-13T00:00:00"/>
    <x v="0"/>
    <s v="Malaysia"/>
    <x v="4"/>
    <s v="Observation"/>
    <n v="9001"/>
    <s v="7.5.3"/>
    <s v=" Control of documented information"/>
    <s v="Academics"/>
    <m/>
    <d v="2023-11-12T00:00:00"/>
    <s v="NA"/>
    <m/>
    <x v="1"/>
    <n v="43"/>
    <n v="0"/>
  </r>
  <r>
    <n v="1430"/>
    <s v="Helpdesk Agent can put in place measures whereby all duplicates and unclosed tickets that have been resolved can be closed and not be left open fo long time"/>
    <s v="Internal"/>
    <d v="2023-09-13T00:00:00"/>
    <x v="0"/>
    <s v="Malaysia"/>
    <x v="4"/>
    <s v="Observation"/>
    <n v="9001"/>
    <n v="9.1"/>
    <s v=" Monitoring, measurement, analysis &amp; evaluation"/>
    <s v="HR"/>
    <m/>
    <d v="2023-11-12T00:00:00"/>
    <d v="2023-10-13T00:00:00"/>
    <s v="Assigned Agents to ensure to close tickets after resolution. Main Agent to check weekly for any open tickets. Trainings to be schedule every year for all agents"/>
    <x v="0"/>
    <n v="30"/>
    <n v="-30"/>
  </r>
  <r>
    <n v="1431"/>
    <s v="OH &amp; S policy not prominently displayed at visible locations."/>
    <s v="Internal"/>
    <d v="2023-09-24T00:00:00"/>
    <x v="1"/>
    <s v="India"/>
    <x v="27"/>
    <s v="Observation"/>
    <n v="45001"/>
    <n v="5.2"/>
    <s v="OH&amp;S Policy"/>
    <s v="Leadership"/>
    <m/>
    <d v="2023-11-23T00:00:00"/>
    <s v="NA"/>
    <m/>
    <x v="1"/>
    <n v="32"/>
    <n v="0"/>
  </r>
  <r>
    <n v="1432"/>
    <s v="Updated Risk Register/ HIRA Document not available"/>
    <s v="Internal"/>
    <d v="2023-09-24T00:00:00"/>
    <x v="1"/>
    <s v="India"/>
    <x v="27"/>
    <s v="Observation"/>
    <n v="45001"/>
    <s v="6.1.2"/>
    <s v="Hazard identification &amp; assessment of risks and opportunities"/>
    <s v="Operations"/>
    <m/>
    <d v="2023-11-23T00:00:00"/>
    <s v="NA"/>
    <m/>
    <x v="1"/>
    <n v="32"/>
    <n v="0"/>
  </r>
  <r>
    <n v="1433"/>
    <s v="Insufficient beds in the infirmary basis the total student headcount"/>
    <s v="Internal"/>
    <d v="2023-09-24T00:00:00"/>
    <x v="1"/>
    <s v="India"/>
    <x v="27"/>
    <s v="OFI"/>
    <n v="45001"/>
    <s v="8.1.2"/>
    <s v="Eliminating Hazards and reducing OH&amp;S risks"/>
    <s v="Operations"/>
    <m/>
    <d v="2023-11-23T00:00:00"/>
    <s v="NA"/>
    <m/>
    <x v="1"/>
    <n v="32"/>
    <n v="0"/>
  </r>
  <r>
    <n v="1434"/>
    <s v="Fire Drill records not available"/>
    <s v="Internal"/>
    <d v="2023-09-24T00:00:00"/>
    <x v="1"/>
    <s v="India"/>
    <x v="27"/>
    <s v="Observation"/>
    <n v="45001"/>
    <n v="8.1999999999999993"/>
    <s v="Emergency preparedness and response"/>
    <s v="Operations"/>
    <m/>
    <d v="2023-11-23T00:00:00"/>
    <s v="NA"/>
    <m/>
    <x v="1"/>
    <n v="32"/>
    <n v="0"/>
  </r>
  <r>
    <n v="1435"/>
    <s v="Evacuation plans are not displayed at visible locations in the campus"/>
    <s v="Internal"/>
    <d v="2023-09-24T00:00:00"/>
    <x v="1"/>
    <s v="India"/>
    <x v="27"/>
    <s v="Observation"/>
    <n v="45001"/>
    <n v="8.1999999999999993"/>
    <s v="Emergency preparedness and response"/>
    <s v="Operations"/>
    <m/>
    <d v="2023-11-23T00:00:00"/>
    <s v="NA"/>
    <m/>
    <x v="1"/>
    <n v="32"/>
    <n v="0"/>
  </r>
  <r>
    <n v="1436"/>
    <s v="Number of fire extinguishers look insufficient basis the fire load at the campus"/>
    <s v="Internal"/>
    <d v="2023-09-24T00:00:00"/>
    <x v="1"/>
    <s v="India"/>
    <x v="27"/>
    <s v="Observation"/>
    <n v="45001"/>
    <n v="8.1999999999999993"/>
    <s v="Emergency preparedness and response"/>
    <s v="Operations"/>
    <m/>
    <d v="2023-11-23T00:00:00"/>
    <s v="NA"/>
    <m/>
    <x v="1"/>
    <n v="32"/>
    <n v="0"/>
  </r>
  <r>
    <n v="1437"/>
    <s v="Implementation and monitoring of PV2 not evident"/>
    <s v="Internal"/>
    <d v="2023-09-24T00:00:00"/>
    <x v="1"/>
    <s v="India"/>
    <x v="27"/>
    <s v="Observation"/>
    <n v="9001"/>
    <n v="6.2"/>
    <s v="Quality objectives and planning to achieve them"/>
    <s v="Leadership"/>
    <m/>
    <d v="2023-11-23T00:00:00"/>
    <s v="NA"/>
    <m/>
    <x v="1"/>
    <n v="32"/>
    <n v="0"/>
  </r>
  <r>
    <n v="1438"/>
    <s v="New Hire training plan is not updated"/>
    <s v="Internal"/>
    <d v="2023-09-24T00:00:00"/>
    <x v="1"/>
    <s v="India"/>
    <x v="27"/>
    <s v="Observation"/>
    <n v="9001"/>
    <n v="7.2"/>
    <s v="Competence"/>
    <s v="HR"/>
    <m/>
    <d v="2023-11-23T00:00:00"/>
    <s v="NA"/>
    <m/>
    <x v="1"/>
    <n v="32"/>
    <n v="0"/>
  </r>
  <r>
    <n v="1439"/>
    <s v="Fee receipts not updated with the new school name and logo"/>
    <s v="Internal"/>
    <d v="2023-09-24T00:00:00"/>
    <x v="1"/>
    <s v="India"/>
    <x v="27"/>
    <s v="Observation"/>
    <n v="9001"/>
    <s v="7.5.3"/>
    <s v="Control of documented information"/>
    <s v="Operations"/>
    <m/>
    <d v="2023-11-23T00:00:00"/>
    <s v="NA"/>
    <m/>
    <x v="1"/>
    <n v="32"/>
    <n v="0"/>
  </r>
  <r>
    <n v="1440"/>
    <s v="Tracking, Monitoring and Analysis of customer complaints is not evident"/>
    <s v="Internal"/>
    <d v="2023-09-24T00:00:00"/>
    <x v="1"/>
    <s v="India"/>
    <x v="27"/>
    <s v="Observation"/>
    <n v="9001"/>
    <s v="9.1.2"/>
    <s v="Customer satisfaction"/>
    <s v="Operations"/>
    <m/>
    <d v="2023-11-23T00:00:00"/>
    <s v="NA"/>
    <m/>
    <x v="1"/>
    <n v="32"/>
    <n v="0"/>
  </r>
  <r>
    <n v="1441"/>
    <s v="OH &amp; S policy not prominently displayed at visible locations"/>
    <s v="Internal"/>
    <d v="2023-09-24T00:00:00"/>
    <x v="1"/>
    <s v="India"/>
    <x v="6"/>
    <s v="Observation"/>
    <n v="45001"/>
    <n v="5.2"/>
    <s v="OH&amp;S Policy"/>
    <s v="Leadership"/>
    <m/>
    <d v="2023-11-23T00:00:00"/>
    <s v="NA"/>
    <m/>
    <x v="1"/>
    <n v="32"/>
    <n v="0"/>
  </r>
  <r>
    <n v="1442"/>
    <s v="Updated Risk Register/ HIRA Document not available"/>
    <s v="Internal"/>
    <d v="2023-09-24T00:00:00"/>
    <x v="1"/>
    <s v="India"/>
    <x v="6"/>
    <s v="Observation"/>
    <n v="45001"/>
    <s v="6.1.2"/>
    <s v="Hazard identification &amp; assessment of risks and opportunities"/>
    <s v="Operations"/>
    <m/>
    <d v="2023-11-23T00:00:00"/>
    <s v="NA"/>
    <m/>
    <x v="1"/>
    <n v="32"/>
    <n v="0"/>
  </r>
  <r>
    <n v="1443"/>
    <s v="Evacuation plans are not displayed at visible locations in the campus"/>
    <s v="Internal"/>
    <d v="2023-09-24T00:00:00"/>
    <x v="1"/>
    <s v="India"/>
    <x v="6"/>
    <s v="Observation"/>
    <n v="45001"/>
    <n v="8.1999999999999993"/>
    <s v="Emergency preparedness and response"/>
    <s v="Operations"/>
    <m/>
    <d v="2023-11-23T00:00:00"/>
    <s v="NA"/>
    <m/>
    <x v="1"/>
    <n v="32"/>
    <n v="0"/>
  </r>
  <r>
    <n v="1437"/>
    <s v="Customer complaints are tracked but no further analysis not evident"/>
    <s v="Internal"/>
    <d v="2023-09-24T00:00:00"/>
    <x v="1"/>
    <s v="India"/>
    <x v="6"/>
    <s v="Observation"/>
    <n v="9001"/>
    <s v="9.1.3"/>
    <s v="Analysis and evaluation"/>
    <s v="Operations"/>
    <m/>
    <d v="2023-11-23T00:00:00"/>
    <s v="NA"/>
    <m/>
    <x v="1"/>
    <n v="32"/>
    <n v="0"/>
  </r>
  <r>
    <n v="1445"/>
    <s v="Job Application form not complete "/>
    <s v="Internal"/>
    <d v="2023-09-24T00:00:00"/>
    <x v="1"/>
    <s v="India"/>
    <x v="6"/>
    <s v="Observation"/>
    <n v="9001"/>
    <s v="7.5.3"/>
    <s v="Control of documented information"/>
    <s v="Operations"/>
    <m/>
    <d v="2023-11-23T00:00:00"/>
    <s v="NA"/>
    <m/>
    <x v="1"/>
    <n v="32"/>
    <n v="0"/>
  </r>
  <r>
    <n v="1446"/>
    <s v="Stock Register, Inward Outward Register not labelled "/>
    <s v="Internal"/>
    <d v="2023-09-24T00:00:00"/>
    <x v="1"/>
    <s v="India"/>
    <x v="6"/>
    <s v="Observation"/>
    <n v="9001"/>
    <s v="8.5.2"/>
    <s v=" Identification and traceability"/>
    <s v="Operations"/>
    <m/>
    <d v="2023-11-23T00:00:00"/>
    <s v="NA"/>
    <m/>
    <x v="1"/>
    <n v="32"/>
    <n v="0"/>
  </r>
  <r>
    <n v="1447"/>
    <s v="Documented evidence of stock balance maintained is not seen during the audit. In the absence of the same, it is not sure if proper stock of items is maintained for use of school needs and may be difficult to manage replenishment."/>
    <s v="Internal"/>
    <d v="2023-10-06T00:00:00"/>
    <x v="1"/>
    <s v="Japan"/>
    <x v="28"/>
    <s v="OFI"/>
    <n v="9001"/>
    <s v="7.5.1"/>
    <s v=" General (Documented Info)"/>
    <s v="Operations"/>
    <m/>
    <d v="2023-12-05T00:00:00"/>
    <s v="NA"/>
    <m/>
    <x v="1"/>
    <n v="20"/>
    <n v="0"/>
  </r>
  <r>
    <n v="1448"/>
    <s v="Documented evidence of list of electronic items for school functioning including classroom digital devices, teachers’ digital devices, other electronic devices not seen during the audit. In the absence of the same it will be difficult to have a track and manage expensive items including safe custody, repair, maintenance etc."/>
    <s v="Internal"/>
    <d v="2023-10-06T00:00:00"/>
    <x v="1"/>
    <s v="Japan"/>
    <x v="28"/>
    <s v="OFI"/>
    <n v="9001"/>
    <s v="7.5.1"/>
    <s v=" General (Documented Info)"/>
    <s v="Operations"/>
    <m/>
    <d v="2023-12-05T00:00:00"/>
    <s v="NA"/>
    <m/>
    <x v="1"/>
    <n v="20"/>
    <n v="0"/>
  </r>
  <r>
    <n v="1449"/>
    <s v="Documented evidence of list of fixed assets in school including classroom furniture, nonclassroom furniture, assets not seen. In the absence of the same it may be difficult to manage and conduct maintenance of the same in a timely manner."/>
    <s v="Internal"/>
    <d v="2023-10-06T00:00:00"/>
    <x v="1"/>
    <s v="Japan"/>
    <x v="28"/>
    <s v="OFI"/>
    <n v="9001"/>
    <s v="7.5.1"/>
    <s v=" General (Documented Info)"/>
    <s v="Operations"/>
    <m/>
    <d v="2023-12-05T00:00:00"/>
    <s v="NA"/>
    <m/>
    <x v="1"/>
    <n v="20"/>
    <n v="0"/>
  </r>
  <r>
    <n v="1450"/>
    <s v="Transport vendor management may include digital copy of bus driver’s valid license. Even though transport is outsourced to a vendor, the accountability of transport of students remains to school and hence it is essential to ensure that drivers have the adequate license to drive."/>
    <s v="Internal"/>
    <d v="2023-10-06T00:00:00"/>
    <x v="1"/>
    <s v="Japan"/>
    <x v="28"/>
    <s v="OFI"/>
    <n v="9001"/>
    <s v="7.5.1"/>
    <s v=" General (Documented Info)"/>
    <s v="Operations"/>
    <m/>
    <d v="2023-12-05T00:00:00"/>
    <s v="NA"/>
    <m/>
    <x v="1"/>
    <n v="20"/>
    <n v="0"/>
  </r>
  <r>
    <n v="1451"/>
    <s v="Fire drill schedule and drill report to be handy available and provided as an when required"/>
    <s v="Internal"/>
    <d v="2023-10-17T00:00:00"/>
    <x v="0"/>
    <s v="Middle East"/>
    <x v="1"/>
    <s v="Observation"/>
    <n v="45001"/>
    <s v="7.5.3"/>
    <s v=" Control of documented information"/>
    <s v="Operations"/>
    <m/>
    <d v="2023-12-16T00:00:00"/>
    <s v="NA"/>
    <m/>
    <x v="1"/>
    <n v="9"/>
    <n v="0"/>
  </r>
  <r>
    <n v="1452"/>
    <s v="Finger guards to be installed in inclusion lab and to be reviewed for other rooms"/>
    <s v="Internal"/>
    <d v="2023-10-17T00:00:00"/>
    <x v="0"/>
    <s v="Middle East"/>
    <x v="1"/>
    <s v="OFI"/>
    <n v="45001"/>
    <s v="8.1.2"/>
    <s v=" Eliminating Hazards and reducing OH&amp;S risks"/>
    <s v="Operations"/>
    <m/>
    <d v="2023-12-16T00:00:00"/>
    <s v="NA"/>
    <m/>
    <x v="1"/>
    <n v="9"/>
    <n v="0"/>
  </r>
  <r>
    <n v="1453"/>
    <s v="Post Campus Visit Feedback Survey Form can be introduced"/>
    <s v="Internal"/>
    <d v="2023-10-17T00:00:00"/>
    <x v="0"/>
    <s v="Middle East"/>
    <x v="1"/>
    <s v="OFI"/>
    <n v="9001"/>
    <s v="8.2.1"/>
    <s v=" Customer communication"/>
    <s v="Admissions"/>
    <m/>
    <d v="2023-12-16T00:00:00"/>
    <s v="NA"/>
    <m/>
    <x v="1"/>
    <n v="9"/>
    <n v="0"/>
  </r>
  <r>
    <n v="1454"/>
    <s v="Health records and vaccination records to be collected and maintained"/>
    <s v="Internal"/>
    <d v="2023-10-17T00:00:00"/>
    <x v="0"/>
    <s v="Middle East"/>
    <x v="1"/>
    <s v="Observation"/>
    <n v="9001"/>
    <s v="7.5.3"/>
    <s v=" Control of documented information"/>
    <s v="Operations"/>
    <m/>
    <d v="2023-12-16T00:00:00"/>
    <s v="NA"/>
    <m/>
    <x v="1"/>
    <n v="9"/>
    <n v="0"/>
  </r>
  <r>
    <n v="1455"/>
    <s v="Vendor evaluation documents to be maintained for existing and new vendors"/>
    <s v="Internal"/>
    <d v="2023-10-17T00:00:00"/>
    <x v="0"/>
    <s v="Middle East"/>
    <x v="1"/>
    <s v="Observation"/>
    <n v="9001"/>
    <s v="7.5.3"/>
    <s v=" Control of documented information"/>
    <s v="Operations"/>
    <m/>
    <d v="2023-12-16T00:00:00"/>
    <s v="NA"/>
    <m/>
    <x v="1"/>
    <n v="9"/>
    <n v="0"/>
  </r>
  <r>
    <n v="1456"/>
    <s v="Induction checklist to have Principal’s signature"/>
    <s v="Internal"/>
    <d v="2023-10-17T00:00:00"/>
    <x v="0"/>
    <s v="Middle East"/>
    <x v="1"/>
    <s v="OFI"/>
    <n v="9001"/>
    <s v="7.5.3"/>
    <s v=" Control of documented information"/>
    <s v="HR"/>
    <m/>
    <d v="2023-12-16T00:00:00"/>
    <s v="NA"/>
    <m/>
    <x v="1"/>
    <n v="9"/>
    <n v="0"/>
  </r>
  <r>
    <n v="1457"/>
    <s v="Grievance Committee Members names to be documented"/>
    <s v="Internal"/>
    <d v="2023-10-17T00:00:00"/>
    <x v="0"/>
    <s v="Middle East"/>
    <x v="1"/>
    <s v="OFI"/>
    <n v="9001"/>
    <s v="7.5.3"/>
    <s v=" Control of documented information"/>
    <s v="HR"/>
    <m/>
    <d v="2023-12-16T00:00:00"/>
    <s v="NA"/>
    <m/>
    <x v="1"/>
    <n v="9"/>
    <n v="0"/>
  </r>
  <r>
    <n v="1458"/>
    <s v="MRF to be signed by the department head"/>
    <s v="Internal"/>
    <d v="2023-10-17T00:00:00"/>
    <x v="0"/>
    <s v="Middle East"/>
    <x v="1"/>
    <s v="OFI"/>
    <n v="9001"/>
    <s v="7.5.3"/>
    <s v=" Control of documented information"/>
    <s v="Operations"/>
    <m/>
    <d v="2023-12-16T00:00:00"/>
    <s v="NA"/>
    <m/>
    <x v="1"/>
    <n v="9"/>
    <n v="0"/>
  </r>
  <r>
    <n v="1459"/>
    <s v="Principal’s digital signature to be available on critical documents"/>
    <s v="Internal"/>
    <d v="2023-10-17T00:00:00"/>
    <x v="0"/>
    <s v="Middle East"/>
    <x v="1"/>
    <s v="OFI"/>
    <n v="9001"/>
    <s v="7.5.2"/>
    <s v=" Creating and updating"/>
    <s v="Academics"/>
    <m/>
    <d v="2023-12-16T00:00:00"/>
    <s v="NA"/>
    <m/>
    <x v="1"/>
    <n v="9"/>
    <n v="0"/>
  </r>
  <r>
    <n v="1460"/>
    <s v="Obtaining post-admission feedback from parents regarding the admission process as well as overall experience into the new school may be considered to enhance customer service and customer experience."/>
    <s v="Internal"/>
    <d v="2023-10-26T00:00:00"/>
    <x v="0"/>
    <s v="India"/>
    <x v="11"/>
    <s v="OFI"/>
    <n v="21001"/>
    <s v="5.1.2"/>
    <s v="Focus on learners and other beneficiaries"/>
    <s v="Admissions"/>
    <m/>
    <d v="2023-12-25T00:00:00"/>
    <s v="NA"/>
    <m/>
    <x v="1"/>
    <n v="0"/>
    <n v="0"/>
  </r>
  <r>
    <n v="1461"/>
    <s v="While conducting SWOT analysis, Management may conduct a review if all the points as per strengths, weakness, opportunities and threats are valid and existing for each year. This will help the school to identify If some items are not valid which may be replaced by latest ones to align with the school's perception of its SWOT"/>
    <s v="Internal"/>
    <d v="2023-10-26T00:00:00"/>
    <x v="0"/>
    <s v="India"/>
    <x v="11"/>
    <s v="OFI"/>
    <n v="21001"/>
    <n v="6.1"/>
    <s v=" Actions to address risks &amp; opportunities"/>
    <s v="Management"/>
    <m/>
    <d v="2023-12-25T00:00:00"/>
    <s v="NA"/>
    <m/>
    <x v="1"/>
    <n v="0"/>
    <n v="0"/>
  </r>
  <r>
    <n v="1462"/>
    <s v="The recruitment plan may also include the target dates to hiring to complete to ensure that hiring process is completed within the target dates. HR may explore monitoring the success rates of talent acquisition from various sources, such as word of mouth, principals' group, social networking sites, and recruitment agencies as an opportunity to enhance its talent acquisition strategy which will help you analyses which is the best channel of resource."/>
    <s v="Internal"/>
    <d v="2023-10-26T00:00:00"/>
    <x v="0"/>
    <s v="India"/>
    <x v="11"/>
    <s v="OFI"/>
    <n v="21001"/>
    <s v="7.1.2"/>
    <s v="Human Resources"/>
    <s v="HR"/>
    <m/>
    <d v="2023-12-25T00:00:00"/>
    <s v="NA"/>
    <m/>
    <x v="1"/>
    <n v="0"/>
    <n v="0"/>
  </r>
  <r>
    <n v="1463"/>
    <s v="School need to collect copies and maintain all valid mandatory documents such as driver's license, insurance, RC books of all employee vehicles parked inside the school premises. In the absence of the mandatory documented records, it will be a risk of safety for the school."/>
    <s v="Internal"/>
    <d v="2023-10-26T00:00:00"/>
    <x v="0"/>
    <s v="India"/>
    <x v="11"/>
    <s v="Minor -Non-Conformities"/>
    <n v="45001"/>
    <s v="6.1.3"/>
    <s v=" Determination of legal and other requirements"/>
    <s v="Operations"/>
    <m/>
    <d v="2023-12-25T00:00:00"/>
    <s v="NA"/>
    <m/>
    <x v="1"/>
    <n v="0"/>
    <n v="0"/>
  </r>
  <r>
    <n v="1464"/>
    <s v="In school Infirmary - Dustbins are in place and the operations team is aware of the segregation of medical waste procedures, however one dustbin used for all waste. This will be a risk on safety as hazardous materials could be mixed together."/>
    <s v="Internal"/>
    <d v="2023-10-26T00:00:00"/>
    <x v="0"/>
    <s v="India"/>
    <x v="11"/>
    <s v="OFI"/>
    <n v="45001"/>
    <s v="8.1.2"/>
    <s v=" Eliminating Hazards and reducing OH&amp;S risks"/>
    <s v="Operations"/>
    <m/>
    <d v="2023-12-25T00:00:00"/>
    <s v="NA"/>
    <m/>
    <x v="1"/>
    <n v="0"/>
    <n v="0"/>
  </r>
  <r>
    <n v="1465"/>
    <s v="The school may look into the development of a disaster and emergency response plan encompassing a range of disaster and emergency scenarios beyond just fire emergencies such as stranger /Intruder response actions. This may help school, teachers and students in adequate action in the unforeseen eventuality of an intruder entering the school and jeopardizing school safety."/>
    <s v="Internal"/>
    <d v="2023-10-26T00:00:00"/>
    <x v="0"/>
    <s v="India"/>
    <x v="11"/>
    <s v="OFI"/>
    <n v="45001"/>
    <n v="8.1999999999999993"/>
    <s v=" Emergency preparedness and response"/>
    <s v="Operations"/>
    <m/>
    <d v="2023-12-25T00:00:00"/>
    <s v="NA"/>
    <m/>
    <x v="1"/>
    <n v="0"/>
    <n v="0"/>
  </r>
  <r>
    <n v="1466"/>
    <s v="Actions taken to address all points of at risk (OFIs) elements as per Students Satisfaction Survey report was not clearly demonstrated. In the absence of the same, not sure to ascertain if school has actually listened and addressed all of the points responded by student customers."/>
    <s v="Internal"/>
    <d v="2023-10-26T00:00:00"/>
    <x v="0"/>
    <s v="India"/>
    <x v="11"/>
    <s v="Observation"/>
    <n v="9001"/>
    <s v="5.1.2"/>
    <s v=" Customer focus"/>
    <s v="Management"/>
    <m/>
    <d v="2023-12-25T00:00:00"/>
    <s v="NA"/>
    <m/>
    <x v="1"/>
    <n v="0"/>
    <n v="0"/>
  </r>
  <r>
    <n v="1467"/>
    <s v="Documented evidence of staffinduction records not seen in each employee file. In the absence of the same it is not sure to ascertain and follow up if the complete job induction has been provided by the school to each employee."/>
    <s v="Internal"/>
    <d v="2023-10-26T00:00:00"/>
    <x v="0"/>
    <s v="India"/>
    <x v="11"/>
    <s v="Observation"/>
    <n v="9001"/>
    <n v="7.2"/>
    <s v=" Competence"/>
    <s v="HR"/>
    <m/>
    <d v="2023-12-25T00:00:00"/>
    <s v="NA"/>
    <m/>
    <x v="1"/>
    <n v="0"/>
    <n v="0"/>
  </r>
  <r>
    <n v="1468"/>
    <s v="To improve the admission staff and academic personnel's ability to evaluate children with special needs, the school may consider providing training in this area by a professional expert"/>
    <s v="Internal"/>
    <d v="2023-10-26T00:00:00"/>
    <x v="0"/>
    <s v="India"/>
    <x v="11"/>
    <s v="OFI"/>
    <n v="9001"/>
    <n v="7.2"/>
    <s v=" Competence"/>
    <s v="Management"/>
    <m/>
    <d v="2023-12-25T00:00:00"/>
    <s v="NA"/>
    <m/>
    <x v="1"/>
    <n v="0"/>
    <n v="0"/>
  </r>
  <r>
    <n v="1469"/>
    <s v="Records of no due's clearance form from various departments like library, laboratory, canteen, finance was not maintained by the school in the cases of issuing Transfer certificate for withdrawing students. In the absence of the same it may be difficult to track if clearance has been made from all the departments (as applicable) before the child exits the school. This may be important as theschool is growing rapidly in numbers"/>
    <s v="Internal"/>
    <d v="2023-10-26T00:00:00"/>
    <x v="0"/>
    <s v="India"/>
    <x v="11"/>
    <s v="Observation"/>
    <n v="9001"/>
    <s v="7.5.1"/>
    <s v=" General (Documented Info)"/>
    <s v="Admissions"/>
    <m/>
    <d v="2023-12-25T00:00:00"/>
    <s v="NA"/>
    <m/>
    <x v="1"/>
    <n v="0"/>
    <n v="0"/>
  </r>
  <r>
    <n v="1470"/>
    <s v="All Minutes of the Meeting Records can be followed in the standard MOM template followed by GIIS. This will ensure standardization across departments as well as campus. The same can be printed and filed or be in digital form"/>
    <s v="Internal"/>
    <d v="2023-10-26T00:00:00"/>
    <x v="0"/>
    <s v="India"/>
    <x v="11"/>
    <s v="Observation"/>
    <n v="9001"/>
    <s v="7.5.1"/>
    <s v=" General (Documented Info)"/>
    <s v="Academics"/>
    <m/>
    <d v="2023-12-25T00:00:00"/>
    <s v="NA"/>
    <m/>
    <x v="1"/>
    <n v="0"/>
    <n v="0"/>
  </r>
  <r>
    <n v="1471"/>
    <s v="Some entries and signatures were found missing in the staff records (Sonal Sethia and Ayushree Dalmia). This raises concerns about record completeness and accuracy which are vital for documentation and may lead to future disputes"/>
    <s v="Internal"/>
    <d v="2023-10-26T00:00:00"/>
    <x v="0"/>
    <s v="India"/>
    <x v="11"/>
    <s v="Observation"/>
    <n v="9001"/>
    <s v="7.5.1"/>
    <s v=" General (Documented Info)"/>
    <s v="HR"/>
    <m/>
    <d v="2023-12-25T00:00:00"/>
    <s v="NA"/>
    <m/>
    <x v="1"/>
    <n v="0"/>
    <n v="0"/>
  </r>
  <r>
    <n v="1472"/>
    <s v="The admin department may set the reorder level for each item by considering the average consumption rate and the delivery time. This will help the admin department to get alerts when the next order can be done which ensure ideal stock of materials."/>
    <s v="Internal"/>
    <d v="2023-10-26T00:00:00"/>
    <x v="0"/>
    <s v="India"/>
    <x v="11"/>
    <s v="OFI"/>
    <n v="9001"/>
    <s v="7.1.5"/>
    <s v=" Monitoring &amp; measuring resources"/>
    <s v="Operations"/>
    <m/>
    <d v="2023-12-25T00:00:00"/>
    <s v="NA"/>
    <m/>
    <x v="1"/>
    <n v="0"/>
    <n v="0"/>
  </r>
  <r>
    <n v="1473"/>
    <s v="The documents and records of stationery register need to be complete with all entries, particularly in the signatures field. In the absence of the same the document may be deemed as invalid."/>
    <s v="Internal"/>
    <d v="2023-10-26T00:00:00"/>
    <x v="0"/>
    <s v="India"/>
    <x v="11"/>
    <s v="OFI"/>
    <n v="9001"/>
    <s v="7.1.5"/>
    <s v=" Monitoring &amp; measuring resources"/>
    <s v="Operations"/>
    <m/>
    <d v="2023-12-25T00:00:00"/>
    <s v="NA"/>
    <m/>
    <x v="1"/>
    <n v="0"/>
    <n v="0"/>
  </r>
  <r>
    <n v="1483"/>
    <s v="School may consider Cambodia GDPR Article 40 requirements w.r.t. student data confidentiality especially for children with special needs."/>
    <s v="External"/>
    <d v="2023-10-26T00:00:00"/>
    <x v="2"/>
    <s v="Cambodia"/>
    <x v="17"/>
    <s v="OFI"/>
    <n v="21001"/>
    <s v="7.2.2"/>
    <s v="Additional requirements for special needs education (Competence)"/>
    <s v="Management"/>
    <m/>
    <d v="2023-12-25T00:00:00"/>
    <s v="NA"/>
    <m/>
    <x v="1"/>
    <n v="0"/>
    <n v="0"/>
  </r>
  <r>
    <n v="1478"/>
    <s v="The class environment may be tested periodically viz., lux levels, drinking water potability"/>
    <s v="External"/>
    <d v="2023-10-26T00:00:00"/>
    <x v="2"/>
    <s v="Cambodia"/>
    <x v="17"/>
    <s v="OFI"/>
    <n v="21001"/>
    <n v="8.1"/>
    <s v=" Operational planning and control"/>
    <s v="Management"/>
    <m/>
    <d v="2023-12-25T00:00:00"/>
    <s v="NA"/>
    <m/>
    <x v="1"/>
    <n v="0"/>
    <n v="0"/>
  </r>
  <r>
    <n v="1479"/>
    <s v="To provide sports facility to the children, the school may decide to use the 7th campus where the students are taken to the campus for half a day every week / fortnight"/>
    <s v="External"/>
    <d v="2023-10-26T00:00:00"/>
    <x v="2"/>
    <s v="Cambodia"/>
    <x v="17"/>
    <s v="OFI"/>
    <n v="21001"/>
    <s v="8.2.1"/>
    <s v=" Determining requirements for educational products &amp; services"/>
    <s v="Management"/>
    <m/>
    <d v="2023-12-25T00:00:00"/>
    <s v="NA"/>
    <m/>
    <x v="1"/>
    <n v="0"/>
    <n v="0"/>
  </r>
  <r>
    <n v="1477"/>
    <s v="The school may consider participation in conferences and publishing research articles as KPI for teachers, since this will result in boosting Harrods brand and attract good teachers"/>
    <s v="External"/>
    <d v="2023-10-26T00:00:00"/>
    <x v="2"/>
    <s v="Cambodia"/>
    <x v="17"/>
    <s v="OFI"/>
    <n v="21001"/>
    <n v="10.199999999999999"/>
    <s v="Continual Improvement"/>
    <s v="Academics"/>
    <m/>
    <d v="2023-12-25T00:00:00"/>
    <s v="NA"/>
    <m/>
    <x v="1"/>
    <n v="0"/>
    <n v="0"/>
  </r>
  <r>
    <n v="1476"/>
    <s v="School may consider installing ELCB for the electrical supply. Earthing may be checked regularly"/>
    <s v="External"/>
    <d v="2023-10-26T00:00:00"/>
    <x v="2"/>
    <s v="Cambodia"/>
    <x v="17"/>
    <s v="OFI"/>
    <n v="45001"/>
    <s v="6.1.2"/>
    <s v=" Hazard identification &amp; assessment of risks and opportunities"/>
    <s v="Operations"/>
    <m/>
    <d v="2023-12-25T00:00:00"/>
    <s v="NA"/>
    <m/>
    <x v="1"/>
    <n v="0"/>
    <n v="0"/>
  </r>
  <r>
    <n v="1474"/>
    <s v="The number and placement of fire extinguishers may be derived from the fire load at each work area"/>
    <s v="External"/>
    <d v="2023-10-26T00:00:00"/>
    <x v="2"/>
    <s v="Cambodia"/>
    <x v="17"/>
    <s v="OFI"/>
    <n v="45001"/>
    <s v="6.1.2"/>
    <s v=" Hazard identification &amp; assessment of risks and opportunities"/>
    <s v="Operations"/>
    <m/>
    <d v="2023-12-25T00:00:00"/>
    <s v="NA"/>
    <m/>
    <x v="1"/>
    <n v="0"/>
    <n v="0"/>
  </r>
  <r>
    <n v="1475"/>
    <s v="The MSDS for the list of chemicals used may be maintained in the chemistry labs with any specific anti-dotes."/>
    <s v="External"/>
    <d v="2023-10-26T00:00:00"/>
    <x v="2"/>
    <s v="Cambodia"/>
    <x v="17"/>
    <s v="OFI"/>
    <n v="45001"/>
    <s v="6.1.4"/>
    <s v=" Planning action to address OH&amp;S"/>
    <s v="Management"/>
    <m/>
    <d v="2023-12-25T00:00:00"/>
    <s v="NA"/>
    <m/>
    <x v="1"/>
    <n v="0"/>
    <n v="0"/>
  </r>
  <r>
    <n v="1480"/>
    <s v="Security may use CCTV coverage for perimeter security especially during night"/>
    <s v="External"/>
    <d v="2023-10-26T00:00:00"/>
    <x v="2"/>
    <s v="Cambodia"/>
    <x v="17"/>
    <s v="OFI"/>
    <n v="45001"/>
    <s v="8.1.2"/>
    <s v=" Eliminating Hazards and reducing OH&amp;S risks"/>
    <s v="Operations"/>
    <m/>
    <d v="2023-12-25T00:00:00"/>
    <s v="NA"/>
    <m/>
    <x v="1"/>
    <n v="0"/>
    <n v="0"/>
  </r>
  <r>
    <n v="1481"/>
    <s v="On the Job training including buddy system may be recorded in the competency matrix"/>
    <s v="External"/>
    <d v="2023-10-26T00:00:00"/>
    <x v="2"/>
    <s v="Cambodia"/>
    <x v="17"/>
    <s v="OFI"/>
    <n v="9001"/>
    <n v="9.1"/>
    <s v=" Monitoring, measurement, analysis &amp; evaluation"/>
    <s v="Management"/>
    <m/>
    <d v="2023-12-25T00:00:00"/>
    <s v="NA"/>
    <m/>
    <x v="1"/>
    <n v="0"/>
    <n v="0"/>
  </r>
  <r>
    <n v="1482"/>
    <s v="Management discusses various issues in specific board meetings / function meetings. MRM minutes may refer to specific meeting for each agenda points"/>
    <s v="External"/>
    <d v="2023-10-26T00:00:00"/>
    <x v="2"/>
    <s v="Cambodia"/>
    <x v="17"/>
    <s v="OFI"/>
    <n v="9001"/>
    <n v="9.3000000000000007"/>
    <s v=" Management review"/>
    <s v="Management"/>
    <m/>
    <d v="2023-12-25T00:00:00"/>
    <s v="NA"/>
    <m/>
    <x v="1"/>
    <n v="0"/>
    <n v="0"/>
  </r>
  <r>
    <m/>
    <m/>
    <m/>
    <m/>
    <x v="4"/>
    <m/>
    <x v="29"/>
    <m/>
    <m/>
    <m/>
    <m/>
    <m/>
    <m/>
    <m/>
    <m/>
    <m/>
    <x v="2"/>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84">
  <r>
    <n v="1"/>
    <s v="Methods to assess the effectiveness of training of employees are not identified."/>
    <s v="Internal"/>
    <d v="2019-02-20T00:00:00"/>
    <x v="0"/>
    <x v="0"/>
    <x v="0"/>
    <s v="Minor -Non-Conformities"/>
    <x v="0"/>
    <x v="0"/>
    <s v=" Competence"/>
    <s v="HR"/>
    <m/>
    <d v="2019-04-21T00:00:00"/>
    <d v="2020-02-05T00:00:00"/>
    <s v="Minutes of Meeting signed by Principal on effectiveness of the training, the process to start by Feb 2020"/>
    <x v="0"/>
    <x v="0"/>
    <x v="0"/>
  </r>
  <r>
    <n v="2"/>
    <s v="Security of Library at HK campus is of concern. In the absence of lock to secure the room, there will be no control of books stock."/>
    <s v="Internal"/>
    <d v="2019-02-20T00:00:00"/>
    <x v="0"/>
    <x v="0"/>
    <x v="0"/>
    <s v="Minor -Non-Conformities"/>
    <x v="0"/>
    <x v="1"/>
    <s v=" Address risk &amp; opportunity"/>
    <s v="Operations"/>
    <m/>
    <d v="2019-04-21T00:00:00"/>
    <d v="2019-09-06T00:00:00"/>
    <s v="Action taken- Lock fixed for library."/>
    <x v="0"/>
    <x v="1"/>
    <x v="1"/>
  </r>
  <r>
    <n v="3"/>
    <s v="New admissions throughout the year was affecting the teaching learning process in the class. (esp when a child with less English ability joins in mid year). Also demotion of students midway causes concerns to teachers."/>
    <s v="Internal"/>
    <d v="2019-02-20T00:00:00"/>
    <x v="0"/>
    <x v="0"/>
    <x v="0"/>
    <s v="OFI"/>
    <x v="0"/>
    <x v="2"/>
    <s v=" Design &amp; development inputs"/>
    <s v="Academics"/>
    <m/>
    <d v="2019-04-21T00:00:00"/>
    <d v="2019-05-21T00:00:00"/>
    <s v="lower level of english extra classes have been started."/>
    <x v="0"/>
    <x v="2"/>
    <x v="2"/>
  </r>
  <r>
    <n v="4"/>
    <s v="Annual academic goals were not evident in some of the departments but were quite evident in some departments."/>
    <s v="Internal"/>
    <d v="2019-02-20T00:00:00"/>
    <x v="0"/>
    <x v="0"/>
    <x v="0"/>
    <s v="OFI"/>
    <x v="0"/>
    <x v="3"/>
    <s v=" Design &amp; development planning"/>
    <s v="Academics"/>
    <m/>
    <d v="2019-04-21T00:00:00"/>
    <d v="2019-06-06T00:00:00"/>
    <s v="objective goals are made 2019-2020 and mail sent to teachers."/>
    <x v="0"/>
    <x v="3"/>
    <x v="3"/>
  </r>
  <r>
    <n v="5"/>
    <s v="Exam Department can have question paper bank of all previous years(currently with Subject HODs).Question papers can be shared in google drive than IT 10 which is not safe."/>
    <s v="Internal"/>
    <d v="2019-02-20T00:00:00"/>
    <x v="0"/>
    <x v="0"/>
    <x v="0"/>
    <s v="OFI"/>
    <x v="0"/>
    <x v="4"/>
    <s v=" Design &amp; development controls"/>
    <s v="Academics"/>
    <m/>
    <d v="2019-04-21T00:00:00"/>
    <d v="2019-06-29T00:00:00"/>
    <s v="Past exam papers are now ket in library and arranged suject wise."/>
    <x v="0"/>
    <x v="4"/>
    <x v="4"/>
  </r>
  <r>
    <n v="6"/>
    <s v="For process like sports day, examination, a successor was not evident who can be groomed and trained.(HK)"/>
    <s v="Internal"/>
    <d v="2019-02-20T00:00:00"/>
    <x v="0"/>
    <x v="0"/>
    <x v="0"/>
    <s v="OFI"/>
    <x v="0"/>
    <x v="5"/>
    <s v=" Monitoring &amp; measuring resources"/>
    <s v="Academics"/>
    <m/>
    <d v="2019-04-21T00:00:00"/>
    <d v="2019-05-17T00:00:00"/>
    <s v="Additional roles and resposibilities have been defined for teachers and coordinators to mentor other teachers."/>
    <x v="0"/>
    <x v="5"/>
    <x v="5"/>
  </r>
  <r>
    <n v="7"/>
    <s v="MyGIIS EPR are underutilized in many areas"/>
    <s v="Internal"/>
    <d v="2019-02-20T00:00:00"/>
    <x v="0"/>
    <x v="0"/>
    <x v="0"/>
    <s v="OFI"/>
    <x v="0"/>
    <x v="6"/>
    <s v=" Design &amp; development outputs"/>
    <s v="Academics"/>
    <m/>
    <d v="2019-04-21T00:00:00"/>
    <d v="2019-06-13T00:00:00"/>
    <s v="MyGIIS EPR is now utilised."/>
    <x v="0"/>
    <x v="6"/>
    <x v="6"/>
  </r>
  <r>
    <n v="8"/>
    <s v="ID cards for students are not updated. With 2 campuses and 3 different curriculum it can cause a concern to tracking the whereabouts of the child."/>
    <s v="Internal"/>
    <d v="2019-02-20T00:00:00"/>
    <x v="0"/>
    <x v="0"/>
    <x v="0"/>
    <s v="OFI"/>
    <x v="0"/>
    <x v="7"/>
    <s v=" Environment for Operating Processes"/>
    <s v="Operations"/>
    <m/>
    <d v="2019-04-21T00:00:00"/>
    <d v="2020-01-16T00:00:00"/>
    <s v="Process of making ID compulsory for all students has been intiated"/>
    <x v="0"/>
    <x v="7"/>
    <x v="7"/>
  </r>
  <r>
    <n v="9"/>
    <s v="No periodicals/Magazines in HK library. Only 1 in NK._x000a_"/>
    <s v="Internal"/>
    <d v="2019-02-20T00:00:00"/>
    <x v="0"/>
    <x v="0"/>
    <x v="0"/>
    <s v="OFI"/>
    <x v="0"/>
    <x v="3"/>
    <s v=" Design &amp; development planning"/>
    <s v="Academics"/>
    <m/>
    <d v="2019-04-21T00:00:00"/>
    <d v="2019-08-29T00:00:00"/>
    <s v="New Periodicals and Magazines are now subscribed for. Photo of the same are attached."/>
    <x v="0"/>
    <x v="8"/>
    <x v="8"/>
  </r>
  <r>
    <n v="10"/>
    <s v="Attendance record, feedback records, evaluation of effectiveness of trainings not complete in training dept."/>
    <s v="Internal"/>
    <d v="2019-02-20T00:00:00"/>
    <x v="0"/>
    <x v="0"/>
    <x v="0"/>
    <s v="OFI"/>
    <x v="0"/>
    <x v="5"/>
    <s v=" Monitoring &amp; measuring resources"/>
    <s v="HR"/>
    <m/>
    <d v="2019-04-21T00:00:00"/>
    <d v="2019-06-06T00:00:00"/>
    <s v="Attendance record, feedback record of training is now complete."/>
    <x v="0"/>
    <x v="3"/>
    <x v="3"/>
  </r>
  <r>
    <n v="11"/>
    <s v="Buddy -teacher concept will be good for new teachers and a demo class will be good on a day apart from orientation day for the same."/>
    <s v="Internal"/>
    <d v="2019-02-20T00:00:00"/>
    <x v="0"/>
    <x v="0"/>
    <x v="0"/>
    <s v="OFI"/>
    <x v="0"/>
    <x v="5"/>
    <s v=" Monitoring &amp; measuring resources"/>
    <s v="HR"/>
    <m/>
    <d v="2019-04-21T00:00:00"/>
    <d v="2019-05-24T00:00:00"/>
    <s v="Induction and on job training details of newly hired employees conducted by academic coordinator."/>
    <x v="0"/>
    <x v="9"/>
    <x v="9"/>
  </r>
  <r>
    <n v="12"/>
    <s v="Lack of clarity regarding leave policy, myGIIS leaves, RAMCO leave applying etc."/>
    <s v="Internal"/>
    <d v="2019-02-20T00:00:00"/>
    <x v="0"/>
    <x v="0"/>
    <x v="0"/>
    <s v="OFI"/>
    <x v="0"/>
    <x v="8"/>
    <s v=" People"/>
    <s v="HR"/>
    <m/>
    <d v="2019-04-21T00:00:00"/>
    <d v="2019-05-24T00:00:00"/>
    <s v="New teachers have been informed during the staff orientation with HR department.Evidences attached."/>
    <x v="0"/>
    <x v="9"/>
    <x v="9"/>
  </r>
  <r>
    <n v="13"/>
    <s v="Job description given at the time of joining of teachers will help them to target on KPIs."/>
    <s v="Internal"/>
    <d v="2019-02-20T00:00:00"/>
    <x v="0"/>
    <x v="0"/>
    <x v="0"/>
    <s v="OFI"/>
    <x v="0"/>
    <x v="8"/>
    <s v=" People"/>
    <s v="HR"/>
    <m/>
    <d v="2019-04-21T00:00:00"/>
    <d v="2019-04-26T00:00:00"/>
    <s v="Job description created for every role and is effective from April 2019."/>
    <x v="0"/>
    <x v="10"/>
    <x v="10"/>
  </r>
  <r>
    <n v="14"/>
    <s v="Competency Matrix can be made to ensure right person with qualification and experience are in the right job."/>
    <s v="Internal"/>
    <d v="2019-02-20T00:00:00"/>
    <x v="0"/>
    <x v="0"/>
    <x v="0"/>
    <s v="OFI"/>
    <x v="0"/>
    <x v="8"/>
    <s v=" People"/>
    <s v="HR"/>
    <m/>
    <d v="2019-04-21T00:00:00"/>
    <d v="2019-06-03T00:00:00"/>
    <s v="Compentency skill Matrix is made with right experience and qualification."/>
    <x v="0"/>
    <x v="11"/>
    <x v="11"/>
  </r>
  <r>
    <n v="15"/>
    <s v="There is no evidence of Principal’s approval on Curriculum Plan &amp; Lesson Plan."/>
    <s v="Internal"/>
    <d v="2019-04-14T00:00:00"/>
    <x v="0"/>
    <x v="1"/>
    <x v="1"/>
    <s v="Minor -Non-Conformities"/>
    <x v="0"/>
    <x v="4"/>
    <s v=" Design &amp; development controls"/>
    <s v="Academics"/>
    <m/>
    <d v="2019-06-13T00:00:00"/>
    <d v="2019-05-21T00:00:00"/>
    <s v="Evidence on Principal's approval and cirriculum has been found."/>
    <x v="0"/>
    <x v="12"/>
    <x v="12"/>
  </r>
  <r>
    <n v="16"/>
    <s v="There is no evidence of MOM for curriculum planning "/>
    <s v="Internal"/>
    <d v="2019-04-14T00:00:00"/>
    <x v="0"/>
    <x v="1"/>
    <x v="1"/>
    <s v="OFI"/>
    <x v="0"/>
    <x v="2"/>
    <s v=" Design &amp; development inputs"/>
    <s v="Academics"/>
    <m/>
    <d v="2019-06-13T00:00:00"/>
    <d v="2019-05-21T00:00:00"/>
    <s v="MOM details are available for circiculum planning."/>
    <x v="0"/>
    <x v="12"/>
    <x v="12"/>
  </r>
  <r>
    <n v="17"/>
    <s v="There is no evidence of communication on training requirements from department head."/>
    <s v="Internal"/>
    <d v="2019-04-14T00:00:00"/>
    <x v="0"/>
    <x v="1"/>
    <x v="1"/>
    <s v="Minor -Non-Conformities"/>
    <x v="0"/>
    <x v="9"/>
    <s v=" Creating and updating"/>
    <s v="HR"/>
    <m/>
    <d v="2019-06-13T00:00:00"/>
    <d v="2019-05-21T00:00:00"/>
    <s v="Training reqirement details have been recorded online on RAMCO"/>
    <x v="0"/>
    <x v="12"/>
    <x v="12"/>
  </r>
  <r>
    <n v="18"/>
    <s v="There is no evidence of evaluation record (Induction Checklist) of employee’s organizational knowledge"/>
    <s v="Internal"/>
    <d v="2019-04-14T00:00:00"/>
    <x v="0"/>
    <x v="1"/>
    <x v="1"/>
    <s v="Minor -Non-Conformities"/>
    <x v="0"/>
    <x v="10"/>
    <s v=" Organizational knowledge"/>
    <s v="HR"/>
    <m/>
    <d v="2019-06-13T00:00:00"/>
    <d v="2019-05-21T00:00:00"/>
    <s v="Induction checklist has been maintained."/>
    <x v="0"/>
    <x v="12"/>
    <x v="12"/>
  </r>
  <r>
    <n v="19"/>
    <s v="Standard format is not used to maintain record of IT Asset Inventory"/>
    <s v="Internal"/>
    <d v="2019-04-14T00:00:00"/>
    <x v="0"/>
    <x v="1"/>
    <x v="1"/>
    <s v="Minor -Non-Conformities"/>
    <x v="0"/>
    <x v="9"/>
    <s v=" Creating and updating"/>
    <s v="Operations"/>
    <m/>
    <d v="2019-06-13T00:00:00"/>
    <d v="2019-08-01T00:00:00"/>
    <s v="Standard format is used and maintained"/>
    <x v="0"/>
    <x v="13"/>
    <x v="13"/>
  </r>
  <r>
    <n v="20"/>
    <s v="PRF form is not having complete detail of the product requested"/>
    <s v="Internal"/>
    <d v="2019-04-14T00:00:00"/>
    <x v="0"/>
    <x v="1"/>
    <x v="1"/>
    <s v="Minor -Non-Conformities"/>
    <x v="0"/>
    <x v="11"/>
    <s v=" Control of production &amp;  service provision"/>
    <s v="Operations"/>
    <m/>
    <d v="2019-06-13T00:00:00"/>
    <d v="2019-08-01T00:00:00"/>
    <s v="Evidence Found. Ticket can be closed."/>
    <x v="0"/>
    <x v="13"/>
    <x v="13"/>
  </r>
  <r>
    <n v="21"/>
    <s v="Vendor Pre-Evaluation Form is not filled"/>
    <s v="Internal"/>
    <d v="2019-04-14T00:00:00"/>
    <x v="0"/>
    <x v="1"/>
    <x v="1"/>
    <s v="Minor -Non-Conformities"/>
    <x v="0"/>
    <x v="12"/>
    <s v=" General (External Processes)"/>
    <s v="Operations"/>
    <m/>
    <d v="2019-06-13T00:00:00"/>
    <d v="2019-08-01T00:00:00"/>
    <s v="Vendor pre-evaluation Form were used and maintained and therefore ticket can be closed."/>
    <x v="0"/>
    <x v="13"/>
    <x v="13"/>
  </r>
  <r>
    <n v="22"/>
    <s v="Approved Vendor list is not maintained in a standard format "/>
    <s v="Internal"/>
    <d v="2019-04-14T00:00:00"/>
    <x v="0"/>
    <x v="1"/>
    <x v="1"/>
    <s v="OFI"/>
    <x v="0"/>
    <x v="9"/>
    <s v=" Creating and updating"/>
    <s v="Operations"/>
    <m/>
    <d v="2019-06-13T00:00:00"/>
    <d v="2019-08-01T00:00:00"/>
    <s v="Vendor Pre-Evaluation Form is used and maintained"/>
    <x v="0"/>
    <x v="13"/>
    <x v="13"/>
  </r>
  <r>
    <n v="23"/>
    <s v="Process, forms and templates are not available on server /common drive / internet (MyGIIS)"/>
    <s v="Internal"/>
    <d v="2019-04-14T00:00:00"/>
    <x v="0"/>
    <x v="1"/>
    <x v="1"/>
    <s v="Minor -Non-Conformities"/>
    <x v="0"/>
    <x v="13"/>
    <s v=" Control of documented information"/>
    <s v="Quality"/>
    <m/>
    <d v="2019-06-13T00:00:00"/>
    <d v="2020-04-22T00:00:00"/>
    <s v="Process, forms and templates updated in common drive and myGIIS"/>
    <x v="0"/>
    <x v="14"/>
    <x v="14"/>
  </r>
  <r>
    <n v="24"/>
    <s v="At campus of GIIS Balewadi, Pune, India, fire evacuation plans were not ready. With young students in campus, this may result in serious consequences"/>
    <s v="Internal"/>
    <d v="2019-04-16T00:00:00"/>
    <x v="0"/>
    <x v="2"/>
    <x v="2"/>
    <s v="Major -Non-Conformities"/>
    <x v="1"/>
    <x v="14"/>
    <s v=" Resources"/>
    <s v="Operations"/>
    <m/>
    <d v="2019-06-15T00:00:00"/>
    <d v="2019-05-21T00:00:00"/>
    <s v="Fire evacuations plan are displayed at prominent locations."/>
    <x v="0"/>
    <x v="15"/>
    <x v="15"/>
  </r>
  <r>
    <n v="25"/>
    <s v="Fire extinguishers have expired labels. "/>
    <s v="Internal"/>
    <d v="2019-04-16T00:00:00"/>
    <x v="0"/>
    <x v="2"/>
    <x v="2"/>
    <s v="Minor -Non-Conformities"/>
    <x v="0"/>
    <x v="11"/>
    <s v=" Control of production &amp;  service provision"/>
    <s v="Operations"/>
    <m/>
    <d v="2019-06-15T00:00:00"/>
    <d v="2019-05-21T00:00:00"/>
    <s v="Fire extinguishers has been refilled and new labels with next refilling date is indicated."/>
    <x v="0"/>
    <x v="15"/>
    <x v="15"/>
  </r>
  <r>
    <n v="26"/>
    <s v="Fire Safety evacuation plan is not displayed at the school premises of GIIS Balewadi, Pune, India."/>
    <s v="Internal"/>
    <d v="2019-04-16T00:00:00"/>
    <x v="0"/>
    <x v="2"/>
    <x v="2"/>
    <s v="Minor -Non-Conformities"/>
    <x v="1"/>
    <x v="15"/>
    <s v=" Operational planning and control"/>
    <s v="Operations"/>
    <m/>
    <d v="2019-06-15T00:00:00"/>
    <d v="2019-05-28T00:00:00"/>
    <s v="Fire evacuations plan are displayed at prominent locations."/>
    <x v="0"/>
    <x v="16"/>
    <x v="16"/>
  </r>
  <r>
    <n v="27"/>
    <s v="Fire drill records not available. Some teachers and staff mentioned fire drill was conducted in 2018-19. However, records were not found"/>
    <s v="Internal"/>
    <d v="2019-04-16T00:00:00"/>
    <x v="0"/>
    <x v="2"/>
    <x v="2"/>
    <s v="Minor -Non-Conformities"/>
    <x v="1"/>
    <x v="15"/>
    <s v=" Operational planning and control"/>
    <s v="Operations"/>
    <m/>
    <d v="2019-06-15T00:00:00"/>
    <d v="2019-05-21T00:00:00"/>
    <s v="A Fire safety training and mock drill has been planned in the month of June 2019."/>
    <x v="0"/>
    <x v="15"/>
    <x v="15"/>
  </r>
  <r>
    <n v="28"/>
    <s v="Assembly Point in case of emergency has yet to be identified"/>
    <s v="Internal"/>
    <d v="2019-04-16T00:00:00"/>
    <x v="0"/>
    <x v="2"/>
    <x v="2"/>
    <s v="Minor -Non-Conformities"/>
    <x v="0"/>
    <x v="16"/>
    <s v=" Infrastructure"/>
    <s v="Operations"/>
    <m/>
    <d v="2019-06-15T00:00:00"/>
    <d v="2019-05-21T00:00:00"/>
    <s v="Basket Ball cout has been indentified as assembly point."/>
    <x v="0"/>
    <x v="15"/>
    <x v="15"/>
  </r>
  <r>
    <n v="29"/>
    <s v="Training for staff on the requirements of ISO 9001:2015 could be provided. "/>
    <s v="Internal"/>
    <d v="2019-04-16T00:00:00"/>
    <x v="0"/>
    <x v="2"/>
    <x v="2"/>
    <s v="Observation"/>
    <x v="1"/>
    <x v="0"/>
    <s v=" Competence"/>
    <s v="HR"/>
    <m/>
    <d v="2019-06-15T00:00:00"/>
    <d v="2019-05-21T00:00:00"/>
    <s v="Training for ISO 9001:2015 has been provided by Mr.Mihir and Mr.Rattin."/>
    <x v="0"/>
    <x v="15"/>
    <x v="15"/>
  </r>
  <r>
    <n v="30"/>
    <s v="Quality Policy and objectives display and dissemination needs to be ensured"/>
    <s v="Internal"/>
    <d v="2019-04-16T00:00:00"/>
    <x v="0"/>
    <x v="2"/>
    <x v="2"/>
    <s v="Observation"/>
    <x v="0"/>
    <x v="17"/>
    <s v=" Communicating quality policy"/>
    <s v="Quality"/>
    <m/>
    <d v="2019-06-15T00:00:00"/>
    <d v="2019-05-21T00:00:00"/>
    <s v="Posters of Quality Policy and objectives are been displayed in the campus effcetively."/>
    <x v="0"/>
    <x v="15"/>
    <x v="15"/>
  </r>
  <r>
    <n v="31"/>
    <s v="The old CIP plan of PROMISE and BSC not implemented as yet. The new CIP plan is yet to be implemented group-wide"/>
    <s v="Internal"/>
    <d v="2019-04-16T00:00:00"/>
    <x v="0"/>
    <x v="2"/>
    <x v="2"/>
    <s v="Observation"/>
    <x v="0"/>
    <x v="5"/>
    <s v=" Monitoring &amp; measuring resources"/>
    <s v="Management"/>
    <m/>
    <d v="2019-06-15T00:00:00"/>
    <d v="2020-01-21T00:00:00"/>
    <s v="PROMISE V2 rolled out in all campuses"/>
    <x v="0"/>
    <x v="17"/>
    <x v="17"/>
  </r>
  <r>
    <n v="32"/>
    <s v="Campus training records need to be maintained additionally, separately apart from those at HQ. This will allow campus to track individual training to KPIs"/>
    <s v="Internal"/>
    <d v="2019-04-16T00:00:00"/>
    <x v="0"/>
    <x v="2"/>
    <x v="2"/>
    <s v="Observation"/>
    <x v="1"/>
    <x v="18"/>
    <s v=" Documented information"/>
    <s v="HR"/>
    <m/>
    <d v="2019-06-15T00:00:00"/>
    <d v="2019-05-21T00:00:00"/>
    <s v="Training records has been maintained by HR."/>
    <x v="0"/>
    <x v="15"/>
    <x v="15"/>
  </r>
  <r>
    <n v="33"/>
    <s v="School Calendar 2019-20 to be updated on MYGIIS"/>
    <s v="Internal"/>
    <d v="2019-04-16T00:00:00"/>
    <x v="0"/>
    <x v="2"/>
    <x v="2"/>
    <s v="Observation"/>
    <x v="1"/>
    <x v="19"/>
    <s v=" Communication"/>
    <s v="Management"/>
    <m/>
    <d v="2019-06-15T00:00:00"/>
    <d v="2019-05-21T00:00:00"/>
    <s v="School calender has been updated on my giis."/>
    <x v="0"/>
    <x v="15"/>
    <x v="15"/>
  </r>
  <r>
    <n v="34"/>
    <s v="While the basic processes for Academics are in place, it is not clear whether learning outcomes – segment-wise (grade-wise) has been communicated to the teachers"/>
    <s v="Internal"/>
    <d v="2019-04-16T00:00:00"/>
    <x v="0"/>
    <x v="2"/>
    <x v="2"/>
    <s v="Observation"/>
    <x v="0"/>
    <x v="6"/>
    <s v=" Design &amp; development outputs"/>
    <s v="Academics"/>
    <m/>
    <d v="2019-06-15T00:00:00"/>
    <d v="2019-05-28T00:00:00"/>
    <s v="With the Implemtation of 7's analysis the segment-wise data is communicated to the teachers."/>
    <x v="0"/>
    <x v="16"/>
    <x v="16"/>
  </r>
  <r>
    <n v="35"/>
    <s v="  It is not clear whether GMP is being implemented at this campus."/>
    <s v="Internal"/>
    <d v="2019-04-16T00:00:00"/>
    <x v="0"/>
    <x v="2"/>
    <x v="2"/>
    <s v="Observation"/>
    <x v="0"/>
    <x v="3"/>
    <s v=" Design &amp; development planning"/>
    <s v="Management"/>
    <m/>
    <d v="2019-06-15T00:00:00"/>
    <d v="2019-05-21T00:00:00"/>
    <s v="GMP documents has been checked and verified and it has been implemented in the campus."/>
    <x v="0"/>
    <x v="15"/>
    <x v="15"/>
  </r>
  <r>
    <n v="36"/>
    <s v="SWOT analysis can be conducted department-wise as well as for the school as a whole. Risk &amp; Opportunity for Admission, Business Development may assist in aiding growth in student numbers"/>
    <s v="Internal"/>
    <d v="2019-04-16T00:00:00"/>
    <x v="0"/>
    <x v="2"/>
    <x v="2"/>
    <s v="OFI"/>
    <x v="1"/>
    <x v="1"/>
    <s v=" Actions to address risk &amp; opportunities"/>
    <s v="Management"/>
    <m/>
    <d v="2019-06-15T00:00:00"/>
    <d v="2020-02-27T00:00:00"/>
    <s v="SWOT Analysis done by the campus"/>
    <x v="0"/>
    <x v="18"/>
    <x v="18"/>
  </r>
  <r>
    <n v="37"/>
    <s v="Awareness of CBSE requirements could be improved for general staff."/>
    <s v="Internal"/>
    <d v="2019-04-16T00:00:00"/>
    <x v="0"/>
    <x v="2"/>
    <x v="2"/>
    <s v="OFI"/>
    <x v="0"/>
    <x v="20"/>
    <s v=" Production &amp; service provision"/>
    <s v="Management"/>
    <m/>
    <d v="2019-06-15T00:00:00"/>
    <d v="2020-05-28T00:00:00"/>
    <s v="Training conducted by the new teacher."/>
    <x v="0"/>
    <x v="19"/>
    <x v="19"/>
  </r>
  <r>
    <n v="38"/>
    <s v="Teachers’ monthly reports are not regularly prepared. Perhaps the school being new and change of Principal may have impacted. However, system could be made more robust to withstand change in future"/>
    <s v="Internal"/>
    <d v="2019-04-16T00:00:00"/>
    <x v="0"/>
    <x v="2"/>
    <x v="2"/>
    <s v="OFI"/>
    <x v="0"/>
    <x v="4"/>
    <s v=" Design &amp; development controls"/>
    <s v="Academics"/>
    <m/>
    <d v="2019-06-15T00:00:00"/>
    <d v="2019-05-28T00:00:00"/>
    <s v="Coordinator has started process of preparing and checking teacher's monthly report."/>
    <x v="0"/>
    <x v="16"/>
    <x v="16"/>
  </r>
  <r>
    <n v="39"/>
    <s v="Complaint handling is ad hoc. A systematic helpdesk or complaint handling system could be considered for implementation. This in turn would positively impact parent satisfaction and student numbers. Records need to be maintained for analysis"/>
    <s v="Internal"/>
    <d v="2019-04-16T00:00:00"/>
    <x v="0"/>
    <x v="2"/>
    <x v="2"/>
    <s v="OFI"/>
    <x v="0"/>
    <x v="21"/>
    <s v=" Customer communication"/>
    <s v="Management"/>
    <m/>
    <d v="2019-06-15T00:00:00"/>
    <d v="2020-02-25T00:00:00"/>
    <s v="Compliant handling system is in place and monitored by campus"/>
    <x v="0"/>
    <x v="20"/>
    <x v="20"/>
  </r>
  <r>
    <n v="40"/>
    <s v="Fire drill records not available. Some teachers and staff mentioned fire drill was conducted in 2018-19. However, records were not found"/>
    <s v="Internal"/>
    <d v="2019-04-16T00:00:00"/>
    <x v="0"/>
    <x v="2"/>
    <x v="2"/>
    <s v="Minor -Non-Conformities"/>
    <x v="1"/>
    <x v="15"/>
    <s v=" Operational planning and control"/>
    <s v="Operations"/>
    <m/>
    <d v="2019-06-15T00:00:00"/>
    <d v="2020-01-30T00:00:00"/>
    <s v="Fire drill evidence is conducted and record of the same is now maintained"/>
    <x v="0"/>
    <x v="21"/>
    <x v="21"/>
  </r>
  <r>
    <n v="41"/>
    <s v="There is no evidence of Principal’s approval on Curriculum Plan."/>
    <s v="Internal"/>
    <d v="2019-05-16T00:00:00"/>
    <x v="0"/>
    <x v="1"/>
    <x v="3"/>
    <s v="Minor -Non-Conformities"/>
    <x v="0"/>
    <x v="4"/>
    <s v=" Design &amp; development controls"/>
    <s v="Academics"/>
    <m/>
    <d v="2019-07-15T00:00:00"/>
    <d v="2020-02-03T00:00:00"/>
    <s v="Curriculum is now approved"/>
    <x v="0"/>
    <x v="22"/>
    <x v="22"/>
  </r>
  <r>
    <n v="42"/>
    <s v="MOM to be maintained for all critical discussion. MOM for curriculum planning is missing"/>
    <s v="Internal"/>
    <d v="2019-05-16T00:00:00"/>
    <x v="0"/>
    <x v="1"/>
    <x v="3"/>
    <s v="Minor -Non-Conformities"/>
    <x v="0"/>
    <x v="5"/>
    <s v=" Monitoring &amp; measuring resources"/>
    <s v="Management"/>
    <m/>
    <d v="2019-07-15T00:00:00"/>
    <d v="2020-01-07T00:00:00"/>
    <s v="Minutes of the meeting are maintained for critical discussions"/>
    <x v="0"/>
    <x v="23"/>
    <x v="23"/>
  </r>
  <r>
    <n v="43"/>
    <s v="Question Paper Vetting Form is not in use"/>
    <s v="Internal"/>
    <d v="2019-05-16T00:00:00"/>
    <x v="0"/>
    <x v="1"/>
    <x v="3"/>
    <s v="Minor -Non-Conformities"/>
    <x v="0"/>
    <x v="22"/>
    <s v=" General (Performance Evaluation)"/>
    <s v="Academics"/>
    <m/>
    <d v="2019-07-15T00:00:00"/>
    <d v="2020-02-03T00:00:00"/>
    <s v="Paper vetting form is in use now."/>
    <x v="0"/>
    <x v="22"/>
    <x v="22"/>
  </r>
  <r>
    <n v="44"/>
    <s v="Answer Key is not created"/>
    <s v="Internal"/>
    <d v="2019-05-16T00:00:00"/>
    <x v="0"/>
    <x v="1"/>
    <x v="3"/>
    <s v="Minor -Non-Conformities"/>
    <x v="0"/>
    <x v="23"/>
    <s v=" Analysis &amp; evaluation"/>
    <s v="Academics"/>
    <m/>
    <d v="2019-07-15T00:00:00"/>
    <d v="2020-02-03T00:00:00"/>
    <s v="Answer key is now created"/>
    <x v="0"/>
    <x v="22"/>
    <x v="22"/>
  </r>
  <r>
    <n v="45"/>
    <s v="Vendor Pre-Evaluation Form is not in use"/>
    <s v="Internal"/>
    <d v="2019-05-16T00:00:00"/>
    <x v="0"/>
    <x v="1"/>
    <x v="3"/>
    <s v="Minor -Non-Conformities"/>
    <x v="0"/>
    <x v="12"/>
    <s v=" General (External Processes)"/>
    <s v="Operations"/>
    <m/>
    <d v="2019-07-15T00:00:00"/>
    <d v="2020-01-07T00:00:00"/>
    <s v="Vendor Pre-Evaluation form is in use now."/>
    <x v="0"/>
    <x v="23"/>
    <x v="23"/>
  </r>
  <r>
    <n v="46"/>
    <s v="Planned Preventive Maintenance Sheet is not created"/>
    <s v="Internal"/>
    <d v="2019-05-16T00:00:00"/>
    <x v="0"/>
    <x v="1"/>
    <x v="3"/>
    <s v="Minor -Non-Conformities"/>
    <x v="0"/>
    <x v="5"/>
    <s v=" Monitoring &amp; measuring resources"/>
    <s v="Operations"/>
    <m/>
    <d v="2019-07-15T00:00:00"/>
    <d v="2020-02-12T00:00:00"/>
    <s v="PPM now maintained by the campus."/>
    <x v="0"/>
    <x v="24"/>
    <x v="24"/>
  </r>
  <r>
    <n v="47"/>
    <s v="Material Safety Data Sheet is not available in lab"/>
    <s v="Internal"/>
    <d v="2019-05-16T00:00:00"/>
    <x v="0"/>
    <x v="1"/>
    <x v="3"/>
    <s v="Minor -Non-Conformities"/>
    <x v="0"/>
    <x v="24"/>
    <s v=" Preservation"/>
    <s v="Academics"/>
    <m/>
    <d v="2019-07-15T00:00:00"/>
    <d v="2020-01-07T00:00:00"/>
    <s v="MSDS is now made available in labs"/>
    <x v="0"/>
    <x v="23"/>
    <x v="23"/>
  </r>
  <r>
    <n v="48"/>
    <s v="There is no evidence of evaluation record (Induction Checklist) of employee’s (Academic &amp; Non-Academic) organizational knowledge"/>
    <s v="Internal"/>
    <d v="2019-05-16T00:00:00"/>
    <x v="0"/>
    <x v="1"/>
    <x v="3"/>
    <s v="Minor -Non-Conformities"/>
    <x v="0"/>
    <x v="10"/>
    <s v=" Organizational knowledge"/>
    <s v="HR"/>
    <m/>
    <d v="2019-07-15T00:00:00"/>
    <d v="2020-01-07T00:00:00"/>
    <s v="Evidence of Evaluation Recordof Induction training is available"/>
    <x v="0"/>
    <x v="23"/>
    <x v="23"/>
  </r>
  <r>
    <n v="49"/>
    <s v="In Quality Manual, item 7.1.5 stated calibration not applicable for the equipment is used for school purpose and it is procured from authorised vendors. The measuring equipment is used for the standard 12 exam only new equipment is procured for that time. This not applicable clause could also be clearly reflected in item 4.3 Scope of Quality Manual release no. 7."/>
    <s v="External"/>
    <d v="2019-02-14T00:00:00"/>
    <x v="0"/>
    <x v="3"/>
    <x v="4"/>
    <s v="Observation"/>
    <x v="0"/>
    <x v="5"/>
    <s v=" Monitoring &amp; measuring resources"/>
    <s v="Quality"/>
    <m/>
    <d v="2019-04-15T00:00:00"/>
    <d v="2019-05-15T00:00:00"/>
    <s v="Revision of Manual On this point Exclusion 7.1.5 to be added to 4.3"/>
    <x v="0"/>
    <x v="2"/>
    <x v="2"/>
  </r>
  <r>
    <n v="50"/>
    <s v="The management of softsopy documents and obsolete version document is under control by Quality Coordinator. Retention period for softcopies of obsolete Quality Manual could be more clearly described in Quality Records Master List. "/>
    <s v="External"/>
    <d v="2019-02-14T00:00:00"/>
    <x v="0"/>
    <x v="3"/>
    <x v="4"/>
    <s v="Observation"/>
    <x v="0"/>
    <x v="13"/>
    <s v=" Control of documented information"/>
    <s v="Quality"/>
    <m/>
    <d v="2019-04-15T00:00:00"/>
    <d v="2019-05-15T00:00:00"/>
    <s v="Master List to be revised and retention period to be included"/>
    <x v="0"/>
    <x v="2"/>
    <x v="2"/>
  </r>
  <r>
    <n v="51"/>
    <s v="Child Aarav Pratap Singh absent in October 2018. Parents email dated 28/8/2018 notify about child will be absent for a 6 weeks period but did not state dates clearly in email."/>
    <s v="External"/>
    <d v="2019-02-14T00:00:00"/>
    <x v="0"/>
    <x v="3"/>
    <x v="4"/>
    <s v="Observation"/>
    <x v="0"/>
    <x v="21"/>
    <s v=" Customer communication"/>
    <s v="Academics"/>
    <m/>
    <d v="2019-04-15T00:00:00"/>
    <d v="2019-05-15T00:00:00"/>
    <s v="Class teacher to ensure that a verification of dates mail is received from parent in future"/>
    <x v="0"/>
    <x v="2"/>
    <x v="2"/>
  </r>
  <r>
    <n v="52"/>
    <s v="The control of teaching PPT slides could be further reviewed to ensure there is consistency in teaching deliverables."/>
    <s v="External"/>
    <d v="2019-02-14T00:00:00"/>
    <x v="0"/>
    <x v="3"/>
    <x v="4"/>
    <s v="Observation"/>
    <x v="0"/>
    <x v="25"/>
    <s v=" Type &amp; extent of control"/>
    <s v="Academics"/>
    <m/>
    <d v="2019-04-15T00:00:00"/>
    <d v="2019-05-15T00:00:00"/>
    <s v="ppt to be categorized and labelled and if used,lesson plan to clearly state the referance no."/>
    <x v="0"/>
    <x v="2"/>
    <x v="2"/>
  </r>
  <r>
    <n v="53"/>
    <s v="Social Science class 8 exam papers are developed by teachers on 18/9/2018 and forward to HOD, who later forward softcopy to Exam department on 23/8/2018 for printing purpose. The files of exam papers could be further protected ."/>
    <s v="External"/>
    <d v="2019-02-14T00:00:00"/>
    <x v="0"/>
    <x v="3"/>
    <x v="4"/>
    <s v="Observation"/>
    <x v="0"/>
    <x v="25"/>
    <s v=" Type &amp; extent of control"/>
    <s v="Academics"/>
    <m/>
    <d v="2019-04-15T00:00:00"/>
    <d v="2019-05-15T00:00:00"/>
    <s v="All Exam papers Soft Copy to be encrypted and stored by Exam Department.Exam Process to be Included in Annexures"/>
    <x v="0"/>
    <x v="2"/>
    <x v="2"/>
  </r>
  <r>
    <n v="54"/>
    <s v="a.Suitable action plan base on periodic observation made on teachers could be further reviewed to ensure necessary skill or practices are attained.                                                                                                                                                             B. Follow up action for teachers absent for training could be futher reviewed to ensure competent level is achieved as intended."/>
    <s v="External"/>
    <d v="2019-02-14T00:00:00"/>
    <x v="0"/>
    <x v="3"/>
    <x v="4"/>
    <s v="Observation"/>
    <x v="0"/>
    <x v="22"/>
    <s v=" General (Performance Evaluation)"/>
    <s v="HR"/>
    <m/>
    <d v="2019-04-15T00:00:00"/>
    <d v="2019-05-15T00:00:00"/>
    <s v="a.The Observation Document changed by including the parameter of Follow up observation.                                                                                                                                                                              b. Evaluation of traineee after Training session to be included and recorded                             ,For absentees  or poor performers on evaluation ,an equivalent  replacement training put in place to attain same level skills."/>
    <x v="0"/>
    <x v="2"/>
    <x v="2"/>
  </r>
  <r>
    <n v="55"/>
    <s v="Job roles and responsibilities  defined and established for relief teacher and put on place for any short term teachers for upto 10 days"/>
    <s v="External"/>
    <d v="2019-02-14T00:00:00"/>
    <x v="0"/>
    <x v="3"/>
    <x v="4"/>
    <s v="Observation"/>
    <x v="0"/>
    <x v="8"/>
    <s v=" People"/>
    <s v="HR"/>
    <m/>
    <d v="2019-04-15T00:00:00"/>
    <d v="2019-05-15T00:00:00"/>
    <s v="Recruitment Policy to clearly define the roles and responsibilities of Relief Teachers be it short term or long Term"/>
    <x v="0"/>
    <x v="2"/>
    <x v="2"/>
  </r>
  <r>
    <n v="56"/>
    <s v="Boxes of new books sighted placed along the walk way and nearby there is drinking water booth. Inventory records, labelling and housekeeping of store could be further improved."/>
    <s v="External"/>
    <d v="2019-02-14T00:00:00"/>
    <x v="0"/>
    <x v="3"/>
    <x v="4"/>
    <s v="Observation"/>
    <x v="0"/>
    <x v="24"/>
    <s v=" Preservation"/>
    <s v="Operations"/>
    <m/>
    <d v="2019-04-15T00:00:00"/>
    <d v="2019-05-15T00:00:00"/>
    <s v="Storage of Books to be changed to ensure no damage or loss"/>
    <x v="0"/>
    <x v="2"/>
    <x v="2"/>
  </r>
  <r>
    <n v="57"/>
    <s v="Fire extinguisher sighted at location B-G-01 (nursery) expiry date 16/11/2018 (FM012008Z72243) while physical fire extinguisher expiry 25/7/19, Physics Lab expiry date 10/1/2020 (UB0220162Z36838) while physical fire extinguisher expiry on 11/1/2020 and Office near reception expiry 11/1/2020 (SR2016Y104235) record consistent with list of fire extinguisher."/>
    <s v="External"/>
    <d v="2019-02-14T00:00:00"/>
    <x v="0"/>
    <x v="3"/>
    <x v="4"/>
    <s v="Observation"/>
    <x v="0"/>
    <x v="7"/>
    <s v=" Environment for Operating Processes"/>
    <s v="Operations"/>
    <m/>
    <d v="2019-04-15T00:00:00"/>
    <d v="2019-05-15T00:00:00"/>
    <s v="Verification of Record Keeping to checked and photos of Extinguisher label to be included to aviod errors"/>
    <x v="0"/>
    <x v="2"/>
    <x v="2"/>
  </r>
  <r>
    <n v="58"/>
    <s v="Evaluating performance of quality and delivery of supplied. Audit had trailed tracking of such assessment for Z Force Security Services &amp; Systems Sdn Bhd with result (Very Good), Dhesu Travel &amp; Tours Sdn Bhd (Good), Miners Pocket Books (Good), Koperai Dewan Bahasa &amp; Pustaka dated 02/10/2018 (Very Good)."/>
    <s v="External"/>
    <d v="2019-02-14T00:00:00"/>
    <x v="0"/>
    <x v="3"/>
    <x v="4"/>
    <s v="Observation"/>
    <x v="0"/>
    <x v="26"/>
    <s v=" Information for external provide"/>
    <s v="Operations"/>
    <m/>
    <d v="2019-04-15T00:00:00"/>
    <d v="2019-05-15T00:00:00"/>
    <s v="Evidence for Rating  added on  Vendor Evaluation documentation"/>
    <x v="0"/>
    <x v="2"/>
    <x v="2"/>
  </r>
  <r>
    <n v="59"/>
    <s v="There seems to be a gap among staff members in the perception and awareness of KPIs relating to GIIS QMS. During the interview ,it was found that some HODs did not know about or show and explain the KPIs relating to the processes that they were responsible for."/>
    <s v="External"/>
    <d v="2019-03-05T00:00:00"/>
    <x v="0"/>
    <x v="0"/>
    <x v="0"/>
    <s v="Observation"/>
    <x v="0"/>
    <x v="27"/>
    <s v=" Awareness"/>
    <s v="HR"/>
    <m/>
    <d v="2019-05-04T00:00:00"/>
    <d v="2019-08-07T00:00:00"/>
    <s v="The academic objectives set subject wise for primary and secondary was decided by academic leaders and disseminated to all teachers.They are aware of their  academic KPIs._x000a_"/>
    <x v="0"/>
    <x v="25"/>
    <x v="25"/>
  </r>
  <r>
    <n v="60"/>
    <s v=" The annual calendar is developed based on inputs from four sources – GIIS, KHDA, Dubai Schools Association and School’s internal requirements. a.     Justification for not considering any event / activity or deviating from the time frame may be documented.b.     The annual calendar may have color codes to ensure all the requirements from four sources have been included."/>
    <s v="External"/>
    <d v="2019-05-25T00:00:00"/>
    <x v="0"/>
    <x v="4"/>
    <x v="5"/>
    <s v="OFI"/>
    <x v="0"/>
    <x v="28"/>
    <s v=" Scope of QMS"/>
    <s v="Academics"/>
    <m/>
    <d v="2019-07-24T00:00:00"/>
    <d v="2020-01-11T00:00:00"/>
    <s v="AEB minutes documents the changes and color coding has been implemented"/>
    <x v="0"/>
    <x v="26"/>
    <x v="26"/>
  </r>
  <r>
    <n v="61"/>
    <s v=" SLA may be developed for security and housekeeping services."/>
    <s v="External"/>
    <d v="2019-05-29T00:00:00"/>
    <x v="0"/>
    <x v="4"/>
    <x v="5"/>
    <s v="OFI"/>
    <x v="0"/>
    <x v="29"/>
    <s v=" Needs &amp; Expectations"/>
    <s v="Operations"/>
    <m/>
    <d v="2019-07-28T00:00:00"/>
    <d v="2020-01-11T00:00:00"/>
    <s v="SLA are developed"/>
    <x v="0"/>
    <x v="27"/>
    <x v="27"/>
  </r>
  <r>
    <n v="62"/>
    <s v="Maintenance data may be analyzed for TAT not met; repetitive failures; frequent failures &amp; spares inventory. "/>
    <s v="External"/>
    <d v="2019-05-29T00:00:00"/>
    <x v="0"/>
    <x v="4"/>
    <x v="5"/>
    <s v="OFI"/>
    <x v="0"/>
    <x v="29"/>
    <s v=" Needs &amp; Expectations"/>
    <s v="Operations"/>
    <m/>
    <d v="2019-07-28T00:00:00"/>
    <d v="2020-01-11T00:00:00"/>
    <s v="GIIS maintains just in time inventory"/>
    <x v="0"/>
    <x v="27"/>
    <x v="27"/>
  </r>
  <r>
    <n v="63"/>
    <s v=" Include in the induction training - GDPR / PDPA / equivalent law w.r.t. student personal data "/>
    <s v="External"/>
    <d v="2019-05-31T00:00:00"/>
    <x v="0"/>
    <x v="4"/>
    <x v="5"/>
    <s v="OFI"/>
    <x v="0"/>
    <x v="29"/>
    <s v=" Needs &amp; Expectations"/>
    <s v="HR"/>
    <m/>
    <d v="2019-07-30T00:00:00"/>
    <d v="2020-01-23T00:00:00"/>
    <s v="PDPA requirements are notified to all teachers, staff, parents and third party"/>
    <x v="0"/>
    <x v="28"/>
    <x v="28"/>
  </r>
  <r>
    <n v="64"/>
    <s v="Q paper may be evaluated for FOG index."/>
    <s v="External"/>
    <d v="2019-05-31T00:00:00"/>
    <x v="0"/>
    <x v="4"/>
    <x v="5"/>
    <s v="OFI"/>
    <x v="0"/>
    <x v="29"/>
    <s v=" Needs &amp; Expectations"/>
    <s v="Academics"/>
    <m/>
    <d v="2019-07-30T00:00:00"/>
    <d v="2020-01-10T00:00:00"/>
    <s v="AEB minutes where decision is taken not to implement FOG Index"/>
    <x v="0"/>
    <x v="29"/>
    <x v="29"/>
  </r>
  <r>
    <n v="65"/>
    <s v="Risks and opportunities identified:-During PEC classes, some of the children are not able to reach on time."/>
    <s v="Internal"/>
    <d v="2019-06-24T00:00:00"/>
    <x v="0"/>
    <x v="2"/>
    <x v="6"/>
    <s v="OFI"/>
    <x v="0"/>
    <x v="11"/>
    <s v=" Control of production &amp;  service provision"/>
    <s v="Operations"/>
    <m/>
    <d v="2019-08-23T00:00:00"/>
    <d v="2020-02-27T00:00:00"/>
    <s v="Proper Channelisation of bus routes."/>
    <x v="0"/>
    <x v="30"/>
    <x v="30"/>
  </r>
  <r>
    <n v="66"/>
    <s v="Documents of exam paper-Hard Copy and E-copy maintained.Evidence-Question paper,design and answer key shared to parallel teachers and signatures taken on vetting-sheet. Risk of Evidence and Opportunity-has been identified and recorded in GIIS/F/MC/08-Answer key is not shared with parallel teachers."/>
    <s v="Internal"/>
    <d v="2019-06-24T00:00:00"/>
    <x v="0"/>
    <x v="2"/>
    <x v="6"/>
    <s v="OFI"/>
    <x v="0"/>
    <x v="22"/>
    <s v=" General (Performance Evaluation)"/>
    <s v="Academics"/>
    <m/>
    <d v="2019-08-23T00:00:00"/>
    <d v="2020-03-06T00:00:00"/>
    <s v="Answer key should be shared with parallel teachers along with question-paper."/>
    <x v="0"/>
    <x v="31"/>
    <x v="31"/>
  </r>
  <r>
    <n v="67"/>
    <s v="Lesson-plan-E copy and hardcopy maintained.Evidence-Civics grade X UNIT-2 Date:20-6-19 to 26-6-19. Topic-federalism,proper format followed.Risk of Evidence and Opportunity-Fornightly lesson plan,words were used for lesson-plan from 20-06-19 to 26-06-19."/>
    <s v="Internal"/>
    <d v="2019-06-24T00:00:00"/>
    <x v="0"/>
    <x v="2"/>
    <x v="6"/>
    <s v="OFI"/>
    <x v="0"/>
    <x v="22"/>
    <s v=" General (Performance Evaluation)"/>
    <s v="Academics"/>
    <m/>
    <d v="2019-08-23T00:00:00"/>
    <d v="2020-03-06T00:00:00"/>
    <s v="Word fortnightly should not be used along with the lesson plan."/>
    <x v="0"/>
    <x v="31"/>
    <x v="31"/>
  </r>
  <r>
    <n v="68"/>
    <s v="Teachers Observation-E copy and hardcopy maintained.Proper feedback is given.Around 10 obsevations per month are done._x000a_RISK OF EVIDENCE AND OPPORTUNITY-Obervations are done in random order."/>
    <s v="Internal"/>
    <d v="2019-06-24T00:00:00"/>
    <x v="0"/>
    <x v="2"/>
    <x v="6"/>
    <s v="OFI"/>
    <x v="0"/>
    <x v="22"/>
    <s v=" General (Performance Evaluation)"/>
    <s v="Academics"/>
    <m/>
    <d v="2019-08-23T00:00:00"/>
    <d v="2020-03-06T00:00:00"/>
    <s v="Proper time table of obervations should be made so that each teacher''s lesson is observed atleast once in ayear."/>
    <x v="0"/>
    <x v="31"/>
    <x v="31"/>
  </r>
  <r>
    <n v="69"/>
    <s v=" External HDD for securing data."/>
    <s v="Internal"/>
    <d v="2019-06-24T00:00:00"/>
    <x v="0"/>
    <x v="2"/>
    <x v="6"/>
    <s v="OFI"/>
    <x v="0"/>
    <x v="11"/>
    <s v=" Control of production &amp;  service provision"/>
    <s v="Academics"/>
    <m/>
    <d v="2019-08-23T00:00:00"/>
    <d v="2020-03-06T00:00:00"/>
    <s v="Data is secured in external HDD"/>
    <x v="0"/>
    <x v="31"/>
    <x v="31"/>
  </r>
  <r>
    <n v="70"/>
    <s v="Installation of CCTV cameras around new building and mph,back entry gate."/>
    <s v="Internal"/>
    <d v="2019-06-24T00:00:00"/>
    <x v="0"/>
    <x v="2"/>
    <x v="6"/>
    <s v="OFI"/>
    <x v="0"/>
    <x v="11"/>
    <s v=" Control of production &amp;  service provision"/>
    <s v="Operations"/>
    <m/>
    <d v="2019-08-23T00:00:00"/>
    <d v="2020-03-05T00:00:00"/>
    <s v="CCTV installed"/>
    <x v="0"/>
    <x v="32"/>
    <x v="32"/>
  </r>
  <r>
    <n v="71"/>
    <s v="Approval of leave-First Verbal approval/mail and then apply on Ramco. In case of an emergency, inform to co-ordiantors and sir,before 7:30am. Then proxy incharges give proxy according to the time-table._x000a_RISK OF EVIDENCE AND OPPORTUNITY has been identified and recorded in GIIS/F/IMC/08.Proxy is given to teachers without proper distribution.Informations sometimes get delayed._x000a_"/>
    <s v="Internal"/>
    <d v="2019-06-24T00:00:00"/>
    <x v="0"/>
    <x v="2"/>
    <x v="6"/>
    <s v="OFI"/>
    <x v="0"/>
    <x v="22"/>
    <s v=" General (Performance Evaluation)"/>
    <s v="Academics"/>
    <m/>
    <d v="2019-08-23T00:00:00"/>
    <d v="2020-03-06T00:00:00"/>
    <s v="Proper proxy time table is maintained"/>
    <x v="0"/>
    <x v="31"/>
    <x v="31"/>
  </r>
  <r>
    <n v="72"/>
    <s v="PROXY- Hard copy as a file is maintained._x000a_RISK OF EVIDENCE AND OPPORTUNITY has been identified and recorded in GIIS/F/IMC/08. Teachers are not writing proxy given in the diary."/>
    <s v="Internal"/>
    <d v="2019-06-24T00:00:00"/>
    <x v="0"/>
    <x v="2"/>
    <x v="6"/>
    <s v="OFI"/>
    <x v="0"/>
    <x v="22"/>
    <s v=" General (Performance Evaluation)"/>
    <s v="Academics"/>
    <m/>
    <d v="2019-08-23T00:00:00"/>
    <d v="2020-03-03T00:00:00"/>
    <s v="Proxy Procedure is intimated by WhatsApp"/>
    <x v="0"/>
    <x v="33"/>
    <x v="33"/>
  </r>
  <r>
    <n v="73"/>
    <s v="Risks and opportunities evident-Introduction of option on my giis for payments for application for security fees refund."/>
    <s v="Internal"/>
    <d v="2019-06-24T00:00:00"/>
    <x v="0"/>
    <x v="2"/>
    <x v="6"/>
    <s v="OFI"/>
    <x v="0"/>
    <x v="11"/>
    <s v=" Control of production &amp;  service provision"/>
    <s v="IT"/>
    <m/>
    <d v="2019-08-23T00:00:00"/>
    <d v="2020-06-18T00:00:00"/>
    <s v="Security fees refund option is now being been mapped in myGIIS"/>
    <x v="0"/>
    <x v="34"/>
    <x v="34"/>
  </r>
  <r>
    <n v="74"/>
    <s v="Student transfer intimation can be automated."/>
    <s v="Internal"/>
    <d v="2019-06-24T00:00:00"/>
    <x v="0"/>
    <x v="2"/>
    <x v="6"/>
    <s v="OFI"/>
    <x v="0"/>
    <x v="11"/>
    <s v=" Control of production &amp;  service provision"/>
    <s v="IT"/>
    <m/>
    <d v="2019-08-23T00:00:00"/>
    <d v="2020-04-27T00:00:00"/>
    <s v="Student transfer message are now automated. Hence, ticket can be closed"/>
    <x v="0"/>
    <x v="35"/>
    <x v="35"/>
  </r>
  <r>
    <n v="75"/>
    <s v="Fire exit gates in both pre-primary and secondary block-need to be open all the time."/>
    <s v="Internal"/>
    <d v="2019-06-24T00:00:00"/>
    <x v="0"/>
    <x v="2"/>
    <x v="6"/>
    <s v="OFI"/>
    <x v="0"/>
    <x v="11"/>
    <s v=" Control of production &amp;  service provision"/>
    <s v="Operations"/>
    <m/>
    <d v="2019-08-23T00:00:00"/>
    <d v="2020-03-17T00:00:00"/>
    <s v="emergency exits are kept closed "/>
    <x v="0"/>
    <x v="36"/>
    <x v="36"/>
  </r>
  <r>
    <n v="76"/>
    <s v="Ch IV of Electricity rules-1956. Put up Safety Signage's on the Electrical Installations Provide Safety Equipment such as rubber mats / Wooden baton etc near electrical installation. Findings-Entire campus has concealed wiring. MSB's are in place to control overload. However could not see any visual signages or amy other safety equipment such as rubber mats, etc. near electric installations.(Annually)"/>
    <s v="Internal"/>
    <d v="2019-07-08T00:00:00"/>
    <x v="0"/>
    <x v="2"/>
    <x v="7"/>
    <s v="Observation"/>
    <x v="0"/>
    <x v="30"/>
    <s v=" Determining requirements for products &amp; services"/>
    <s v="Administration"/>
    <m/>
    <d v="2020-06-30T00:00:00"/>
    <d v="2020-05-28T00:00:00"/>
    <s v="Rubber mats etc are displayed in the campus"/>
    <x v="0"/>
    <x v="37"/>
    <x v="37"/>
  </r>
  <r>
    <n v="77"/>
    <s v="Contract Labour (Regulation &amp; Abolition) Central Rules, 1971-Contract Labour License to be available. Findings-Housekeeping Agency is also SIS. There is no separate contract labour license though from SIS.(Annually)"/>
    <s v="Internal"/>
    <d v="2019-07-08T00:00:00"/>
    <x v="0"/>
    <x v="2"/>
    <x v="7"/>
    <s v="Minor -Non-Conformities"/>
    <x v="0"/>
    <x v="30"/>
    <s v=" Determining requirements for products &amp; services"/>
    <s v="Administration"/>
    <m/>
    <d v="2020-06-30T00:00:00"/>
    <d v="2020-06-04T00:00:00"/>
    <s v="contract labour licenece not applicable to the campus"/>
    <x v="0"/>
    <x v="38"/>
    <x v="38"/>
  </r>
  <r>
    <n v="78"/>
    <s v="Gujarat Fire Safety Rules 2009-_x000a_(8) Report of Fire Inspection/ NOC_x000a_(3) - Furnish Certicate of Fire Safety Equipment as per Schedule II in Form A.(6 months)_x000a_Lack of sufficient nos. of FE's in entire campus. General norm is 1 Fire Extinguisher is required per 100 sq. mtr. Or 1000 sq. ft._x000a_(3) Furnish Certificate in Month of July &amp; January in Form B_x000a_"/>
    <s v="Internal"/>
    <d v="2019-07-08T00:00:00"/>
    <x v="0"/>
    <x v="2"/>
    <x v="7"/>
    <s v="Minor -Non-Conformities"/>
    <x v="1"/>
    <x v="15"/>
    <s v=" Operational planning and control"/>
    <s v="Administration"/>
    <m/>
    <d v="2019-09-06T00:00:00"/>
    <d v="2020-04-27T00:00:00"/>
    <s v="Fire NOC is furnished by the campus. Hence, ticket can be closed"/>
    <x v="0"/>
    <x v="39"/>
    <x v="39"/>
  </r>
  <r>
    <n v="79"/>
    <s v="E-waste (Management and Handling) Rules, 2011_x000a_Collection of e-waste and channelizing for recycling or disposal._x000a_Findings-Needs to be initiated. Currently 15 plus PC's needs to be disposed of.(Once in 180 days)_x000a_"/>
    <s v="Internal"/>
    <d v="2019-07-08T00:00:00"/>
    <x v="0"/>
    <x v="2"/>
    <x v="7"/>
    <s v="Minor -Non-Conformities"/>
    <x v="0"/>
    <x v="30"/>
    <s v=" Determining requirements for products &amp; services"/>
    <s v="Administration"/>
    <m/>
    <d v="2019-09-06T00:00:00"/>
    <d v="2020-02-26T00:00:00"/>
    <s v="Campus handles school e-waste"/>
    <x v="0"/>
    <x v="40"/>
    <x v="40"/>
  </r>
  <r>
    <n v="80"/>
    <s v="Requirement-The school maintains Health Cards as envisaged by the Comprehensive School Health Programme of the CBSE._x000a_Findings-GIIS Surat doesn't have special health cards, but mentions health progress in the students report cards."/>
    <s v="Internal"/>
    <d v="2019-07-09T00:00:00"/>
    <x v="0"/>
    <x v="2"/>
    <x v="7"/>
    <s v="Observation"/>
    <x v="0"/>
    <x v="30"/>
    <s v=" Determining requirements for products &amp; services"/>
    <s v="Academics"/>
    <m/>
    <d v="2019-09-07T00:00:00"/>
    <d v="2020-02-26T00:00:00"/>
    <s v="Health cards are maintained."/>
    <x v="0"/>
    <x v="41"/>
    <x v="41"/>
  </r>
  <r>
    <n v="81"/>
    <s v="There is a doctor-on-call for emergency._x000a_Findings-There is no specific tie-up with Doctor, incase of emergency, student is taken to nearby hospital that is 1km."/>
    <s v="Internal"/>
    <d v="2019-07-09T00:00:00"/>
    <x v="0"/>
    <x v="2"/>
    <x v="7"/>
    <s v="Observation"/>
    <x v="1"/>
    <x v="0"/>
    <s v=" Competence"/>
    <s v="Academics"/>
    <m/>
    <d v="2019-09-07T00:00:00"/>
    <d v="2020-02-26T00:00:00"/>
    <s v="There is a doctor on call arranged by campus."/>
    <x v="0"/>
    <x v="41"/>
    <x v="41"/>
  </r>
  <r>
    <n v="82"/>
    <s v="The school follows a fruit-break, milk-break or mid -day meal plan. _x000a_Findings-Short break at 10 a.m. &amp; lunch break is there at 12.30 p.m."/>
    <s v="Internal"/>
    <d v="2019-07-09T00:00:00"/>
    <x v="0"/>
    <x v="2"/>
    <x v="7"/>
    <s v="Observation"/>
    <x v="0"/>
    <x v="30"/>
    <s v=" Determining requirements for products &amp; services"/>
    <s v="Academics"/>
    <m/>
    <d v="2019-09-07T00:00:00"/>
    <d v="2020-02-26T00:00:00"/>
    <s v="School is following proper breaks"/>
    <x v="0"/>
    <x v="41"/>
    <x v="41"/>
  </r>
  <r>
    <n v="83"/>
    <s v="There is a dietician and meal planner on the school panel._x000a_Findings-Meal planner is there in canteen but no dietician"/>
    <s v="Internal"/>
    <d v="2019-07-09T00:00:00"/>
    <x v="0"/>
    <x v="2"/>
    <x v="7"/>
    <s v="Observation"/>
    <x v="1"/>
    <x v="0"/>
    <s v=" Competence"/>
    <s v="Academics"/>
    <m/>
    <d v="2019-09-07T00:00:00"/>
    <d v="2020-02-26T00:00:00"/>
    <s v="Dietician is placed in campus."/>
    <x v="0"/>
    <x v="41"/>
    <x v="41"/>
  </r>
  <r>
    <n v="84"/>
    <s v="The teachers have their meals with the students and monitor their eating habits. _x000a_Findings-Till grade 2, it is there. Pre-primary, 1st &amp; 2nd standards"/>
    <s v="Internal"/>
    <d v="2019-07-09T00:00:00"/>
    <x v="0"/>
    <x v="2"/>
    <x v="7"/>
    <s v="Observation"/>
    <x v="0"/>
    <x v="30"/>
    <s v=" Determining requirements for products &amp; services"/>
    <s v="Academics"/>
    <m/>
    <d v="2019-09-07T00:00:00"/>
    <d v="2020-02-26T00:00:00"/>
    <s v="Teachers  monitors students meal"/>
    <x v="0"/>
    <x v="41"/>
    <x v="41"/>
  </r>
  <r>
    <n v="85"/>
    <s v="The school has constituted a parent-teacher-student committee to address the safety needs of the students._x000a_Findings-Committee is there consisting of Principal, Academic Co-ordinators &amp; Admission Counsellor but safety needs are not specifically discussed with the parents. "/>
    <s v="Internal"/>
    <d v="2019-07-09T00:00:00"/>
    <x v="0"/>
    <x v="2"/>
    <x v="7"/>
    <s v="Observation"/>
    <x v="0"/>
    <x v="31"/>
    <s v=" Control of external processes, products &amp; services"/>
    <s v="Academics"/>
    <m/>
    <d v="2019-09-07T00:00:00"/>
    <d v="2020-02-26T00:00:00"/>
    <s v="Safety committee is now formed in school"/>
    <x v="0"/>
    <x v="41"/>
    <x v="41"/>
  </r>
  <r>
    <n v="86"/>
    <s v="The electrical appliances are maintained and are regularly checked._x000a_Infrastructure Report system is in place on daily basis that is responsibility of EA to Principal. There is tie-up with electrician on call basis.Refer evaluation of legal compliance report for further details on this audit finding._x000a__x000a_"/>
    <s v="Internal"/>
    <d v="2019-07-09T00:00:00"/>
    <x v="0"/>
    <x v="2"/>
    <x v="7"/>
    <s v="Observation"/>
    <x v="1"/>
    <x v="14"/>
    <s v=" Resources"/>
    <s v="Academics"/>
    <m/>
    <d v="2019-09-07T00:00:00"/>
    <d v="2020-02-26T00:00:00"/>
    <s v="Electrician visits school regularly"/>
    <x v="0"/>
    <x v="41"/>
    <x v="41"/>
  </r>
  <r>
    <n v="87"/>
    <s v="The special records like blood groups, allergies and medication that need to be prescribed frequently are updated with parental support._x000a_"/>
    <s v="Internal"/>
    <d v="2019-07-09T00:00:00"/>
    <x v="0"/>
    <x v="2"/>
    <x v="7"/>
    <s v="Observation"/>
    <x v="1"/>
    <x v="18"/>
    <s v=" Documented information"/>
    <s v="Academics"/>
    <m/>
    <d v="2019-09-07T00:00:00"/>
    <d v="2020-02-26T00:00:00"/>
    <s v="Medical records are maintained"/>
    <x v="0"/>
    <x v="41"/>
    <x v="41"/>
  </r>
  <r>
    <n v="88"/>
    <s v="The sports room is well - ventilated and well - equipped to handle common sports injuries._x000a_GIIS Surat has sprays for sports related injuries, for rest of injuries, students are taken to infirmaries._x000a_"/>
    <s v="Internal"/>
    <d v="2019-07-09T00:00:00"/>
    <x v="0"/>
    <x v="2"/>
    <x v="7"/>
    <s v="Observation"/>
    <x v="1"/>
    <x v="14"/>
    <s v=" Resources"/>
    <s v="Academics"/>
    <m/>
    <d v="2019-09-07T00:00:00"/>
    <d v="2020-02-26T00:00:00"/>
    <s v="GIIS surat has medical kit in sports room"/>
    <x v="0"/>
    <x v="41"/>
    <x v="41"/>
  </r>
  <r>
    <n v="89"/>
    <s v="The school buses are equipped with first - aid boxes, drinking water and mobile phones._x000a_Findings-Drinking water is not there, mobile phone is there with drivers, GPS tracking system is there."/>
    <s v="Internal"/>
    <d v="2019-07-09T00:00:00"/>
    <x v="0"/>
    <x v="2"/>
    <x v="7"/>
    <s v="Observation"/>
    <x v="0"/>
    <x v="30"/>
    <s v=" Determining requirements for products &amp; services"/>
    <s v="Academics"/>
    <m/>
    <d v="2019-09-07T00:00:00"/>
    <d v="2020-02-26T00:00:00"/>
    <s v="Children caary their own water bottle"/>
    <x v="0"/>
    <x v="41"/>
    <x v="41"/>
  </r>
  <r>
    <n v="90"/>
    <s v="There is a procedure for checking on staff background before they are allowed to work with the children._x000a_Findings-Teachers are recruited by Pallavi. She only does their reference check. Final approval by Principal &amp; Sunitaji. Housekeeping &amp; other contractual staff, they are recruited by Admin. Refer Security Audit Report for further details on this audit point."/>
    <s v="Internal"/>
    <d v="2019-07-09T00:00:00"/>
    <x v="0"/>
    <x v="2"/>
    <x v="7"/>
    <s v="Observation"/>
    <x v="0"/>
    <x v="30"/>
    <s v=" Determining requirements for products &amp; services"/>
    <s v="Academics"/>
    <m/>
    <d v="2019-09-07T00:00:00"/>
    <d v="2020-02-26T00:00:00"/>
    <s v="Staff background is checked"/>
    <x v="0"/>
    <x v="41"/>
    <x v="41"/>
  </r>
  <r>
    <n v="91"/>
    <s v="There is a child protection policy which includes procedures to be followed for a teacher or any another member of the staff if accused of harming a child. _x000a_Findings-No special policy, but discipline committee is there who acts as &amp; when required"/>
    <s v="Internal"/>
    <d v="2019-07-09T00:00:00"/>
    <x v="0"/>
    <x v="2"/>
    <x v="7"/>
    <s v="Observation"/>
    <x v="1"/>
    <x v="19"/>
    <s v=" Communication"/>
    <s v="Academics"/>
    <m/>
    <d v="2019-09-07T00:00:00"/>
    <d v="2020-02-26T00:00:00"/>
    <s v="Child protection policy is formed in school."/>
    <x v="0"/>
    <x v="41"/>
    <x v="41"/>
  </r>
  <r>
    <n v="92"/>
    <s v="The school provides ongoing training and development for staff to address their responsibilities to protect children from abuse._x000a_Findings-GIIS Surat has online training from Noida - Anupama"/>
    <s v="Internal"/>
    <d v="2019-07-09T00:00:00"/>
    <x v="0"/>
    <x v="2"/>
    <x v="7"/>
    <s v="Observation"/>
    <x v="1"/>
    <x v="0"/>
    <s v=" Competence"/>
    <s v="Academics"/>
    <m/>
    <d v="2019-09-07T00:00:00"/>
    <d v="2020-02-26T00:00:00"/>
    <s v="Trainings are provided in school"/>
    <x v="0"/>
    <x v="41"/>
    <x v="41"/>
  </r>
  <r>
    <n v="93"/>
    <s v="Stress management workshops, yoga classes and meditation sessions are conducted for students and teachers regularly._x000a_Findings-only Yoga day is celebrated."/>
    <s v="Internal"/>
    <d v="2019-07-09T00:00:00"/>
    <x v="0"/>
    <x v="2"/>
    <x v="7"/>
    <s v="Observation"/>
    <x v="1"/>
    <x v="0"/>
    <s v=" Competence"/>
    <s v="Academics"/>
    <m/>
    <d v="2019-09-07T00:00:00"/>
    <d v="2020-02-26T00:00:00"/>
    <s v="Stress Management is conducted by campus"/>
    <x v="0"/>
    <x v="41"/>
    <x v="41"/>
  </r>
  <r>
    <n v="94"/>
    <s v="There are not enough fire-extinguishers installed at sensitive places. "/>
    <s v="Internal"/>
    <d v="2019-07-09T00:00:00"/>
    <x v="0"/>
    <x v="2"/>
    <x v="7"/>
    <s v="Observation"/>
    <x v="1"/>
    <x v="15"/>
    <s v=" Operational planning and control"/>
    <s v="Administration"/>
    <m/>
    <d v="2019-09-07T00:00:00"/>
    <d v="2020-04-27T00:00:00"/>
    <s v="Fire extinguishers are been installed in the campus"/>
    <x v="0"/>
    <x v="42"/>
    <x v="42"/>
  </r>
  <r>
    <n v="95"/>
    <s v="The floors, stairways and railings are safe. _x000a_Findings-Railings to be provided for on both the sides of staircase_x000a_"/>
    <s v="Internal"/>
    <d v="2019-07-09T00:00:00"/>
    <x v="0"/>
    <x v="2"/>
    <x v="7"/>
    <s v="Observation"/>
    <x v="0"/>
    <x v="14"/>
    <s v=" Resources"/>
    <s v="Administration"/>
    <m/>
    <d v="2020-06-30T00:00:00"/>
    <d v="2020-07-21T00:00:00"/>
    <s v="As per the Country director's instructions, due to non availability of budget railings cannot be provided this year"/>
    <x v="0"/>
    <x v="43"/>
    <x v="43"/>
  </r>
  <r>
    <n v="96"/>
    <s v="There are fire- alarms and smoke-alarms installed at different places and operational. _x000a_Findings-Not all smoke detectors were found to be working. Zone-wise List of smoke detectors in the entire campus along with their latest test reports to be verified during next audit_x000a_"/>
    <s v="Internal"/>
    <d v="2019-07-09T00:00:00"/>
    <x v="0"/>
    <x v="2"/>
    <x v="7"/>
    <s v="Observation"/>
    <x v="1"/>
    <x v="15"/>
    <s v=" Operational planning and control"/>
    <s v="Administration"/>
    <m/>
    <d v="2020-06-30T00:00:00"/>
    <d v="2020-06-18T00:00:00"/>
    <s v="Smoke detectors are replaced and are in working condition now"/>
    <x v="0"/>
    <x v="44"/>
    <x v="44"/>
  </r>
  <r>
    <n v="97"/>
    <s v="There are not regular preventive checks to ensure safety related to high risk areas-electrical, fire, civil work, school gates, transport etc. "/>
    <s v="Internal"/>
    <d v="2019-07-09T00:00:00"/>
    <x v="0"/>
    <x v="2"/>
    <x v="7"/>
    <s v="Observation"/>
    <x v="1"/>
    <x v="14"/>
    <s v=" Resources"/>
    <s v="Administration"/>
    <m/>
    <d v="2019-09-07T00:00:00"/>
    <d v="2020-02-26T00:00:00"/>
    <s v="Safety checks are maintained by the campus"/>
    <x v="0"/>
    <x v="41"/>
    <x v="41"/>
  </r>
  <r>
    <n v="98"/>
    <s v="Training on how to operate fire extinguishers is given by SIS Vendor regularly. 2 Fire Extinguisher's are available in all buses except in one of the Buses where it had gone for refilling as per transport manager. Also 1 Fire Extinguisher was found to be expired in one of the buses. Fire Extinguisher's in some of the Buses Nos. were placed in front in such a way that they were not accessible or not visible to the naked eye"/>
    <s v="Internal"/>
    <d v="2019-07-09T00:00:00"/>
    <x v="0"/>
    <x v="2"/>
    <x v="7"/>
    <s v="Observation"/>
    <x v="0"/>
    <x v="16"/>
    <s v=" Infrastructure"/>
    <s v="Administration"/>
    <m/>
    <d v="2019-09-07T00:00:00"/>
    <d v="2020-05-14T00:00:00"/>
    <s v="FE are now placed in bus and training has been provided"/>
    <x v="0"/>
    <x v="45"/>
    <x v="45"/>
  </r>
  <r>
    <n v="99"/>
    <s v="GPS is there. CCTV Camera's installation is in process "/>
    <s v="Internal"/>
    <d v="2019-07-09T00:00:00"/>
    <x v="0"/>
    <x v="2"/>
    <x v="7"/>
    <s v="Observation"/>
    <x v="0"/>
    <x v="16"/>
    <s v=" Infrastructure"/>
    <s v="Administration"/>
    <m/>
    <d v="2020-06-30T00:00:00"/>
    <d v="2020-06-19T00:00:00"/>
    <s v="CCTV cameras has been installed"/>
    <x v="0"/>
    <x v="46"/>
    <x v="46"/>
  </r>
  <r>
    <n v="100"/>
    <s v="Divyesh Sutaria is the Transport Manager. Nos. displayed outside of the school bus are that of school reception. No contact nos. are displayed inside of the school bus"/>
    <s v="Internal"/>
    <d v="2019-07-09T00:00:00"/>
    <x v="0"/>
    <x v="2"/>
    <x v="7"/>
    <s v="Observation"/>
    <x v="0"/>
    <x v="16"/>
    <s v=" Infrastructure"/>
    <s v="Administration"/>
    <m/>
    <d v="2019-09-07T00:00:00"/>
    <d v="2020-02-26T00:00:00"/>
    <s v="Transport manager details are displayed inside the school premises."/>
    <x v="0"/>
    <x v="41"/>
    <x v="41"/>
  </r>
  <r>
    <n v="101"/>
    <s v="First aid boxes are available in each &amp; every buses, and school nurse checks them regularly. However it's contents are not standardized. Observed Vicks Vaporub expired on 06/2019 in one of the Buses, observed Soframycen which clearly mentions to keep out of reach of children, Observed Paracetamol in another bus, Seen Dabur Gas Tablets in one of the bus First Aid Kit content."/>
    <s v="Internal"/>
    <d v="2019-07-09T00:00:00"/>
    <x v="0"/>
    <x v="2"/>
    <x v="7"/>
    <s v="Observation"/>
    <x v="0"/>
    <x v="16"/>
    <s v=" Infrastructure"/>
    <s v="Administration"/>
    <m/>
    <d v="2019-09-07T00:00:00"/>
    <d v="2020-02-26T00:00:00"/>
    <s v="First Aid boxes are kept in the campus"/>
    <x v="0"/>
    <x v="41"/>
    <x v="41"/>
  </r>
  <r>
    <n v="102"/>
    <s v="Alarm bell is provided by the Bus Manufacturer. Tata Motors &amp; Mahindra Manufactured School Buses are used."/>
    <s v="Internal"/>
    <d v="2019-07-09T00:00:00"/>
    <x v="0"/>
    <x v="2"/>
    <x v="7"/>
    <s v="Observation"/>
    <x v="0"/>
    <x v="16"/>
    <s v=" Infrastructure"/>
    <s v="Administration"/>
    <m/>
    <d v="2019-09-07T00:00:00"/>
    <d v="2020-02-26T00:00:00"/>
    <s v="Alarm bell is in the school buses."/>
    <x v="0"/>
    <x v="41"/>
    <x v="41"/>
  </r>
  <r>
    <n v="103"/>
    <s v="Grey uniform for drivers &amp; jacket for bus conductors. Uniform is in process of being changed. However no name plate nor name of owner badge was seen. This part is not complied"/>
    <s v="Internal"/>
    <d v="2019-07-09T00:00:00"/>
    <x v="0"/>
    <x v="2"/>
    <x v="7"/>
    <s v="Observation"/>
    <x v="0"/>
    <x v="16"/>
    <s v=" Infrastructure"/>
    <s v="Administration"/>
    <m/>
    <d v="2019-09-07T00:00:00"/>
    <d v="2020-02-26T00:00:00"/>
    <s v="Uniform is provided corret name &amp; other details."/>
    <x v="0"/>
    <x v="41"/>
    <x v="41"/>
  </r>
  <r>
    <n v="104"/>
    <s v="Partially complied. Blood group details to be added. Records are displayed / posted on notice board inside each school bus"/>
    <s v="Internal"/>
    <d v="2019-07-09T00:00:00"/>
    <x v="0"/>
    <x v="2"/>
    <x v="7"/>
    <s v="Observation"/>
    <x v="0"/>
    <x v="16"/>
    <s v=" Infrastructure"/>
    <s v="Administration"/>
    <m/>
    <d v="2019-09-07T00:00:00"/>
    <d v="2020-02-26T00:00:00"/>
    <s v="Medical record maintained"/>
    <x v="0"/>
    <x v="41"/>
    <x v="41"/>
  </r>
  <r>
    <n v="105"/>
    <s v="Partially Complied. Container storages were there but unused. Utensils were cleaned"/>
    <s v="Internal"/>
    <d v="2019-07-09T00:00:00"/>
    <x v="0"/>
    <x v="2"/>
    <x v="7"/>
    <s v="Observation"/>
    <x v="0"/>
    <x v="30"/>
    <s v=" Determining requirements for products &amp; services"/>
    <s v="Administration"/>
    <m/>
    <d v="2019-09-07T00:00:00"/>
    <d v="2020-02-26T00:00:00"/>
    <s v="Containers are now used as storage."/>
    <x v="0"/>
    <x v="41"/>
    <x v="41"/>
  </r>
  <r>
    <n v="106"/>
    <s v="Partially Complied. Could see only head cover, no disposal gloves nor aprons"/>
    <s v="Internal"/>
    <d v="2019-07-09T00:00:00"/>
    <x v="0"/>
    <x v="2"/>
    <x v="7"/>
    <s v="Observation"/>
    <x v="0"/>
    <x v="30"/>
    <s v=" Determining requirements for products &amp; services"/>
    <s v="Administration"/>
    <m/>
    <d v="2019-09-07T00:00:00"/>
    <d v="2020-02-26T00:00:00"/>
    <s v="Aprons are now seen"/>
    <x v="0"/>
    <x v="41"/>
    <x v="41"/>
  </r>
  <r>
    <n v="107"/>
    <s v="4 wash basins are there. Could not see any drying towels"/>
    <s v="Internal"/>
    <d v="2019-07-09T00:00:00"/>
    <x v="0"/>
    <x v="2"/>
    <x v="7"/>
    <s v="Observation"/>
    <x v="0"/>
    <x v="30"/>
    <s v=" Determining requirements for products &amp; services"/>
    <s v="Administration"/>
    <m/>
    <d v="2019-09-07T00:00:00"/>
    <d v="2020-02-26T00:00:00"/>
    <s v="Drying towels are now provided"/>
    <x v="0"/>
    <x v="41"/>
    <x v="41"/>
  </r>
  <r>
    <n v="108"/>
    <s v="Normal food items are brought in an autorickshaw while raw materials in a tempo"/>
    <s v="Internal"/>
    <d v="2019-07-09T00:00:00"/>
    <x v="0"/>
    <x v="2"/>
    <x v="7"/>
    <s v="Observation"/>
    <x v="0"/>
    <x v="30"/>
    <s v=" Determining requirements for products &amp; services"/>
    <s v="Administration"/>
    <m/>
    <d v="2019-09-07T00:00:00"/>
    <d v="2020-02-26T00:00:00"/>
    <s v="food item are safely brought to school"/>
    <x v="0"/>
    <x v="41"/>
    <x v="41"/>
  </r>
  <r>
    <n v="109"/>
    <s v="While alighting, found stair railing of B-wing on 3rd floor and ground floor to be slighly loose. It may lead to a fall hazard later if not addressed currently."/>
    <s v="Internal"/>
    <d v="2019-07-09T00:00:00"/>
    <x v="0"/>
    <x v="2"/>
    <x v="7"/>
    <s v="Observation"/>
    <x v="0"/>
    <x v="30"/>
    <s v=" Determining requirements for products &amp; services"/>
    <s v="Administration"/>
    <m/>
    <d v="2019-09-07T00:00:00"/>
    <d v="2020-02-26T00:00:00"/>
    <s v="Railings are put in school."/>
    <x v="0"/>
    <x v="41"/>
    <x v="41"/>
  </r>
  <r>
    <n v="110"/>
    <s v="Current FE's are easily accessible, however found one FE to be expired on 30/4/19. List of Fire Extinguisher's location-wise and their periodic test reports to be verified during next audit"/>
    <s v="Internal"/>
    <d v="2019-07-09T00:00:00"/>
    <x v="0"/>
    <x v="2"/>
    <x v="7"/>
    <s v="Observation"/>
    <x v="0"/>
    <x v="30"/>
    <s v=" Determining requirements for products &amp; services"/>
    <s v="Administration"/>
    <m/>
    <d v="2019-09-07T00:00:00"/>
    <d v="2020-02-26T00:00:00"/>
    <s v="FE's are available and checked for expiration"/>
    <x v="0"/>
    <x v="41"/>
    <x v="41"/>
  </r>
  <r>
    <n v="111"/>
    <s v="Yes, it is being adequately maintained. Supervisor does inspection daily and reports to Admin Manager. However no records are maintained. Everything is verbal."/>
    <s v="Internal"/>
    <d v="2019-07-09T00:00:00"/>
    <x v="0"/>
    <x v="2"/>
    <x v="7"/>
    <s v="Observation"/>
    <x v="0"/>
    <x v="30"/>
    <s v=" Determining requirements for products &amp; services"/>
    <s v="Administration"/>
    <m/>
    <d v="2019-09-07T00:00:00"/>
    <d v="2020-02-26T00:00:00"/>
    <s v="Records are maintained"/>
    <x v="0"/>
    <x v="41"/>
    <x v="41"/>
  </r>
  <r>
    <n v="112"/>
    <s v="False ceilings seen coming off in few places"/>
    <s v="Internal"/>
    <d v="2019-07-09T00:00:00"/>
    <x v="0"/>
    <x v="2"/>
    <x v="7"/>
    <s v="Observation"/>
    <x v="0"/>
    <x v="30"/>
    <s v=" Determining requirements for products &amp; services"/>
    <s v="Administration"/>
    <m/>
    <d v="2019-09-07T00:00:00"/>
    <d v="2020-02-26T00:00:00"/>
    <s v="Ceiling is maintained by the campus."/>
    <x v="0"/>
    <x v="41"/>
    <x v="41"/>
  </r>
  <r>
    <n v="113"/>
    <s v="Weather damage seen in kitchen / cafeteria area"/>
    <s v="Internal"/>
    <d v="2019-07-09T00:00:00"/>
    <x v="0"/>
    <x v="2"/>
    <x v="7"/>
    <s v="Observation"/>
    <x v="0"/>
    <x v="30"/>
    <s v=" Determining requirements for products &amp; services"/>
    <s v="Administration"/>
    <m/>
    <d v="2020-06-30T00:00:00"/>
    <d v="2020-07-21T00:00:00"/>
    <s v="AS per the CD, no canteen facility available for this year so can be closed"/>
    <x v="0"/>
    <x v="43"/>
    <x v="43"/>
  </r>
  <r>
    <n v="114"/>
    <s v="Good housekeeping standards are not very well maintained. (Look for trash, rodents, large amounts of paperwork stacked up, crumbs, clean surfaces)"/>
    <s v="Internal"/>
    <d v="2019-07-09T00:00:00"/>
    <x v="0"/>
    <x v="2"/>
    <x v="7"/>
    <s v="Observation"/>
    <x v="0"/>
    <x v="16"/>
    <s v=" Infrastructure"/>
    <s v="Administration"/>
    <m/>
    <d v="2019-09-07T00:00:00"/>
    <d v="2020-02-26T00:00:00"/>
    <s v="House keeping standards are maintained"/>
    <x v="0"/>
    <x v="41"/>
    <x v="41"/>
  </r>
  <r>
    <n v="115"/>
    <s v="Observed chairs for events kept next to stairs on way of climbing up in A Wing. Even an old removed AC was lying there. "/>
    <s v="Internal"/>
    <d v="2019-07-09T00:00:00"/>
    <x v="0"/>
    <x v="2"/>
    <x v="7"/>
    <s v="Observation"/>
    <x v="0"/>
    <x v="16"/>
    <s v=" Infrastructure"/>
    <s v="Administration"/>
    <m/>
    <d v="2019-09-07T00:00:00"/>
    <d v="2020-02-26T00:00:00"/>
    <s v="Chairs and AC's are now removed"/>
    <x v="0"/>
    <x v="41"/>
    <x v="41"/>
  </r>
  <r>
    <n v="116"/>
    <s v="First Aid Box is only available with Nurse for the school and in each bus"/>
    <s v="Internal"/>
    <d v="2019-07-09T00:00:00"/>
    <x v="0"/>
    <x v="2"/>
    <x v="7"/>
    <s v="Observation"/>
    <x v="0"/>
    <x v="16"/>
    <s v=" Infrastructure"/>
    <s v="Administration"/>
    <m/>
    <d v="2019-09-07T00:00:00"/>
    <d v="2020-02-26T00:00:00"/>
    <s v="First Aid boxes are kept in the campus"/>
    <x v="0"/>
    <x v="41"/>
    <x v="41"/>
  </r>
  <r>
    <n v="117"/>
    <s v="The school has tied up with a local hospital within two kilometers. _x000a_There is no tie-up. Children are taken to a hospital that is 1km away incase of an emergency_x000a_"/>
    <s v="Internal"/>
    <d v="2019-07-09T00:00:00"/>
    <x v="0"/>
    <x v="2"/>
    <x v="7"/>
    <s v="Minor -Non-Conformities"/>
    <x v="0"/>
    <x v="16"/>
    <s v=" Infrastructure"/>
    <s v="Academics"/>
    <m/>
    <d v="2019-09-07T00:00:00"/>
    <d v="2020-02-26T00:00:00"/>
    <s v="The school has tied up with the hospital"/>
    <x v="0"/>
    <x v="41"/>
    <x v="41"/>
  </r>
  <r>
    <n v="118"/>
    <s v="There is a first - aid box placed at every floor of the building._x000a_Not at every floor, only available in infirmary room_x000a_"/>
    <s v="Internal"/>
    <d v="2019-07-09T00:00:00"/>
    <x v="0"/>
    <x v="2"/>
    <x v="7"/>
    <s v="Minor -Non-Conformities"/>
    <x v="0"/>
    <x v="16"/>
    <s v=" Infrastructure"/>
    <s v="Academics"/>
    <m/>
    <d v="2019-09-07T00:00:00"/>
    <d v="2020-02-26T00:00:00"/>
    <s v="First Aid boxes are kept in the campus"/>
    <x v="0"/>
    <x v="41"/>
    <x v="41"/>
  </r>
  <r>
    <n v="119"/>
    <s v="The teachers have undergone basic training / bridge courses on counseling, first-aid and identification of disabilities/learning difficulties._x000a_No such specific training has been given_x000a_"/>
    <s v="Internal"/>
    <d v="2019-07-09T00:00:00"/>
    <x v="0"/>
    <x v="2"/>
    <x v="7"/>
    <s v="Minor -Non-Conformities"/>
    <x v="1"/>
    <x v="0"/>
    <s v=" Competence"/>
    <s v="Academics"/>
    <m/>
    <d v="2019-09-07T00:00:00"/>
    <d v="2020-02-26T00:00:00"/>
    <s v="Teachers are trained for first  Aid in campus."/>
    <x v="0"/>
    <x v="41"/>
    <x v="41"/>
  </r>
  <r>
    <n v="120"/>
    <s v="The school carries out an annual medical check up of all the students._x000a_No full body medical check-up is done, last year conducted only for eyes. _x000a_"/>
    <s v="Internal"/>
    <d v="2019-07-09T00:00:00"/>
    <x v="0"/>
    <x v="2"/>
    <x v="7"/>
    <s v="Minor -Non-Conformities"/>
    <x v="0"/>
    <x v="30"/>
    <s v=" Determining requirements for products &amp; services"/>
    <s v="Academics"/>
    <m/>
    <d v="2019-09-07T00:00:00"/>
    <d v="2020-02-26T00:00:00"/>
    <s v="Medical checks are carried for all students"/>
    <x v="0"/>
    <x v="41"/>
    <x v="41"/>
  </r>
  <r>
    <n v="121"/>
    <s v="The school has a 'Health and Wellness Club'._x000a_Teachers have been specific instructions on what to tell in class, no such separate club exists"/>
    <s v="Internal"/>
    <d v="2019-07-09T00:00:00"/>
    <x v="0"/>
    <x v="2"/>
    <x v="7"/>
    <s v="Minor -Non-Conformities"/>
    <x v="1"/>
    <x v="14"/>
    <s v=" Resources"/>
    <s v="Academics"/>
    <m/>
    <d v="2019-09-07T00:00:00"/>
    <d v="2020-02-27T00:00:00"/>
    <s v="Health and Wellness club organised by Teachers"/>
    <x v="0"/>
    <x v="40"/>
    <x v="40"/>
  </r>
  <r>
    <n v="122"/>
    <s v="Every  teacher regularly does not makes use of the 'School Health Manual'."/>
    <s v="Internal"/>
    <d v="2019-07-09T00:00:00"/>
    <x v="0"/>
    <x v="2"/>
    <x v="7"/>
    <s v="Minor -Non-Conformities"/>
    <x v="1"/>
    <x v="18"/>
    <s v=" Documented information"/>
    <s v="Academics"/>
    <m/>
    <d v="2019-09-07T00:00:00"/>
    <d v="2020-02-26T00:00:00"/>
    <s v="School Health manual maintained and shared by teachers"/>
    <x v="0"/>
    <x v="41"/>
    <x v="41"/>
  </r>
  <r>
    <n v="123"/>
    <s v="The First-Aid protocol for common injuries are not displayed at prominent places in school. "/>
    <s v="Internal"/>
    <d v="2019-07-09T00:00:00"/>
    <x v="0"/>
    <x v="2"/>
    <x v="7"/>
    <s v="Minor -Non-Conformities"/>
    <x v="1"/>
    <x v="19"/>
    <s v=" Communication"/>
    <s v="Academics"/>
    <m/>
    <d v="2019-09-07T00:00:00"/>
    <d v="2020-02-26T00:00:00"/>
    <s v="First Aid posters displayed in school premises."/>
    <x v="0"/>
    <x v="41"/>
    <x v="41"/>
  </r>
  <r>
    <n v="124"/>
    <s v="The school calls medical experts from time to time to sensitize the students and the teachers"/>
    <s v="Internal"/>
    <d v="2019-07-09T00:00:00"/>
    <x v="0"/>
    <x v="2"/>
    <x v="7"/>
    <s v="Minor -Non-Conformities"/>
    <x v="1"/>
    <x v="0"/>
    <s v=" Competence"/>
    <s v="Academics"/>
    <m/>
    <d v="2019-09-07T00:00:00"/>
    <d v="2020-02-26T00:00:00"/>
    <s v="Medical awareness provided in campus"/>
    <x v="0"/>
    <x v="41"/>
    <x v="41"/>
  </r>
  <r>
    <n v="125"/>
    <s v="There are ramps and wheel-chairs for differently abled students /  teachers and the school environment is disabled friendly._x000a_Wheel chairs are not available"/>
    <s v="Internal"/>
    <d v="2019-07-09T00:00:00"/>
    <x v="0"/>
    <x v="2"/>
    <x v="7"/>
    <s v="Minor -Non-Conformities"/>
    <x v="1"/>
    <x v="14"/>
    <s v=" Resources"/>
    <s v="Academics"/>
    <m/>
    <d v="2019-09-07T00:00:00"/>
    <d v="2020-02-26T00:00:00"/>
    <s v="Facility provided in school for differently abled children in school"/>
    <x v="0"/>
    <x v="41"/>
    <x v="41"/>
  </r>
  <r>
    <n v="126"/>
    <s v="A regular qualified guidance counselor on school roll is not there."/>
    <s v="Internal"/>
    <d v="2019-07-09T00:00:00"/>
    <x v="0"/>
    <x v="2"/>
    <x v="7"/>
    <s v="Minor -Non-Conformities"/>
    <x v="1"/>
    <x v="0"/>
    <s v=" Competence"/>
    <s v="Academics"/>
    <m/>
    <d v="2019-09-07T00:00:00"/>
    <d v="2020-02-26T00:00:00"/>
    <s v="Counselor on roll in school campus"/>
    <x v="0"/>
    <x v="41"/>
    <x v="41"/>
  </r>
  <r>
    <n v="127"/>
    <s v="The school informs and consults parents and encourages the participation of families in child protection issues. _x000a_No session with the parents for this is conducted_x000a_"/>
    <s v="Internal"/>
    <d v="2019-07-09T00:00:00"/>
    <x v="0"/>
    <x v="2"/>
    <x v="7"/>
    <s v="Minor -Non-Conformities"/>
    <x v="1"/>
    <x v="19"/>
    <s v=" Communication"/>
    <s v="Academics"/>
    <m/>
    <d v="2019-09-07T00:00:00"/>
    <d v="2020-02-26T00:00:00"/>
    <s v="Child protection awareness provided to parents."/>
    <x v="0"/>
    <x v="41"/>
    <x v="41"/>
  </r>
  <r>
    <n v="128"/>
    <s v="There is a rehabilitation programme to restore the self-esteem of abused children. "/>
    <s v="Internal"/>
    <d v="2019-07-09T00:00:00"/>
    <x v="0"/>
    <x v="2"/>
    <x v="7"/>
    <s v="Minor -Non-Conformities"/>
    <x v="1"/>
    <x v="0"/>
    <s v=" Competence"/>
    <s v="Academics"/>
    <m/>
    <d v="2019-09-07T00:00:00"/>
    <d v="2020-02-26T00:00:00"/>
    <s v="Child Abuse policy in place now."/>
    <x v="0"/>
    <x v="41"/>
    <x v="41"/>
  </r>
  <r>
    <n v="129"/>
    <s v="The school provides workshops by medical experts and counselors on adolescence related issues."/>
    <s v="Internal"/>
    <d v="2019-07-09T00:00:00"/>
    <x v="0"/>
    <x v="2"/>
    <x v="7"/>
    <s v="Minor -Non-Conformities"/>
    <x v="1"/>
    <x v="0"/>
    <s v=" Competence"/>
    <s v="Academics"/>
    <m/>
    <d v="2019-09-07T00:00:00"/>
    <d v="2020-02-26T00:00:00"/>
    <s v="Adolescence related awareness provided to students"/>
    <x v="0"/>
    <x v="41"/>
    <x v="41"/>
  </r>
  <r>
    <n v="130"/>
    <s v="Awareness  programs are  conducted on AIDS, harmful effects of  tobacco and  drugs"/>
    <s v="Internal"/>
    <d v="2019-07-09T00:00:00"/>
    <x v="0"/>
    <x v="2"/>
    <x v="7"/>
    <s v="Minor -Non-Conformities"/>
    <x v="1"/>
    <x v="0"/>
    <s v=" Competence"/>
    <s v="Academics"/>
    <m/>
    <d v="2019-09-07T00:00:00"/>
    <d v="2020-02-26T00:00:00"/>
    <s v="Awareness program conducted by school"/>
    <x v="0"/>
    <x v="41"/>
    <x v="41"/>
  </r>
  <r>
    <n v="131"/>
    <s v="The evacuation plan is displayed at different places in the building. _x000a_No evacuation plan is currently made or available. It is WIP"/>
    <s v="Internal"/>
    <d v="2019-07-09T00:00:00"/>
    <x v="0"/>
    <x v="2"/>
    <x v="7"/>
    <s v="Minor -Non-Conformities"/>
    <x v="1"/>
    <x v="14"/>
    <s v=" Resources"/>
    <s v="Administration"/>
    <m/>
    <d v="2019-09-07T00:00:00"/>
    <d v="2020-02-27T00:00:00"/>
    <s v="Evacuation plan is displayed by school"/>
    <x v="0"/>
    <x v="40"/>
    <x v="40"/>
  </r>
  <r>
    <n v="132"/>
    <s v="The students and staff know and understand the evacuation plan to avoid stampede in case of a disaster."/>
    <s v="Internal"/>
    <d v="2019-07-09T00:00:00"/>
    <x v="0"/>
    <x v="2"/>
    <x v="7"/>
    <s v="Minor -Non-Conformities"/>
    <x v="1"/>
    <x v="14"/>
    <s v=" Resources"/>
    <s v="Administration"/>
    <m/>
    <d v="2019-09-07T00:00:00"/>
    <d v="2020-02-26T00:00:00"/>
    <s v="student and staff are trained, for evacuation plan."/>
    <x v="0"/>
    <x v="41"/>
    <x v="41"/>
  </r>
  <r>
    <n v="133"/>
    <s v="CPR and first -aid classes are held at periodic intervals for staff and students. "/>
    <s v="Internal"/>
    <d v="2019-07-09T00:00:00"/>
    <x v="0"/>
    <x v="2"/>
    <x v="7"/>
    <s v="Minor -Non-Conformities"/>
    <x v="1"/>
    <x v="14"/>
    <s v=" Resources"/>
    <s v="Administration"/>
    <m/>
    <d v="2019-09-07T00:00:00"/>
    <d v="2019-09-02T00:00:00"/>
    <s v="Fisrt Aid program awareness is conducted by school"/>
    <x v="0"/>
    <x v="47"/>
    <x v="47"/>
  </r>
  <r>
    <n v="134"/>
    <s v="The disaster management drills and evacuation plans are practised from time to time. "/>
    <s v="Internal"/>
    <d v="2019-07-09T00:00:00"/>
    <x v="0"/>
    <x v="2"/>
    <x v="7"/>
    <s v="Minor -Non-Conformities"/>
    <x v="1"/>
    <x v="14"/>
    <s v=" Resources"/>
    <s v="Administration"/>
    <m/>
    <d v="2019-09-07T00:00:00"/>
    <d v="2020-02-26T00:00:00"/>
    <s v="Staff is trained in DM and evacuation plan."/>
    <x v="0"/>
    <x v="41"/>
    <x v="41"/>
  </r>
  <r>
    <n v="135"/>
    <s v="There is provision for well-equipped ambulance in case of emergencies or during any disaster."/>
    <s v="Internal"/>
    <d v="2019-07-09T00:00:00"/>
    <x v="0"/>
    <x v="2"/>
    <x v="7"/>
    <s v="Minor -Non-Conformities"/>
    <x v="0"/>
    <x v="14"/>
    <s v=" Resources"/>
    <s v="Administration"/>
    <m/>
    <d v="2020-06-30T00:00:00"/>
    <d v="2020-06-19T00:00:00"/>
    <s v="School has tied up with hospital nearby for emergency ambulance"/>
    <x v="0"/>
    <x v="46"/>
    <x v="46"/>
  </r>
  <r>
    <n v="136"/>
    <s v="The protocols to be followed in case of emergencies are displayed at different places in the building. "/>
    <s v="Internal"/>
    <d v="2019-07-09T00:00:00"/>
    <x v="0"/>
    <x v="2"/>
    <x v="7"/>
    <s v="Minor -Non-Conformities"/>
    <x v="1"/>
    <x v="14"/>
    <s v=" Resources"/>
    <s v="Administration"/>
    <m/>
    <d v="2019-09-07T00:00:00"/>
    <d v="2020-02-26T00:00:00"/>
    <s v="Protocol followed in case of emergencies is displayed in different parts of the building"/>
    <x v="0"/>
    <x v="41"/>
    <x v="41"/>
  </r>
  <r>
    <n v="137"/>
    <s v="The teachers and paramedical staff are trained to provide resuscitation. "/>
    <s v="Internal"/>
    <d v="2019-07-09T00:00:00"/>
    <x v="0"/>
    <x v="2"/>
    <x v="7"/>
    <s v="Minor -Non-Conformities"/>
    <x v="1"/>
    <x v="14"/>
    <s v=" Resources"/>
    <s v="Administration"/>
    <m/>
    <d v="2019-09-07T00:00:00"/>
    <d v="2020-02-26T00:00:00"/>
    <s v="Training is provided by the school"/>
    <x v="0"/>
    <x v="41"/>
    <x v="41"/>
  </r>
  <r>
    <n v="138"/>
    <s v="The school is equipped with a Public Address System to make emergency announcements. _x000a_Mike system exists for assemblies_x000a_"/>
    <s v="Internal"/>
    <d v="2019-07-09T00:00:00"/>
    <x v="0"/>
    <x v="2"/>
    <x v="7"/>
    <s v="Minor -Non-Conformities"/>
    <x v="1"/>
    <x v="14"/>
    <s v=" Resources"/>
    <s v="Administration"/>
    <m/>
    <d v="2019-09-07T00:00:00"/>
    <d v="2020-02-27T00:00:00"/>
    <s v="Yes the school is well equipped"/>
    <x v="0"/>
    <x v="40"/>
    <x v="40"/>
  </r>
  <r>
    <n v="139"/>
    <s v="There is a stable Disaster Management Plan which is updated regularly. "/>
    <s v="Internal"/>
    <d v="2019-07-09T00:00:00"/>
    <x v="0"/>
    <x v="2"/>
    <x v="7"/>
    <s v="Minor -Non-Conformities"/>
    <x v="1"/>
    <x v="14"/>
    <s v=" Resources"/>
    <s v="Administration"/>
    <m/>
    <d v="2019-09-07T00:00:00"/>
    <d v="2020-02-27T00:00:00"/>
    <s v="DRP plan exist in the campus"/>
    <x v="0"/>
    <x v="40"/>
    <x v="40"/>
  </r>
  <r>
    <n v="140"/>
    <s v="There is a School Disaster Response Team consisting of members, administration, teachers and senior students. "/>
    <s v="Internal"/>
    <d v="2019-07-09T00:00:00"/>
    <x v="0"/>
    <x v="2"/>
    <x v="7"/>
    <s v="Minor -Non-Conformities"/>
    <x v="1"/>
    <x v="14"/>
    <s v=" Resources"/>
    <s v="Administration"/>
    <m/>
    <d v="2019-09-07T00:00:00"/>
    <d v="2020-02-27T00:00:00"/>
    <s v="Yes, the school has Disaster Team"/>
    <x v="0"/>
    <x v="40"/>
    <x v="40"/>
  </r>
  <r>
    <n v="141"/>
    <s v="The school staff is sensitized to address the trauma and post-disaster interventions. "/>
    <s v="Internal"/>
    <d v="2019-07-09T00:00:00"/>
    <x v="0"/>
    <x v="2"/>
    <x v="7"/>
    <s v="Minor -Non-Conformities"/>
    <x v="1"/>
    <x v="14"/>
    <s v=" Resources"/>
    <s v="Administration"/>
    <m/>
    <d v="2019-09-07T00:00:00"/>
    <d v="2020-02-27T00:00:00"/>
    <s v="Yes, the school staff is trained for Disaster"/>
    <x v="0"/>
    <x v="40"/>
    <x v="40"/>
  </r>
  <r>
    <n v="142"/>
    <s v="The school's design is safe enough to handle terrorist attacks._x000a_Only 2 watchmen, however without guns are present"/>
    <s v="Internal"/>
    <d v="2019-07-09T00:00:00"/>
    <x v="0"/>
    <x v="2"/>
    <x v="7"/>
    <s v="Minor -Non-Conformities"/>
    <x v="1"/>
    <x v="14"/>
    <s v=" Resources"/>
    <s v="Administration"/>
    <m/>
    <d v="2019-09-07T00:00:00"/>
    <d v="2020-02-27T00:00:00"/>
    <s v="As per the school Disaster plan"/>
    <x v="0"/>
    <x v="40"/>
    <x v="40"/>
  </r>
  <r>
    <n v="143"/>
    <s v="A well-equipped disaster management cell in not present in the school."/>
    <s v="Internal"/>
    <d v="2019-07-09T00:00:00"/>
    <x v="0"/>
    <x v="2"/>
    <x v="7"/>
    <s v="Minor -Non-Conformities"/>
    <x v="1"/>
    <x v="14"/>
    <s v=" Resources"/>
    <s v="Administration"/>
    <m/>
    <d v="2019-09-07T00:00:00"/>
    <d v="2020-02-27T00:00:00"/>
    <s v="As per the school Disaster plan"/>
    <x v="0"/>
    <x v="40"/>
    <x v="40"/>
  </r>
  <r>
    <n v="144"/>
    <s v="Assembly area not marked clearly &amp; known to people"/>
    <s v="Internal"/>
    <d v="2019-07-09T00:00:00"/>
    <x v="0"/>
    <x v="2"/>
    <x v="7"/>
    <s v="Minor -Non-Conformities"/>
    <x v="1"/>
    <x v="14"/>
    <s v=" Resources"/>
    <s v="Administration"/>
    <m/>
    <d v="2019-09-07T00:00:00"/>
    <d v="2020-02-27T00:00:00"/>
    <s v="Assembly area is marked and visible "/>
    <x v="0"/>
    <x v="40"/>
    <x v="40"/>
  </r>
  <r>
    <n v="145"/>
    <s v="Does the plan clearly specify procedures for reporting emergencies to the government services and the relevant education authority?No"/>
    <s v="Internal"/>
    <d v="2019-07-09T00:00:00"/>
    <x v="0"/>
    <x v="2"/>
    <x v="7"/>
    <s v="Minor -Non-Conformities"/>
    <x v="1"/>
    <x v="14"/>
    <s v=" Resources"/>
    <s v="Administration"/>
    <m/>
    <d v="2019-09-07T00:00:00"/>
    <d v="2020-02-27T00:00:00"/>
    <s v="As per the school Disaster plan"/>
    <x v="0"/>
    <x v="40"/>
    <x v="40"/>
  </r>
  <r>
    <n v="146"/>
    <s v="Are the potential risks within and upto a kilometre from the workplace identified?No"/>
    <s v="Internal"/>
    <d v="2019-07-09T00:00:00"/>
    <x v="0"/>
    <x v="2"/>
    <x v="7"/>
    <s v="Minor -Non-Conformities"/>
    <x v="1"/>
    <x v="14"/>
    <s v=" Resources"/>
    <s v="Administration"/>
    <m/>
    <d v="2019-09-07T00:00:00"/>
    <d v="2020-02-27T00:00:00"/>
    <s v="As per the school Disaster plan"/>
    <x v="0"/>
    <x v="40"/>
    <x v="40"/>
  </r>
  <r>
    <n v="147"/>
    <s v="Does the plan clearly mention about the evacuation plan?No"/>
    <s v="Internal"/>
    <d v="2019-07-09T00:00:00"/>
    <x v="0"/>
    <x v="2"/>
    <x v="7"/>
    <s v="Minor -Non-Conformities"/>
    <x v="1"/>
    <x v="14"/>
    <s v=" Resources"/>
    <s v="Administration"/>
    <m/>
    <d v="2019-09-07T00:00:00"/>
    <d v="2020-02-27T00:00:00"/>
    <s v="As per the school Disaster plan"/>
    <x v="0"/>
    <x v="40"/>
    <x v="40"/>
  </r>
  <r>
    <n v="148"/>
    <s v="Emergency management Plan:-_x000a_Are the roles and responsibilities of key personnel's clearly defined - task force team leaders, class teachers, office staff and students?No"/>
    <s v="Internal"/>
    <d v="2019-07-09T00:00:00"/>
    <x v="0"/>
    <x v="2"/>
    <x v="7"/>
    <s v="Minor -Non-Conformities"/>
    <x v="1"/>
    <x v="14"/>
    <s v=" Resources"/>
    <s v="Administration"/>
    <m/>
    <d v="2019-09-07T00:00:00"/>
    <d v="2020-02-27T00:00:00"/>
    <s v="As per the school Disaster plan"/>
    <x v="0"/>
    <x v="40"/>
    <x v="40"/>
  </r>
  <r>
    <n v="149"/>
    <s v="Are the potential risks within and upto a kilometre from the workplace identified?No"/>
    <s v="Internal"/>
    <d v="2019-07-09T00:00:00"/>
    <x v="0"/>
    <x v="2"/>
    <x v="7"/>
    <s v="Minor -Non-Conformities"/>
    <x v="1"/>
    <x v="14"/>
    <s v=" Resources"/>
    <s v="Administration"/>
    <m/>
    <d v="2019-09-07T00:00:00"/>
    <d v="2020-02-27T00:00:00"/>
    <s v="As per the school Disaster plan"/>
    <x v="0"/>
    <x v="40"/>
    <x v="40"/>
  </r>
  <r>
    <n v="150"/>
    <s v="Does the plan clearly mention about the evacuation plan?No"/>
    <s v="Internal"/>
    <d v="2019-07-09T00:00:00"/>
    <x v="0"/>
    <x v="2"/>
    <x v="7"/>
    <s v="Minor -Non-Conformities"/>
    <x v="1"/>
    <x v="14"/>
    <s v=" Resources"/>
    <s v="Administration"/>
    <m/>
    <d v="2019-09-07T00:00:00"/>
    <d v="2020-02-27T00:00:00"/>
    <s v="As per the school Disaster plan"/>
    <x v="0"/>
    <x v="40"/>
    <x v="40"/>
  </r>
  <r>
    <n v="151"/>
    <s v="Are the roles and responsibilities of key personnel's clearly defined - task force team leaders, class teachers, office staff and students?No."/>
    <s v="Internal"/>
    <d v="2019-07-09T00:00:00"/>
    <x v="0"/>
    <x v="2"/>
    <x v="7"/>
    <s v="Minor -Non-Conformities"/>
    <x v="1"/>
    <x v="14"/>
    <s v=" Resources"/>
    <s v="Administration"/>
    <m/>
    <d v="2019-09-07T00:00:00"/>
    <d v="2020-02-27T00:00:00"/>
    <s v="As per the school Disaster plan"/>
    <x v="0"/>
    <x v="40"/>
    <x v="40"/>
  </r>
  <r>
    <n v="152"/>
    <s v="Are the staff responsibilities to account for and supervise students during and following the emergency clearly described?No"/>
    <s v="Internal"/>
    <d v="2019-07-09T00:00:00"/>
    <x v="0"/>
    <x v="2"/>
    <x v="7"/>
    <s v="Minor -Non-Conformities"/>
    <x v="1"/>
    <x v="14"/>
    <s v=" Resources"/>
    <s v="Administration"/>
    <m/>
    <d v="2019-09-07T00:00:00"/>
    <d v="2020-02-27T00:00:00"/>
    <s v="As per the school Disaster plan"/>
    <x v="0"/>
    <x v="40"/>
    <x v="40"/>
  </r>
  <r>
    <n v="153"/>
    <s v="Does the plan give emphasis on the more vulnerable children below class V?No."/>
    <s v="Internal"/>
    <d v="2019-07-09T00:00:00"/>
    <x v="0"/>
    <x v="2"/>
    <x v="7"/>
    <s v="Minor -Non-Conformities"/>
    <x v="1"/>
    <x v="14"/>
    <s v=" Resources"/>
    <s v="Administration"/>
    <m/>
    <d v="2019-09-07T00:00:00"/>
    <d v="2020-02-27T00:00:00"/>
    <s v="As per the school Disaster plan"/>
    <x v="0"/>
    <x v="40"/>
    <x v="40"/>
  </r>
  <r>
    <n v="154"/>
    <s v="Does the plan address the students with special physical, mental and medical needs?No."/>
    <s v="Internal"/>
    <d v="2019-07-09T00:00:00"/>
    <x v="0"/>
    <x v="2"/>
    <x v="7"/>
    <s v="Minor -Non-Conformities"/>
    <x v="1"/>
    <x v="14"/>
    <s v=" Resources"/>
    <s v="Administration"/>
    <m/>
    <d v="2019-09-07T00:00:00"/>
    <d v="2020-02-27T00:00:00"/>
    <s v="As per the school Disaster plan"/>
    <x v="0"/>
    <x v="40"/>
    <x v="40"/>
  </r>
  <r>
    <n v="155"/>
    <s v="Does the plan describe about how the DM team will be trained?No."/>
    <s v="Internal"/>
    <d v="2019-07-09T00:00:00"/>
    <x v="0"/>
    <x v="2"/>
    <x v="7"/>
    <s v="Minor -Non-Conformities"/>
    <x v="1"/>
    <x v="14"/>
    <s v=" Resources"/>
    <s v="Administration"/>
    <m/>
    <d v="2019-09-07T00:00:00"/>
    <d v="2020-02-27T00:00:00"/>
    <s v="As per the school Disaster plan"/>
    <x v="0"/>
    <x v="40"/>
    <x v="40"/>
  </r>
  <r>
    <n v="156"/>
    <s v="Does plan provide the calendar for mock drill to be conducted?No."/>
    <s v="Internal"/>
    <d v="2019-07-09T00:00:00"/>
    <x v="0"/>
    <x v="2"/>
    <x v="7"/>
    <s v="Minor -Non-Conformities"/>
    <x v="1"/>
    <x v="14"/>
    <s v=" Resources"/>
    <s v="Administration"/>
    <m/>
    <d v="2019-09-07T00:00:00"/>
    <d v="2020-02-27T00:00:00"/>
    <s v="yes mock drills are conducted in the school"/>
    <x v="0"/>
    <x v="40"/>
    <x v="40"/>
  </r>
  <r>
    <n v="157"/>
    <s v="Has the plan been endorsed by local police and fire brigade?No."/>
    <s v="Internal"/>
    <d v="2019-07-09T00:00:00"/>
    <x v="0"/>
    <x v="2"/>
    <x v="7"/>
    <s v="Minor -Non-Conformities"/>
    <x v="1"/>
    <x v="14"/>
    <s v=" Resources"/>
    <s v="Administration"/>
    <m/>
    <d v="2019-09-07T00:00:00"/>
    <d v="2020-02-27T00:00:00"/>
    <s v="As per the school Disaster plan"/>
    <x v="0"/>
    <x v="40"/>
    <x v="40"/>
  </r>
  <r>
    <n v="158"/>
    <s v="Is there proper handling of e- waste?_x000a_E-waste needs to be done_x000a_"/>
    <s v="Internal"/>
    <d v="2019-07-09T00:00:00"/>
    <x v="0"/>
    <x v="2"/>
    <x v="7"/>
    <s v="Minor -Non-Conformities"/>
    <x v="0"/>
    <x v="30"/>
    <s v=" Determining requirements for products &amp; services"/>
    <s v="Academics"/>
    <m/>
    <d v="2019-09-07T00:00:00"/>
    <d v="2020-02-27T00:00:00"/>
    <s v="Yes, the school has proper e-waste handling system"/>
    <x v="0"/>
    <x v="40"/>
    <x v="40"/>
  </r>
  <r>
    <n v="159"/>
    <s v="“School Bus” must be prominently written on the back and front of the bus carrying school children. If, it is a hired bus, “On School Duty” should be clearly written."/>
    <s v="Internal"/>
    <d v="2019-07-09T00:00:00"/>
    <x v="0"/>
    <x v="2"/>
    <x v="7"/>
    <s v="Minor -Non-Conformities"/>
    <x v="0"/>
    <x v="16"/>
    <s v=" Infrastructure"/>
    <s v="Administration"/>
    <m/>
    <d v="2019-09-07T00:00:00"/>
    <d v="2020-02-27T00:00:00"/>
    <s v="Yes it is visible"/>
    <x v="0"/>
    <x v="40"/>
    <x v="40"/>
  </r>
  <r>
    <n v="160"/>
    <s v="Details of the Driver (name, address, license number, badge number) and Tel.No. of the school or owner of the bus, Transport Dept’s helpline number and Registration number of the vehicle shall be displayed at prominent places inside and outside the bus in contrast colour. It is to be clearly visible to all the passengers in the bus and to the public so that in case of necessity, the school authority / police or other authorities can be informed. "/>
    <s v="Internal"/>
    <d v="2019-07-09T00:00:00"/>
    <x v="0"/>
    <x v="2"/>
    <x v="7"/>
    <s v="Minor -Non-Conformities"/>
    <x v="0"/>
    <x v="16"/>
    <s v=" Infrastructure"/>
    <s v="Administration"/>
    <m/>
    <d v="2019-09-07T00:00:00"/>
    <d v="2020-02-27T00:00:00"/>
    <s v="Details are now provided"/>
    <x v="0"/>
    <x v="40"/>
    <x v="40"/>
  </r>
  <r>
    <n v="161"/>
    <s v="The windows of the bus should be fitted with horizontal grills and with mesh fire."/>
    <s v="Internal"/>
    <d v="2019-07-09T00:00:00"/>
    <x v="0"/>
    <x v="2"/>
    <x v="7"/>
    <s v="Minor -Non-Conformities"/>
    <x v="0"/>
    <x v="16"/>
    <s v=" Infrastructure"/>
    <s v="Administration"/>
    <m/>
    <d v="2019-09-07T00:00:00"/>
    <d v="2020-02-27T00:00:00"/>
    <s v="Yes the windows of the bus is well fitted"/>
    <x v="0"/>
    <x v="40"/>
    <x v="40"/>
  </r>
  <r>
    <n v="162"/>
    <s v="Medical checkup regarding the physical fitness of the driver including eye testing shall be made every year. Fitness certificate issued by the competent authority shall be obtained as per the safety standard under “The Motor Vehicles Act 1988”."/>
    <s v="Internal"/>
    <d v="2019-07-09T00:00:00"/>
    <x v="0"/>
    <x v="2"/>
    <x v="7"/>
    <s v="Minor -Non-Conformities"/>
    <x v="0"/>
    <x v="16"/>
    <s v=" Infrastructure"/>
    <s v="Administration"/>
    <m/>
    <d v="2019-09-07T00:00:00"/>
    <d v="2020-02-27T00:00:00"/>
    <s v="Medical check is provided to the campus"/>
    <x v="0"/>
    <x v="40"/>
    <x v="40"/>
  </r>
  <r>
    <n v="163"/>
    <s v="The school authority must provide one mobile phone in each school bus so that in case of emergency the school bus can be contacted or the driver / conductor of the school bus can contact the Police, State authority and the school authority."/>
    <s v="Internal"/>
    <d v="2019-07-09T00:00:00"/>
    <x v="0"/>
    <x v="2"/>
    <x v="7"/>
    <s v="Minor -Non-Conformities"/>
    <x v="0"/>
    <x v="16"/>
    <s v=" Infrastructure"/>
    <s v="Administration"/>
    <m/>
    <d v="2019-09-07T00:00:00"/>
    <d v="2020-02-27T00:00:00"/>
    <s v="Phone is provided to the bus driver"/>
    <x v="0"/>
    <x v="40"/>
    <x v="40"/>
  </r>
  <r>
    <n v="164"/>
    <s v="The school building shall be free from inflammable and toxic materials, which if necessary, should be stored away from the school building."/>
    <s v="Internal"/>
    <d v="2019-07-09T00:00:00"/>
    <x v="0"/>
    <x v="2"/>
    <x v="7"/>
    <s v="Minor -Non-Conformities"/>
    <x v="0"/>
    <x v="16"/>
    <s v=" Infrastructure"/>
    <s v="Administration"/>
    <m/>
    <d v="2019-09-07T00:00:00"/>
    <d v="2020-02-27T00:00:00"/>
    <s v="The school building is free from any such toxic material"/>
    <x v="0"/>
    <x v="40"/>
    <x v="40"/>
  </r>
  <r>
    <n v="165"/>
    <s v="Appropriate measures taken to protect outside environment contamination ._x000a_No. Could see flies &amp; also rodent moving around in kitchen premises._x000a_ "/>
    <s v="Internal"/>
    <d v="2019-07-09T00:00:00"/>
    <x v="0"/>
    <x v="2"/>
    <x v="7"/>
    <s v="Minor -Non-Conformities"/>
    <x v="0"/>
    <x v="30"/>
    <s v=" Determining requirements for products &amp; services"/>
    <s v="Administration"/>
    <m/>
    <d v="2020-06-30T00:00:00"/>
    <d v="2020-07-21T00:00:00"/>
    <s v="Pest control activities are performed"/>
    <x v="0"/>
    <x v="43"/>
    <x v="43"/>
  </r>
  <r>
    <n v="166"/>
    <s v="Premise is adequately lighted and ventilated, properly white washed or painted.Tubelights protected wherever require._x000a_No. Walls are neither white washed nor painted."/>
    <s v="Internal"/>
    <d v="2019-07-09T00:00:00"/>
    <x v="0"/>
    <x v="2"/>
    <x v="7"/>
    <s v="Minor -Non-Conformities"/>
    <x v="0"/>
    <x v="30"/>
    <s v=" Determining requirements for products &amp; services"/>
    <s v="Administration"/>
    <m/>
    <d v="2019-09-07T00:00:00"/>
    <d v="2020-02-27T00:00:00"/>
    <s v="The school campus is well lighted and ventilated"/>
    <x v="0"/>
    <x v="40"/>
    <x v="40"/>
  </r>
  <r>
    <n v="167"/>
    <s v="Doors, windows and other opening are fitted with net or screen to prevent insects, flies etc.Net or screen must be easy to remove &amp; clean."/>
    <s v="Internal"/>
    <d v="2019-07-09T00:00:00"/>
    <x v="0"/>
    <x v="2"/>
    <x v="7"/>
    <s v="Minor -Non-Conformities"/>
    <x v="0"/>
    <x v="30"/>
    <s v=" Determining requirements for products &amp; services"/>
    <s v="Administration"/>
    <m/>
    <d v="2019-09-07T00:00:00"/>
    <d v="2020-02-27T00:00:00"/>
    <s v="Doors and windows are well fitted"/>
    <x v="0"/>
    <x v="40"/>
    <x v="40"/>
  </r>
  <r>
    <n v="168"/>
    <s v="Street shoes should not be worn while handling &amp; preparing food. _x000a_No. Cook Murli Sharma was observed wearing normal black colored sports shoes."/>
    <s v="Internal"/>
    <d v="2019-07-09T00:00:00"/>
    <x v="0"/>
    <x v="2"/>
    <x v="7"/>
    <s v="Minor -Non-Conformities"/>
    <x v="0"/>
    <x v="30"/>
    <s v=" Determining requirements for products &amp; services"/>
    <s v="Administration"/>
    <m/>
    <d v="2019-09-07T00:00:00"/>
    <d v="2020-02-27T00:00:00"/>
    <s v="Proper attire is provieded to the cook"/>
    <x v="0"/>
    <x v="40"/>
    <x v="40"/>
  </r>
  <r>
    <n v="169"/>
    <s v="Adequate facility for cleaning , disinfecting of utensils and equipment_x000a_No. Cleaning of utensils is done behind the kitchen in open area"/>
    <s v="Internal"/>
    <d v="2019-07-09T00:00:00"/>
    <x v="0"/>
    <x v="2"/>
    <x v="7"/>
    <s v="Minor -Non-Conformities"/>
    <x v="0"/>
    <x v="30"/>
    <s v=" Determining requirements for products &amp; services"/>
    <s v="Administration"/>
    <m/>
    <d v="2020-06-30T00:00:00"/>
    <d v="2020-07-22T00:00:00"/>
    <s v="Cleaning of utensils are now done at proper facility"/>
    <x v="0"/>
    <x v="48"/>
    <x v="48"/>
  </r>
  <r>
    <n v="170"/>
    <s v="Container used for storage are made of non-toxic material_x000a_No, containers are used. Food raw material are kept as it is in a store room behind the kitchen premises._x000a_"/>
    <s v="Internal"/>
    <d v="2019-07-09T00:00:00"/>
    <x v="0"/>
    <x v="2"/>
    <x v="7"/>
    <s v="Minor -Non-Conformities"/>
    <x v="0"/>
    <x v="30"/>
    <s v=" Determining requirements for products &amp; services"/>
    <s v="Administration"/>
    <m/>
    <d v="2020-06-30T00:00:00"/>
    <d v="2020-06-19T00:00:00"/>
    <s v="Containers are in place"/>
    <x v="0"/>
    <x v="46"/>
    <x v="46"/>
  </r>
  <r>
    <n v="171"/>
    <s v="Food material stored above floor &amp; away from walls_x000a_No,All food raw material is placed in the store room randomly."/>
    <s v="Internal"/>
    <d v="2019-07-09T00:00:00"/>
    <x v="0"/>
    <x v="2"/>
    <x v="7"/>
    <s v="Minor -Non-Conformities"/>
    <x v="0"/>
    <x v="30"/>
    <s v=" Determining requirements for products &amp; services"/>
    <s v="Administration"/>
    <m/>
    <d v="2019-09-07T00:00:00"/>
    <d v="2020-02-27T00:00:00"/>
    <s v="Food material is well stored"/>
    <x v="0"/>
    <x v="40"/>
    <x v="40"/>
  </r>
  <r>
    <n v="172"/>
    <s v="Adequate facilities for toilets, hand wash and control footwear contamination, with provision for detergent/bacterial soap, hand dryer facility and nail cutter are provided. Changing facilities suitably located "/>
    <s v="Internal"/>
    <d v="2019-07-09T00:00:00"/>
    <x v="0"/>
    <x v="2"/>
    <x v="7"/>
    <s v="Minor -Non-Conformities"/>
    <x v="0"/>
    <x v="30"/>
    <s v=" Determining requirements for products &amp; services"/>
    <s v="Administration"/>
    <m/>
    <d v="2019-09-07T00:00:00"/>
    <d v="2020-02-27T00:00:00"/>
    <s v="Adequate facilities for tiolets are provided"/>
    <x v="0"/>
    <x v="40"/>
    <x v="40"/>
  </r>
  <r>
    <n v="173"/>
    <s v="No person suffering from any infection or contagious disease._x000a_No medical reports available of cook Murli nor of the lady cook helpers"/>
    <s v="Internal"/>
    <d v="2019-07-09T00:00:00"/>
    <x v="0"/>
    <x v="2"/>
    <x v="7"/>
    <s v="Minor -Non-Conformities"/>
    <x v="0"/>
    <x v="30"/>
    <s v=" Determining requirements for products &amp; services"/>
    <s v="Administration"/>
    <m/>
    <d v="2019-09-07T00:00:00"/>
    <d v="2020-02-27T00:00:00"/>
    <s v="Medical check is reguarly done"/>
    <x v="0"/>
    <x v="40"/>
    <x v="40"/>
  </r>
  <r>
    <n v="174"/>
    <s v="Arrangements are made to get the staff medically examined once in six month to ensure that they are free from infectious, contagious and other disease_x000a_no medical report available."/>
    <s v="Internal"/>
    <d v="2019-07-09T00:00:00"/>
    <x v="0"/>
    <x v="2"/>
    <x v="7"/>
    <s v="Minor -Non-Conformities"/>
    <x v="0"/>
    <x v="30"/>
    <s v=" Determining requirements for products &amp; services"/>
    <s v="Administration"/>
    <m/>
    <d v="2019-09-07T00:00:00"/>
    <d v="2020-02-27T00:00:00"/>
    <s v="Medical check is reguarly done"/>
    <x v="0"/>
    <x v="40"/>
    <x v="40"/>
  </r>
  <r>
    <n v="175"/>
    <s v="The staff working are inoculated against the enteric group of disease and vaccinated "/>
    <s v="Internal"/>
    <d v="2019-07-09T00:00:00"/>
    <x v="0"/>
    <x v="2"/>
    <x v="7"/>
    <s v="Minor -Non-Conformities"/>
    <x v="0"/>
    <x v="30"/>
    <s v=" Determining requirements for products &amp; services"/>
    <s v="Administration"/>
    <m/>
    <d v="2019-09-07T00:00:00"/>
    <d v="2020-02-27T00:00:00"/>
    <s v="Medical check is reguarly done"/>
    <x v="0"/>
    <x v="40"/>
    <x v="40"/>
  </r>
  <r>
    <n v="176"/>
    <s v="No employee suffering from a hand or face injury, skin infection or clinically recognised infectious disease"/>
    <s v="Internal"/>
    <d v="2019-07-09T00:00:00"/>
    <x v="0"/>
    <x v="2"/>
    <x v="7"/>
    <s v="Minor -Non-Conformities"/>
    <x v="0"/>
    <x v="30"/>
    <s v=" Determining requirements for products &amp; services"/>
    <s v="Administration"/>
    <m/>
    <d v="2019-09-07T00:00:00"/>
    <d v="2020-02-27T00:00:00"/>
    <s v="Medical check is reguarly done"/>
    <x v="0"/>
    <x v="40"/>
    <x v="40"/>
  </r>
  <r>
    <n v="177"/>
    <s v="Food handlers maintained high degree of personal cleanliness (wash hands with soap and potable water, disinfect hand and dry at the beginning of handling food &amp; after hand contamination)."/>
    <s v="Internal"/>
    <d v="2019-07-09T00:00:00"/>
    <x v="0"/>
    <x v="2"/>
    <x v="7"/>
    <s v="Minor -Non-Conformities"/>
    <x v="0"/>
    <x v="30"/>
    <s v=" Determining requirements for products &amp; services"/>
    <s v="Administration"/>
    <m/>
    <d v="2019-09-07T00:00:00"/>
    <d v="2020-02-27T00:00:00"/>
    <s v="Medical check is reguarly done"/>
    <x v="0"/>
    <x v="40"/>
    <x v="40"/>
  </r>
  <r>
    <n v="178"/>
    <s v="Food handlers refrain from smoking, spitting chewing, sneezing or coughing in food preparation &amp; food service, trim nails &amp; hair, Jewellery control"/>
    <s v="Internal"/>
    <d v="2019-07-09T00:00:00"/>
    <x v="0"/>
    <x v="2"/>
    <x v="7"/>
    <s v="Minor -Non-Conformities"/>
    <x v="0"/>
    <x v="30"/>
    <s v=" Determining requirements for products &amp; services"/>
    <s v="Administration"/>
    <m/>
    <d v="2019-09-07T00:00:00"/>
    <d v="2020-02-27T00:00:00"/>
    <s v="Medical check is reguarly done"/>
    <x v="0"/>
    <x v="40"/>
    <x v="40"/>
  </r>
  <r>
    <n v="179"/>
    <s v="Treatment with permissible chemical, physical or biological agents within the permissible limits are carried out_x000a_No pest control activity has been carried out in past 6 months"/>
    <s v="Internal"/>
    <d v="2019-07-09T00:00:00"/>
    <x v="0"/>
    <x v="2"/>
    <x v="7"/>
    <s v="Minor -Non-Conformities"/>
    <x v="0"/>
    <x v="30"/>
    <s v=" Determining requirements for products &amp; services"/>
    <s v="Administration"/>
    <m/>
    <d v="2019-09-07T00:00:00"/>
    <d v="2020-02-27T00:00:00"/>
    <s v="Treatment is done within the limit"/>
    <x v="0"/>
    <x v="40"/>
    <x v="40"/>
  </r>
  <r>
    <n v="180"/>
    <s v="Adequate control measures are in place to prevent insects, birds, animals and rodent entry _x000a_No. Could see rodent during cantee inspection as well as flies also on tables "/>
    <s v="Internal"/>
    <d v="2019-07-09T00:00:00"/>
    <x v="0"/>
    <x v="2"/>
    <x v="7"/>
    <s v="Minor -Non-Conformities"/>
    <x v="0"/>
    <x v="30"/>
    <s v=" Determining requirements for products &amp; services"/>
    <s v="Administration"/>
    <m/>
    <d v="2019-09-07T00:00:00"/>
    <d v="2020-02-27T00:00:00"/>
    <s v="Adequate measures are taken"/>
    <x v="0"/>
    <x v="40"/>
    <x v="40"/>
  </r>
  <r>
    <n v="181"/>
    <s v="Food preparation areas are cleaned at regular intervals, with water and detergent and with the use of a disinfectant"/>
    <s v="Internal"/>
    <d v="2019-07-09T00:00:00"/>
    <x v="0"/>
    <x v="2"/>
    <x v="7"/>
    <s v="Minor -Non-Conformities"/>
    <x v="0"/>
    <x v="30"/>
    <s v=" Determining requirements for products &amp; services"/>
    <s v="Administration"/>
    <m/>
    <d v="2019-09-07T00:00:00"/>
    <d v="2020-02-27T00:00:00"/>
    <s v="Cleaning is taken care by school"/>
    <x v="0"/>
    <x v="40"/>
    <x v="40"/>
  </r>
  <r>
    <n v="182"/>
    <s v="Records of pest control (pesticide, insecticide used along with dates &amp; frequency) maintained_x000a_No records available. Observed rodent in canteen area during audit"/>
    <s v="Internal"/>
    <d v="2019-07-09T00:00:00"/>
    <x v="0"/>
    <x v="2"/>
    <x v="7"/>
    <s v="Minor -Non-Conformities"/>
    <x v="0"/>
    <x v="30"/>
    <s v=" Determining requirements for products &amp; services"/>
    <s v="Administration"/>
    <m/>
    <d v="2019-09-07T00:00:00"/>
    <d v="2020-02-27T00:00:00"/>
    <s v="Pest control treatment done in school"/>
    <x v="0"/>
    <x v="40"/>
    <x v="40"/>
  </r>
  <r>
    <n v="183"/>
    <s v="Records of medical examination signed by a registered medical practitioner_x000a_Could see only OPD Report / Case No. O/2314 of Baldevbhai Narshibhai dated 23/04/2016. No report available of chief cook Murli nor of the 4 - 5 lady assistant cook helpers "/>
    <s v="Internal"/>
    <d v="2019-07-09T00:00:00"/>
    <x v="0"/>
    <x v="2"/>
    <x v="7"/>
    <s v="Minor -Non-Conformities"/>
    <x v="0"/>
    <x v="30"/>
    <s v=" Determining requirements for products &amp; services"/>
    <s v="Administration"/>
    <m/>
    <d v="2019-09-07T00:00:00"/>
    <d v="2020-02-27T00:00:00"/>
    <s v="Medical record are examined by the medical practitioner"/>
    <x v="0"/>
    <x v="40"/>
    <x v="40"/>
  </r>
  <r>
    <n v="184"/>
    <s v="Are exit signs illuminated and visible?_x000a_No signage's exist"/>
    <s v="Internal"/>
    <d v="2019-07-09T00:00:00"/>
    <x v="0"/>
    <x v="2"/>
    <x v="7"/>
    <s v="Minor -Non-Conformities"/>
    <x v="0"/>
    <x v="30"/>
    <s v=" Determining requirements for products &amp; services"/>
    <s v="Administration"/>
    <m/>
    <d v="2019-09-07T00:00:00"/>
    <d v="2020-05-14T00:00:00"/>
    <s v="Exits are clearly identifiable"/>
    <x v="0"/>
    <x v="45"/>
    <x v="45"/>
  </r>
  <r>
    <n v="185"/>
    <s v="Stairways are not being used for storage?_x000a_Picture shows Staiways are used for storage. "/>
    <s v="Internal"/>
    <d v="2019-07-09T00:00:00"/>
    <x v="0"/>
    <x v="2"/>
    <x v="7"/>
    <s v="Minor -Non-Conformities"/>
    <x v="0"/>
    <x v="30"/>
    <s v=" Determining requirements for products &amp; services"/>
    <s v="Administration"/>
    <m/>
    <d v="2019-09-07T00:00:00"/>
    <d v="2020-02-27T00:00:00"/>
    <s v="stairways are free from any storage. "/>
    <x v="0"/>
    <x v="40"/>
    <x v="40"/>
  </r>
  <r>
    <n v="186"/>
    <s v="Is the Emergency Evacuation Route &amp; Action Plan posted?"/>
    <s v="Internal"/>
    <d v="2019-07-09T00:00:00"/>
    <x v="0"/>
    <x v="2"/>
    <x v="7"/>
    <s v="Minor -Non-Conformities"/>
    <x v="0"/>
    <x v="30"/>
    <s v=" Determining requirements for products &amp; services"/>
    <s v="Administration"/>
    <m/>
    <d v="2019-09-07T00:00:00"/>
    <d v="2020-02-27T00:00:00"/>
    <s v="Evacuation plan posted every where in the school."/>
    <x v="0"/>
    <x v="40"/>
    <x v="40"/>
  </r>
  <r>
    <n v="187"/>
    <s v="Is there no obvious damage to sprinklers?_x000a_There is no fire hydrant nor sprinkler system"/>
    <s v="Internal"/>
    <d v="2019-07-09T00:00:00"/>
    <x v="0"/>
    <x v="2"/>
    <x v="7"/>
    <s v="Minor -Non-Conformities"/>
    <x v="0"/>
    <x v="30"/>
    <s v=" Determining requirements for products &amp; services"/>
    <s v="Administration"/>
    <m/>
    <d v="2019-09-07T00:00:00"/>
    <d v="2020-02-27T00:00:00"/>
    <s v="As per the school safety plan"/>
    <x v="0"/>
    <x v="40"/>
    <x v="40"/>
  </r>
  <r>
    <n v="188"/>
    <s v="Are OSHA (safety) posters prominently displayed?"/>
    <s v="Internal"/>
    <d v="2019-07-09T00:00:00"/>
    <x v="0"/>
    <x v="2"/>
    <x v="7"/>
    <s v="Minor -Non-Conformities"/>
    <x v="0"/>
    <x v="30"/>
    <s v=" Determining requirements for products &amp; services"/>
    <s v="Administration"/>
    <m/>
    <d v="2019-09-07T00:00:00"/>
    <d v="2020-02-27T00:00:00"/>
    <s v="Safety posters well placed in school"/>
    <x v="0"/>
    <x v="40"/>
    <x v="40"/>
  </r>
  <r>
    <n v="189"/>
    <s v="A warning sign is available in case of spills?"/>
    <s v="Internal"/>
    <d v="2019-07-09T00:00:00"/>
    <x v="0"/>
    <x v="2"/>
    <x v="7"/>
    <s v="Minor -Non-Conformities"/>
    <x v="0"/>
    <x v="30"/>
    <s v=" Determining requirements for products &amp; services"/>
    <s v="Administration"/>
    <m/>
    <d v="2019-09-07T00:00:00"/>
    <d v="2020-02-27T00:00:00"/>
    <s v="As per the school safety plan"/>
    <x v="0"/>
    <x v="40"/>
    <x v="40"/>
  </r>
  <r>
    <n v="190"/>
    <s v="No visible naked wires or loose wires"/>
    <s v="Internal"/>
    <d v="2019-07-09T00:00:00"/>
    <x v="0"/>
    <x v="2"/>
    <x v="7"/>
    <s v="Minor -Non-Conformities"/>
    <x v="0"/>
    <x v="30"/>
    <s v=" Determining requirements for products &amp; services"/>
    <s v="Administration"/>
    <m/>
    <d v="2019-09-07T00:00:00"/>
    <d v="2020-02-27T00:00:00"/>
    <s v="As per the school safety plan"/>
    <x v="0"/>
    <x v="40"/>
    <x v="40"/>
  </r>
  <r>
    <n v="191"/>
    <s v="Sprinkler heads are unobstructed (18&quot; clearance). (Look for any obstructions such as piping, boxes, storage, etc.) "/>
    <s v="Internal"/>
    <d v="2019-07-09T00:00:00"/>
    <x v="0"/>
    <x v="2"/>
    <x v="7"/>
    <s v="Minor -Non-Conformities"/>
    <x v="0"/>
    <x v="30"/>
    <s v=" Determining requirements for products &amp; services"/>
    <s v="Administration"/>
    <m/>
    <d v="2019-09-07T00:00:00"/>
    <d v="2020-02-27T00:00:00"/>
    <s v="As per the school safety plan"/>
    <x v="0"/>
    <x v="40"/>
    <x v="40"/>
  </r>
  <r>
    <n v="192"/>
    <s v="Sprinkler heads are protected against damage by system location or with metal guards. (Heads that are installed on low ceilings should have a guard on them)"/>
    <s v="Internal"/>
    <d v="2019-07-09T00:00:00"/>
    <x v="0"/>
    <x v="2"/>
    <x v="7"/>
    <s v="Minor -Non-Conformities"/>
    <x v="0"/>
    <x v="30"/>
    <s v=" Determining requirements for products &amp; services"/>
    <s v="Administration"/>
    <m/>
    <d v="2019-09-07T00:00:00"/>
    <d v="2020-02-27T00:00:00"/>
    <s v="As per the school safety plan"/>
    <x v="0"/>
    <x v="40"/>
    <x v="40"/>
  </r>
  <r>
    <n v="193"/>
    <s v="No visible rodents or pests_x000a_Observed rodent in kitchen area and reptiles on 1st floor during site inspection"/>
    <s v="Internal"/>
    <d v="2019-07-09T00:00:00"/>
    <x v="0"/>
    <x v="2"/>
    <x v="7"/>
    <s v="Minor -Non-Conformities"/>
    <x v="0"/>
    <x v="16"/>
    <s v=" Infrastructure"/>
    <s v="Administration"/>
    <m/>
    <d v="2019-09-07T00:00:00"/>
    <d v="2020-02-27T00:00:00"/>
    <s v="Pest control treatment done in school"/>
    <x v="0"/>
    <x v="40"/>
    <x v="40"/>
  </r>
  <r>
    <n v="194"/>
    <s v="Toilets are cleaned as per checklist?"/>
    <s v="Internal"/>
    <d v="2019-07-09T00:00:00"/>
    <x v="0"/>
    <x v="2"/>
    <x v="7"/>
    <s v="Minor -Non-Conformities"/>
    <x v="0"/>
    <x v="16"/>
    <s v=" Infrastructure"/>
    <s v="Administration"/>
    <m/>
    <d v="2019-09-07T00:00:00"/>
    <d v="2020-02-27T00:00:00"/>
    <s v="Toilets are kept clean by the school"/>
    <x v="0"/>
    <x v="40"/>
    <x v="40"/>
  </r>
  <r>
    <n v="195"/>
    <s v="Walls, ceilings, windows are clean &amp; devoid of cobwebs?"/>
    <s v="Internal"/>
    <d v="2019-07-09T00:00:00"/>
    <x v="0"/>
    <x v="2"/>
    <x v="7"/>
    <s v="Minor -Non-Conformities"/>
    <x v="0"/>
    <x v="16"/>
    <s v=" Infrastructure"/>
    <s v="Administration"/>
    <m/>
    <d v="2019-09-07T00:00:00"/>
    <d v="2020-02-27T00:00:00"/>
    <s v="Pest control treatment done in school"/>
    <x v="0"/>
    <x v="40"/>
    <x v="40"/>
  </r>
  <r>
    <n v="196"/>
    <s v="Exit Signanges are clearly marked &amp; visible_x000a_No Exit nor Emergency Exit Signage's seen in premises"/>
    <s v="Internal"/>
    <d v="2019-07-09T00:00:00"/>
    <x v="0"/>
    <x v="2"/>
    <x v="7"/>
    <s v="Minor -Non-Conformities"/>
    <x v="1"/>
    <x v="14"/>
    <s v=" Resources"/>
    <s v="Administration"/>
    <m/>
    <d v="2019-09-07T00:00:00"/>
    <d v="2020-02-27T00:00:00"/>
    <s v="Signages are visible"/>
    <x v="0"/>
    <x v="40"/>
    <x v="40"/>
  </r>
  <r>
    <n v="197"/>
    <s v="Exits are not clearly identifiable"/>
    <s v="Internal"/>
    <d v="2019-07-09T00:00:00"/>
    <x v="0"/>
    <x v="2"/>
    <x v="7"/>
    <s v="Minor -Non-Conformities"/>
    <x v="1"/>
    <x v="14"/>
    <s v=" Resources"/>
    <s v="Administration"/>
    <m/>
    <d v="2019-09-07T00:00:00"/>
    <d v="2020-02-27T00:00:00"/>
    <s v="Exits are clearly identifiable"/>
    <x v="0"/>
    <x v="40"/>
    <x v="40"/>
  </r>
  <r>
    <n v="198"/>
    <s v="Fire extinguisher locations are identified by a sign or other means._x000a_No Fire Extinguisher Signage seen in entire premises "/>
    <s v="Internal"/>
    <d v="2019-07-09T00:00:00"/>
    <x v="0"/>
    <x v="2"/>
    <x v="7"/>
    <s v="Minor -Non-Conformities"/>
    <x v="0"/>
    <x v="16"/>
    <s v=" Infrastructure"/>
    <s v="Administration"/>
    <m/>
    <d v="2019-09-07T00:00:00"/>
    <d v="2020-02-27T00:00:00"/>
    <s v="FE signage are now visible"/>
    <x v="0"/>
    <x v="40"/>
    <x v="40"/>
  </r>
  <r>
    <n v="199"/>
    <s v="Students currently participate in varous events and campaigns at school. They should similarly be engaged in security and safety campaign of the school. The school must have an annual “Safety Day” and a “Security Day”._x000a_Currently this is not being done. Can be planned for 2020. Safety &amp; Security Awareness can also be part of assemblies"/>
    <s v="Internal"/>
    <d v="2019-07-10T00:00:00"/>
    <x v="0"/>
    <x v="2"/>
    <x v="7"/>
    <s v="Minor -Non-Conformities"/>
    <x v="1"/>
    <x v="27"/>
    <s v=" Awareness"/>
    <s v="Academics"/>
    <m/>
    <d v="2019-09-08T00:00:00"/>
    <d v="2020-02-27T00:00:00"/>
    <s v="Awareness program conducted by school"/>
    <x v="0"/>
    <x v="41"/>
    <x v="41"/>
  </r>
  <r>
    <n v="200"/>
    <s v="This is being done on certain occasions and there is no documented SOP or training given to staff to carry out this function. The monitoring of the CCTV network is poor and is done from the Principal’s office. There need to be additional monitoring panels to cover the entire feed, and should be observed by dedicated staff._x000a_CCTV was provided to Admin &amp; Security Staff. Currently not functional due to operational reasons. Pending to be done by Camera Agency."/>
    <s v="Internal"/>
    <d v="2019-07-10T00:00:00"/>
    <x v="0"/>
    <x v="2"/>
    <x v="7"/>
    <s v="Minor -Non-Conformities"/>
    <x v="1"/>
    <x v="32"/>
    <s v=" Emergency preparedness and response"/>
    <s v="Administration"/>
    <m/>
    <d v="2019-09-08T00:00:00"/>
    <d v="2020-02-27T00:00:00"/>
    <s v="Monitoring of CCTV camera is done"/>
    <x v="0"/>
    <x v="41"/>
    <x v="41"/>
  </r>
  <r>
    <n v="201"/>
    <s v="Detailed background checks on all staff and teachers are not being carried out. The current process involves a telephonic conversation with the references given in the CV. Background checks and police verification is only carried out for the vendors and outsourced staff._x000a_Only police verification criminal part is done. And that too is done by SIS Agency who provides to GIIS the report"/>
    <s v="Internal"/>
    <d v="2019-07-10T00:00:00"/>
    <x v="0"/>
    <x v="2"/>
    <x v="7"/>
    <s v="Minor -Non-Conformities"/>
    <x v="1"/>
    <x v="33"/>
    <s v=" Determination of legal and other requirements"/>
    <s v="HR"/>
    <m/>
    <d v="2019-09-08T00:00:00"/>
    <d v="2020-02-27T00:00:00"/>
    <s v="Background checks done by school"/>
    <x v="0"/>
    <x v="41"/>
    <x v="41"/>
  </r>
  <r>
    <n v="202"/>
    <s v="There is no documented policy. Recommended to have a School Security Committee comprising of effective stakeholders, who would take collective investigative action and follow-up action. Currently a committee consisting of the school counsellors, administrative staff and teaching staff look into investigative procedures.No documented procedure exists. Committee meets as &amp; when required and investigates."/>
    <s v="Internal"/>
    <d v="2019-07-10T00:00:00"/>
    <x v="0"/>
    <x v="2"/>
    <x v="7"/>
    <s v="Minor -Non-Conformities"/>
    <x v="1"/>
    <x v="34"/>
    <s v=" General (Improvement)"/>
    <s v="Administration"/>
    <m/>
    <d v="2019-09-08T00:00:00"/>
    <d v="2020-02-27T00:00:00"/>
    <s v="School security committee exsits"/>
    <x v="0"/>
    <x v="41"/>
    <x v="41"/>
  </r>
  <r>
    <n v="203"/>
    <s v="Wall/grill/wired fence of 6-7 ft. height. Min 2 ft. of top guard (barbed wire/concertina)_x000a_Same position as of 2017. No changes. There has been theft case reported because of low wall height in month of Feb'19. Security agency was penalised"/>
    <s v="Internal"/>
    <d v="2019-07-10T00:00:00"/>
    <x v="0"/>
    <x v="2"/>
    <x v="7"/>
    <s v="Minor -Non-Conformities"/>
    <x v="1"/>
    <x v="32"/>
    <s v=" Emergency preparedness and response"/>
    <s v="Administration"/>
    <m/>
    <d v="2019-09-08T00:00:00"/>
    <d v="2020-02-27T00:00:00"/>
    <s v="As per security plan"/>
    <x v="0"/>
    <x v="41"/>
    <x v="41"/>
  </r>
  <r>
    <n v="204"/>
    <s v="Gates to be kept minimum. Ideally material movement to be from an exclusive gate._x000a_Same position as of 2017. No changes. There is no provision for material entry / exit from other gate"/>
    <s v="Internal"/>
    <d v="2019-07-10T00:00:00"/>
    <x v="0"/>
    <x v="2"/>
    <x v="7"/>
    <s v="Minor -Non-Conformities"/>
    <x v="1"/>
    <x v="32"/>
    <s v=" Emergency preparedness and response"/>
    <s v="Administration"/>
    <m/>
    <d v="2019-09-08T00:00:00"/>
    <d v="2020-02-27T00:00:00"/>
    <s v="As per security plan"/>
    <x v="0"/>
    <x v="41"/>
    <x v="41"/>
  </r>
  <r>
    <n v="205"/>
    <s v="Standard signage at all entrances to include - private property, no trespassing and signage identifying prohibited items. _x000a_No security nor safety related signages observed throughtout the entire campus. Needs to be taken up on priority basis_x000a_"/>
    <s v="Internal"/>
    <d v="2019-07-10T00:00:00"/>
    <x v="0"/>
    <x v="2"/>
    <x v="7"/>
    <s v="Minor -Non-Conformities"/>
    <x v="0"/>
    <x v="35"/>
    <s v=" Design &amp; development of products &amp; services"/>
    <s v="Administration"/>
    <m/>
    <d v="2019-09-08T00:00:00"/>
    <d v="2020-02-27T00:00:00"/>
    <s v="As per security plan"/>
    <x v="0"/>
    <x v="41"/>
    <x v="41"/>
  </r>
  <r>
    <n v="206"/>
    <s v="There should be immediate and automatic switch over of the power supply in case of power failure._x000a_It is manual only."/>
    <s v="Internal"/>
    <d v="2019-07-10T00:00:00"/>
    <x v="0"/>
    <x v="2"/>
    <x v="7"/>
    <s v="Minor -Non-Conformities"/>
    <x v="0"/>
    <x v="35"/>
    <s v=" Design &amp; development of products &amp; services"/>
    <s v="Administration"/>
    <m/>
    <d v="2019-09-08T00:00:00"/>
    <d v="2020-02-27T00:00:00"/>
    <s v="As per safety plan"/>
    <x v="0"/>
    <x v="41"/>
    <x v="41"/>
  </r>
  <r>
    <n v="207"/>
    <s v="Process must exist for positive identification of students and staff upon entry. Ideal would be to have a photo ID coupled with an automated system that would also serve the purpose of attendance management. _x000a_No RFID system exists. _x000a_ "/>
    <s v="Internal"/>
    <d v="2019-07-10T00:00:00"/>
    <x v="0"/>
    <x v="2"/>
    <x v="7"/>
    <s v="Minor -Non-Conformities"/>
    <x v="1"/>
    <x v="32"/>
    <s v=" Emergency preparedness and response"/>
    <s v="Administration"/>
    <m/>
    <d v="2019-09-08T00:00:00"/>
    <d v="2020-02-27T00:00:00"/>
    <s v="Process exists"/>
    <x v="0"/>
    <x v="41"/>
    <x v="41"/>
  </r>
  <r>
    <n v="208"/>
    <s v="Identity of all visitors must be established using Govt. issued photo ID (for example Adhaar / PAN Card / Driving Licence)_x000a_No such system exists as maximum visitors are parents. Vendors who visit are authorized one's. They are allowed inside after confirmation with concerned person and after being given visitor pass_x000a_"/>
    <s v="Internal"/>
    <d v="2019-07-10T00:00:00"/>
    <x v="0"/>
    <x v="2"/>
    <x v="7"/>
    <s v="Minor -Non-Conformities"/>
    <x v="1"/>
    <x v="32"/>
    <s v=" Emergency preparedness and response"/>
    <s v="Administration"/>
    <m/>
    <d v="2019-09-08T00:00:00"/>
    <d v="2020-02-27T00:00:00"/>
    <s v="Identity of visitors checked"/>
    <x v="0"/>
    <x v="41"/>
    <x v="41"/>
  </r>
  <r>
    <n v="209"/>
    <s v="Approval process must exist for allowing entry to school premises and gate security must ensure effective implementation of process._x000a_Process is there and followed but is not documented. Guard checks with concerned person over phone before allowing entry"/>
    <s v="Internal"/>
    <d v="2019-07-10T00:00:00"/>
    <x v="0"/>
    <x v="2"/>
    <x v="7"/>
    <s v="Minor -Non-Conformities"/>
    <x v="0"/>
    <x v="35"/>
    <s v=" Design &amp; development of products &amp; services"/>
    <s v="Administration"/>
    <m/>
    <d v="2019-09-08T00:00:00"/>
    <d v="2020-02-27T00:00:00"/>
    <s v="Approval process exists"/>
    <x v="0"/>
    <x v="41"/>
    <x v="41"/>
  </r>
  <r>
    <n v="210"/>
    <s v="Access to hazardous chemicals, tools should be restricted to authorised persons only._x000a_Gas cylinders are kept aside canteen. No student has access there."/>
    <s v="Internal"/>
    <d v="2019-07-10T00:00:00"/>
    <x v="0"/>
    <x v="2"/>
    <x v="7"/>
    <s v="Minor -Non-Conformities"/>
    <x v="1"/>
    <x v="36"/>
    <s v=" Hazard identification &amp; assessment of risks and opportunities"/>
    <s v="Administration"/>
    <m/>
    <d v="2019-09-08T00:00:00"/>
    <d v="2020-02-27T00:00:00"/>
    <s v="As per safety plan"/>
    <x v="0"/>
    <x v="41"/>
    <x v="41"/>
  </r>
  <r>
    <n v="211"/>
    <s v="Personnel must be formally and periodically trained in screening procedures. They must be frequently rotated to avoid complacency setting up._x000a_No such process exists. Outside vehicles are not allowed inside the campus"/>
    <s v="Internal"/>
    <d v="2019-07-10T00:00:00"/>
    <x v="0"/>
    <x v="2"/>
    <x v="7"/>
    <s v="Minor -Non-Conformities"/>
    <x v="1"/>
    <x v="0"/>
    <s v=" Competence"/>
    <s v="Administration"/>
    <m/>
    <d v="2019-09-08T00:00:00"/>
    <d v="2020-02-27T00:00:00"/>
    <s v="As per safety plan"/>
    <x v="0"/>
    <x v="41"/>
    <x v="41"/>
  </r>
  <r>
    <n v="212"/>
    <s v="Separate ID badges for students, teachers, visitors and parents"/>
    <s v="Internal"/>
    <d v="2019-07-10T00:00:00"/>
    <x v="0"/>
    <x v="2"/>
    <x v="7"/>
    <s v="Minor -Non-Conformities"/>
    <x v="1"/>
    <x v="15"/>
    <s v=" Operational planning and control"/>
    <s v="Administration"/>
    <m/>
    <d v="2019-09-08T00:00:00"/>
    <d v="2020-02-27T00:00:00"/>
    <s v="ID and badges are separte for teachers, visitors and parents"/>
    <x v="0"/>
    <x v="41"/>
    <x v="41"/>
  </r>
  <r>
    <n v="213"/>
    <s v="Periodic training for security, housekeeping and teachers on intrusion detection._x000a_Just briefing is done."/>
    <s v="Internal"/>
    <d v="2019-07-10T00:00:00"/>
    <x v="0"/>
    <x v="2"/>
    <x v="7"/>
    <s v="Minor -Non-Conformities"/>
    <x v="1"/>
    <x v="0"/>
    <s v=" Competence"/>
    <s v="Administration"/>
    <m/>
    <d v="2019-09-08T00:00:00"/>
    <d v="2020-02-27T00:00:00"/>
    <s v="As per training plan"/>
    <x v="0"/>
    <x v="41"/>
    <x v="41"/>
  </r>
  <r>
    <n v="214"/>
    <s v="Fire extinguishers are placed on each floor; there must be more in the admin areas and cafeteria._x000a_This needs to be initiated. Fire Hydrant needs to be installed._x000a_"/>
    <s v="Internal"/>
    <d v="2019-07-10T00:00:00"/>
    <x v="0"/>
    <x v="2"/>
    <x v="7"/>
    <s v="Minor -Non-Conformities"/>
    <x v="1"/>
    <x v="15"/>
    <s v=" Operational planning and control"/>
    <s v="Administration"/>
    <m/>
    <d v="2019-09-08T00:00:00"/>
    <d v="2020-04-27T00:00:00"/>
    <s v="Fire Hydrants are installed, hence ticket can be closed"/>
    <x v="0"/>
    <x v="49"/>
    <x v="49"/>
  </r>
  <r>
    <n v="215"/>
    <s v="School must have a documented policy on emergency response._x000a_Not there"/>
    <s v="Internal"/>
    <d v="2019-07-10T00:00:00"/>
    <x v="0"/>
    <x v="2"/>
    <x v="7"/>
    <s v="Minor -Non-Conformities"/>
    <x v="1"/>
    <x v="37"/>
    <s v=" OH&amp;S Policy"/>
    <s v="Administration"/>
    <m/>
    <d v="2019-09-08T00:00:00"/>
    <d v="2020-02-27T00:00:00"/>
    <s v="As per disaster plan"/>
    <x v="0"/>
    <x v="41"/>
    <x v="41"/>
  </r>
  <r>
    <n v="216"/>
    <s v="Guidelines for Staff_x000a_The document to have concise and unambiguous guidelines for staff on action to be taken in case of various crisis situations._x000a_No such policies or documentation exists. Crisis are handled situation-wise"/>
    <s v="Internal"/>
    <d v="2019-07-10T00:00:00"/>
    <x v="0"/>
    <x v="2"/>
    <x v="7"/>
    <s v="Minor -Non-Conformities"/>
    <x v="1"/>
    <x v="38"/>
    <s v=" Organizational Roles, Responsibilities, Authorities"/>
    <s v="Administration"/>
    <m/>
    <d v="2019-09-08T00:00:00"/>
    <d v="2020-02-27T00:00:00"/>
    <s v="As per disaster plan"/>
    <x v="0"/>
    <x v="41"/>
    <x v="41"/>
  </r>
  <r>
    <n v="217"/>
    <s v="Guidelines for Students_x000a_The document to have concise and unambiguous guidelines for staff on action to be taken in case of various crisis situations._x000a_No such policies or documentation exists. Crisis are handled situation-wise"/>
    <s v="Internal"/>
    <d v="2019-07-10T00:00:00"/>
    <x v="0"/>
    <x v="2"/>
    <x v="7"/>
    <s v="Minor -Non-Conformities"/>
    <x v="1"/>
    <x v="38"/>
    <s v=" Organizational Roles, Responsibilities, Authorities"/>
    <s v="Administration"/>
    <m/>
    <d v="2019-09-08T00:00:00"/>
    <d v="2020-02-27T00:00:00"/>
    <s v="As per disaster plan"/>
    <x v="0"/>
    <x v="41"/>
    <x v="41"/>
  </r>
  <r>
    <n v="218"/>
    <s v="Guidelines for Parents_x000a_The document to have concise and unambiguous guidelines for staff on action to be taken in case of various crisis situations._x000a_No such policies or documentation exists. Crisis are handled situation-wise"/>
    <s v="Internal"/>
    <d v="2019-07-10T00:00:00"/>
    <x v="0"/>
    <x v="2"/>
    <x v="7"/>
    <s v="Minor -Non-Conformities"/>
    <x v="1"/>
    <x v="38"/>
    <s v=" Organizational Roles, Responsibilities, Authorities"/>
    <s v="Administration"/>
    <m/>
    <d v="2019-09-08T00:00:00"/>
    <d v="2020-02-27T00:00:00"/>
    <s v="As per disaster plan"/>
    <x v="0"/>
    <x v="41"/>
    <x v="41"/>
  </r>
  <r>
    <n v="219"/>
    <s v="Availability of adequate number of first aid kits available at various location on the school premises._x000a_No. Currently it is only with infirmary._x000a_  "/>
    <s v="Internal"/>
    <d v="2019-07-10T00:00:00"/>
    <x v="0"/>
    <x v="2"/>
    <x v="7"/>
    <s v="Minor -Non-Conformities"/>
    <x v="1"/>
    <x v="15"/>
    <s v=" Operational planning and control"/>
    <s v="Administration"/>
    <m/>
    <d v="2019-09-08T00:00:00"/>
    <d v="2020-02-27T00:00:00"/>
    <s v="As per disaster plan"/>
    <x v="0"/>
    <x v="41"/>
    <x v="41"/>
  </r>
  <r>
    <n v="220"/>
    <s v="Displayed at  various location on the school premises _x000a_Evacuation plans execution is in process. Will be provided by vendor once Fire Hydrant is installed. Evacuation plans must also include details of existing fire fighting systems in place like Fire Extinguisher's and smoke detectors, where located "/>
    <s v="Internal"/>
    <d v="2019-07-10T00:00:00"/>
    <x v="0"/>
    <x v="2"/>
    <x v="7"/>
    <s v="Minor -Non-Conformities"/>
    <x v="1"/>
    <x v="15"/>
    <s v=" Operational planning and control"/>
    <s v="Administration"/>
    <m/>
    <d v="2019-09-08T00:00:00"/>
    <d v="2020-02-27T00:00:00"/>
    <s v="As per disaster plan"/>
    <x v="0"/>
    <x v="41"/>
    <x v="41"/>
  </r>
  <r>
    <n v="221"/>
    <s v="Availability of adequately trained personnel on fire response, first aid including CPR, traffic control etc. _x000a_Not there."/>
    <s v="Internal"/>
    <d v="2019-07-10T00:00:00"/>
    <x v="0"/>
    <x v="2"/>
    <x v="7"/>
    <s v="Minor -Non-Conformities"/>
    <x v="1"/>
    <x v="15"/>
    <s v=" Operational planning and control"/>
    <s v="Administration"/>
    <m/>
    <d v="2019-09-08T00:00:00"/>
    <d v="2020-02-27T00:00:00"/>
    <s v="As per disaster plan"/>
    <x v="0"/>
    <x v="41"/>
    <x v="41"/>
  </r>
  <r>
    <n v="222"/>
    <s v="Periodic evacuation drills _x000a_Fire training has been done by SIS. No evacuation drills conducted in 2019 "/>
    <s v="Internal"/>
    <d v="2019-07-10T00:00:00"/>
    <x v="0"/>
    <x v="2"/>
    <x v="7"/>
    <s v="Minor -Non-Conformities"/>
    <x v="1"/>
    <x v="15"/>
    <s v=" Operational planning and control"/>
    <s v="Administration"/>
    <m/>
    <d v="2019-09-08T00:00:00"/>
    <d v="2020-05-14T00:00:00"/>
    <s v="Evacuation drill taining is conducted"/>
    <x v="0"/>
    <x v="50"/>
    <x v="50"/>
  </r>
  <r>
    <n v="223"/>
    <s v="Periodic fire drills _x000a_Not there"/>
    <s v="Internal"/>
    <d v="2019-07-10T00:00:00"/>
    <x v="0"/>
    <x v="2"/>
    <x v="7"/>
    <s v="Minor -Non-Conformities"/>
    <x v="1"/>
    <x v="15"/>
    <s v=" Operational planning and control"/>
    <s v="Administration"/>
    <m/>
    <d v="2019-09-08T00:00:00"/>
    <d v="2020-02-27T00:00:00"/>
    <s v="Fire drills conducted"/>
    <x v="0"/>
    <x v="41"/>
    <x v="41"/>
  </r>
  <r>
    <n v="224"/>
    <s v="Students, teachers, parents and other staff to be trained on emergency response procedures"/>
    <s v="Internal"/>
    <d v="2019-07-10T00:00:00"/>
    <x v="0"/>
    <x v="2"/>
    <x v="7"/>
    <s v="Minor -Non-Conformities"/>
    <x v="1"/>
    <x v="0"/>
    <s v=" Competence"/>
    <s v="Administration"/>
    <m/>
    <d v="2019-09-08T00:00:00"/>
    <d v="2020-02-27T00:00:00"/>
    <s v="As per disaster plan"/>
    <x v="0"/>
    <x v="41"/>
    <x v="41"/>
  </r>
  <r>
    <n v="225"/>
    <s v="Periodic specialized training on various aspects of school security including hard and soft skills"/>
    <s v="Internal"/>
    <d v="2019-07-10T00:00:00"/>
    <x v="0"/>
    <x v="2"/>
    <x v="7"/>
    <s v="Minor -Non-Conformities"/>
    <x v="1"/>
    <x v="0"/>
    <s v=" Competence"/>
    <s v="Administration"/>
    <m/>
    <d v="2019-09-08T00:00:00"/>
    <d v="2020-02-27T00:00:00"/>
    <s v="Training are conducted"/>
    <x v="0"/>
    <x v="41"/>
    <x v="41"/>
  </r>
  <r>
    <n v="226"/>
    <s v="A documented training programme covering orientation and continuous on the job training"/>
    <s v="Internal"/>
    <d v="2019-07-10T00:00:00"/>
    <x v="0"/>
    <x v="2"/>
    <x v="7"/>
    <s v="Minor -Non-Conformities"/>
    <x v="1"/>
    <x v="0"/>
    <s v=" Competence"/>
    <s v="Administration"/>
    <m/>
    <d v="2019-09-08T00:00:00"/>
    <d v="2020-02-27T00:00:00"/>
    <s v="Trainings are provided in school"/>
    <x v="0"/>
    <x v="41"/>
    <x v="41"/>
  </r>
  <r>
    <n v="227"/>
    <s v="The school should have a documented emergency response plan for various emergencies such fire, floods, earthquake, civil unrest etc."/>
    <s v="Internal"/>
    <d v="2019-07-10T00:00:00"/>
    <x v="0"/>
    <x v="2"/>
    <x v="7"/>
    <s v="Minor -Non-Conformities"/>
    <x v="1"/>
    <x v="15"/>
    <s v=" Operational planning and control"/>
    <s v="Administration"/>
    <m/>
    <d v="2019-09-08T00:00:00"/>
    <d v="2020-02-27T00:00:00"/>
    <s v="As per disaster plan"/>
    <x v="0"/>
    <x v="41"/>
    <x v="41"/>
  </r>
  <r>
    <n v="228"/>
    <s v="A detailed social media policy to govern usage and restrictions inside the school campus"/>
    <s v="Internal"/>
    <d v="2019-07-10T00:00:00"/>
    <x v="0"/>
    <x v="2"/>
    <x v="7"/>
    <s v="Minor -Non-Conformities"/>
    <x v="1"/>
    <x v="37"/>
    <s v=" OH&amp;S Policy"/>
    <s v="Administration"/>
    <m/>
    <d v="2019-09-08T00:00:00"/>
    <d v="2020-02-27T00:00:00"/>
    <s v="Social media policy exists"/>
    <x v="0"/>
    <x v="41"/>
    <x v="41"/>
  </r>
  <r>
    <n v="229"/>
    <s v="Detailed background checks on all staff that go beyond mere ‘criminal history check’ and may include informal means of getting information on a person’s background"/>
    <s v="Internal"/>
    <d v="2019-07-10T00:00:00"/>
    <x v="0"/>
    <x v="2"/>
    <x v="7"/>
    <s v="Minor -Non-Conformities"/>
    <x v="1"/>
    <x v="15"/>
    <s v=" Operational planning and control"/>
    <s v="Administration"/>
    <m/>
    <d v="2019-09-08T00:00:00"/>
    <d v="2020-02-27T00:00:00"/>
    <s v="Background checks done by school"/>
    <x v="0"/>
    <x v="41"/>
    <x v="41"/>
  </r>
  <r>
    <n v="230"/>
    <s v="Availability of CCTV coverage in cafeteria "/>
    <s v="Internal"/>
    <d v="2019-07-10T00:00:00"/>
    <x v="0"/>
    <x v="2"/>
    <x v="7"/>
    <s v="Minor -Non-Conformities"/>
    <x v="1"/>
    <x v="15"/>
    <s v=" Operational planning and control"/>
    <s v="Administration"/>
    <m/>
    <d v="2019-09-08T00:00:00"/>
    <d v="2020-02-27T00:00:00"/>
    <s v="CCTV installed in cafeteria."/>
    <x v="0"/>
    <x v="41"/>
    <x v="41"/>
  </r>
  <r>
    <n v="231"/>
    <s v="Adequate medical cover – medical room, doctor on-site and ambulance."/>
    <s v="Internal"/>
    <d v="2019-07-10T00:00:00"/>
    <x v="0"/>
    <x v="2"/>
    <x v="7"/>
    <s v="Minor -Non-Conformities"/>
    <x v="1"/>
    <x v="36"/>
    <s v=" Hazard identification &amp; assessment of risks and opportunities"/>
    <s v="Administration"/>
    <m/>
    <d v="2019-09-08T00:00:00"/>
    <d v="2020-02-27T00:00:00"/>
    <s v="As per safety plan"/>
    <x v="0"/>
    <x v="41"/>
    <x v="41"/>
  </r>
  <r>
    <n v="232"/>
    <s v="Detailed background check on all non-teaching staff/ contract staff including criminal history and social reputation checks_x000a_This is being done by Admin for contract staff &amp; non-teaching staff by HR"/>
    <s v="Internal"/>
    <d v="2019-07-10T00:00:00"/>
    <x v="0"/>
    <x v="2"/>
    <x v="7"/>
    <s v="Observation"/>
    <x v="1"/>
    <x v="33"/>
    <s v=" Determination of legal and other requirements"/>
    <s v="HR"/>
    <m/>
    <d v="2019-09-08T00:00:00"/>
    <d v="2020-02-27T00:00:00"/>
    <s v="Background checks done by school"/>
    <x v="0"/>
    <x v="41"/>
    <x v="41"/>
  </r>
  <r>
    <n v="233"/>
    <s v="Staff and students must be trained to report unescorted visitors / strangers_x000a_Strangers / first time visitors are escorted to concerned person in school, awareness sessions need to be conducted during assembly and other gatherings_x000a_"/>
    <s v="Internal"/>
    <d v="2019-07-10T00:00:00"/>
    <x v="0"/>
    <x v="2"/>
    <x v="7"/>
    <s v="Observation"/>
    <x v="1"/>
    <x v="15"/>
    <s v=" Operational planning and control"/>
    <s v="Administration"/>
    <m/>
    <d v="2019-09-08T00:00:00"/>
    <d v="2020-02-27T00:00:00"/>
    <s v="Staff and students are now trained to report unescorted visitors / strangers"/>
    <x v="0"/>
    <x v="41"/>
    <x v="41"/>
  </r>
  <r>
    <n v="234"/>
    <s v="Cameras view to be clear_x000a_All cameras are in place as per report. However there is no AMC. IP cameras are installed. Total 96 cameras"/>
    <s v="Internal"/>
    <d v="2019-07-10T00:00:00"/>
    <x v="0"/>
    <x v="2"/>
    <x v="7"/>
    <s v="Observation"/>
    <x v="1"/>
    <x v="15"/>
    <s v=" Operational planning and control"/>
    <s v="Administration"/>
    <m/>
    <d v="2019-09-08T00:00:00"/>
    <d v="2020-02-27T00:00:00"/>
    <s v="Camera view is now clear"/>
    <x v="0"/>
    <x v="41"/>
    <x v="41"/>
  </r>
  <r>
    <n v="235"/>
    <s v="What can be viewed live, who can view and approval process for footage retrieval_x000a_If any requires footage retrieval, principal's approval is required and rights are with admin_x000a_"/>
    <s v="Internal"/>
    <d v="2019-07-10T00:00:00"/>
    <x v="0"/>
    <x v="2"/>
    <x v="7"/>
    <s v="Observation"/>
    <x v="1"/>
    <x v="15"/>
    <s v=" Operational planning and control"/>
    <s v="Administration"/>
    <m/>
    <d v="2019-09-08T00:00:00"/>
    <d v="2020-02-27T00:00:00"/>
    <s v="As per school policy"/>
    <x v="0"/>
    <x v="41"/>
    <x v="41"/>
  </r>
  <r>
    <n v="236"/>
    <s v="All accountable key to have two sets of keys, original and duplicate. Duplicate key will be kept in the duplicate key chest at the reception of the building and will not be used for daily activities._x000a_Original keys will be kept in the original key board/chest and will be used for day-to-day activities. Both the Keyboards will be kept locked at all times and their keys to be safely held with the Reception Guards/ Main Gate Supervisor._x000a_Duplicate Key board/chest will not be opened without the prior permission of the designated authority._x000a_Duplicate keys are in store room in lock &amp; key. Process needs to be documented_x000a_"/>
    <s v="Internal"/>
    <d v="2019-07-10T00:00:00"/>
    <x v="0"/>
    <x v="2"/>
    <x v="7"/>
    <s v="Observation"/>
    <x v="1"/>
    <x v="15"/>
    <s v=" Operational planning and control"/>
    <s v="Administration"/>
    <m/>
    <d v="2019-09-08T00:00:00"/>
    <d v="2020-02-27T00:00:00"/>
    <s v="Keys are properly managed"/>
    <x v="0"/>
    <x v="41"/>
    <x v="41"/>
  </r>
  <r>
    <n v="237"/>
    <s v="There should be a functional and comprehensive Fire Alarm System, supported by smoke detectors and fire extinguishers._x000a_Fire alarm system is only for 2nd floor and is functional_x000a_"/>
    <s v="Internal"/>
    <d v="2019-07-10T00:00:00"/>
    <x v="0"/>
    <x v="2"/>
    <x v="7"/>
    <s v="Observation"/>
    <x v="1"/>
    <x v="15"/>
    <s v=" Operational planning and control"/>
    <s v="Administration"/>
    <m/>
    <d v="2019-09-08T00:00:00"/>
    <d v="2020-02-27T00:00:00"/>
    <s v="Fire alarm system exists"/>
    <x v="0"/>
    <x v="41"/>
    <x v="41"/>
  </r>
  <r>
    <n v="238"/>
    <s v="Smoke detectors are located only in the labs and the computer room._x000a_In ground &amp; 1st floor, smoke detectors are available but not functional. Smoke detectors are operational only on 2nd floor. Periodic checking of smoke detectors / test report to be verified during next audit."/>
    <s v="Internal"/>
    <d v="2019-07-10T00:00:00"/>
    <x v="0"/>
    <x v="2"/>
    <x v="7"/>
    <s v="Observation"/>
    <x v="0"/>
    <x v="15"/>
    <s v=" Operational planning and control"/>
    <s v="Administration"/>
    <m/>
    <d v="2020-06-30T00:00:00"/>
    <d v="2020-06-19T00:00:00"/>
    <s v="Smoke detectors are operating and school campus has entered into AMC with the vendor for its regular maintenance"/>
    <x v="0"/>
    <x v="44"/>
    <x v="46"/>
  </r>
  <r>
    <n v="239"/>
    <s v="Detailed background checks on all transportation staff that go beyond mere ‘criminal history check’ and may include informal means of getting information on a person’s background  "/>
    <s v="Internal"/>
    <d v="2019-07-10T00:00:00"/>
    <x v="0"/>
    <x v="2"/>
    <x v="7"/>
    <s v="Observation"/>
    <x v="1"/>
    <x v="33"/>
    <s v=" Determination of legal and other requirements"/>
    <s v="Administration"/>
    <m/>
    <d v="2019-09-08T00:00:00"/>
    <d v="2020-02-27T00:00:00"/>
    <s v="Background checks done by school"/>
    <x v="0"/>
    <x v="41"/>
    <x v="41"/>
  </r>
  <r>
    <n v="240"/>
    <s v="All school buses to be compliant with latest guidelines issued by CBSE._x000a_CCTV Cameras installation in bus in process, Speed governors are there. A detailed transporter audit is conducted periodically against checklist provided by CBSE_x000a_"/>
    <s v="Internal"/>
    <d v="2019-07-10T00:00:00"/>
    <x v="0"/>
    <x v="2"/>
    <x v="7"/>
    <s v="Observation"/>
    <x v="1"/>
    <x v="33"/>
    <s v=" Determination of legal and other requirements"/>
    <s v="Administration"/>
    <m/>
    <d v="2019-09-08T00:00:00"/>
    <d v="2020-02-27T00:00:00"/>
    <s v="CCTV Camera installed in buses"/>
    <x v="0"/>
    <x v="41"/>
    <x v="41"/>
  </r>
  <r>
    <n v="241"/>
    <s v="All school buses must have a first-aid kit, fire extinguisherst and clean drinking water_x000a_First aid kits &amp; fire extinguisher's observed in all buses. However first aid kit contents is not standardized across all the 9 buses. Observed Skin Cream that specifically said to be kept out of reach for children in one of the kits, medicines like paracetamol, iodex balm, these items are not part of any list of contents of First Aid Box."/>
    <s v="Internal"/>
    <d v="2019-07-10T00:00:00"/>
    <x v="0"/>
    <x v="2"/>
    <x v="7"/>
    <s v="Observation"/>
    <x v="1"/>
    <x v="15"/>
    <s v=" Operational planning and control"/>
    <s v="Administration"/>
    <m/>
    <d v="2019-09-08T00:00:00"/>
    <d v="2020-02-27T00:00:00"/>
    <s v="First aid kit in all school buses"/>
    <x v="0"/>
    <x v="41"/>
    <x v="41"/>
  </r>
  <r>
    <n v="242"/>
    <s v="Also observed Fire Extinguisher's kept in non-accessible locations in some of the school buses instead of designated locations. List of Fire Extinguisher's in entire campus including transport buses and along with their type, location, expiry, renewal details to be verified during next audit."/>
    <s v="Internal"/>
    <d v="2019-07-10T00:00:00"/>
    <x v="0"/>
    <x v="2"/>
    <x v="7"/>
    <s v="Observation"/>
    <x v="1"/>
    <x v="15"/>
    <s v=" Operational planning and control"/>
    <s v="Administration"/>
    <m/>
    <d v="2019-09-08T00:00:00"/>
    <d v="2020-02-27T00:00:00"/>
    <s v="FE kept at all places"/>
    <x v="0"/>
    <x v="41"/>
    <x v="41"/>
  </r>
  <r>
    <n v="243"/>
    <s v="Vehicles should have CCTV coverage_x000a_CCTVs installation is in process_x000a_"/>
    <s v="Internal"/>
    <d v="2019-07-10T00:00:00"/>
    <x v="0"/>
    <x v="2"/>
    <x v="7"/>
    <s v="Observation"/>
    <x v="0"/>
    <x v="35"/>
    <s v=" Design &amp; development of products &amp; services"/>
    <s v="Administration"/>
    <m/>
    <d v="2019-09-08T00:00:00"/>
    <d v="2020-05-14T00:00:00"/>
    <s v="CCTV is now installed in buses"/>
    <x v="0"/>
    <x v="50"/>
    <x v="50"/>
  </r>
  <r>
    <n v="244"/>
    <s v="All the security guards deployed at the school should be thoroughly vetted for criminal history and social reputation checks._x000a_This is done by SIS Agency for Police Verification. Social Reputation / Additional checks not being conducted "/>
    <s v="Internal"/>
    <d v="2019-07-10T00:00:00"/>
    <x v="0"/>
    <x v="2"/>
    <x v="7"/>
    <s v="Observation"/>
    <x v="1"/>
    <x v="33"/>
    <s v=" Determination of legal and other requirements"/>
    <s v="Administration"/>
    <m/>
    <d v="2019-09-08T00:00:00"/>
    <d v="2020-02-27T00:00:00"/>
    <s v="Security guards are deployed with proper background checks"/>
    <x v="0"/>
    <x v="41"/>
    <x v="41"/>
  </r>
  <r>
    <n v="245"/>
    <s v="School to have a detailed SOP on handling of angry parents. This should include measures such as prevention of interruption in school curriculum, attendance by other members of staff etc._x000a_Process is there. First point of contact is Simran - Admissions Counsellor. If parents are still not satisfied, then it is escalated to Principal"/>
    <s v="Internal"/>
    <d v="2019-07-10T00:00:00"/>
    <x v="0"/>
    <x v="2"/>
    <x v="7"/>
    <s v="Observation"/>
    <x v="1"/>
    <x v="18"/>
    <s v=" Documented information"/>
    <s v="Admissions"/>
    <m/>
    <d v="2019-09-08T00:00:00"/>
    <d v="2020-02-27T00:00:00"/>
    <s v="Customer complaint policy exists"/>
    <x v="0"/>
    <x v="41"/>
    <x v="41"/>
  </r>
  <r>
    <n v="246"/>
    <s v="During school campus visit, no safety signage's nor locks found on all entry points of electrical installations, server rooms, etc…No rubber mats, wooden baton also available in such areas. Also no Fire Extinguisher's available in these rooms to minimise damage in case of an emergency. Housekeeping / Storage to be also improved in these rooms. Lots of unwanted material (flamable / inflamable) found in these rooms."/>
    <s v="Internal"/>
    <d v="2019-06-10T00:00:00"/>
    <x v="0"/>
    <x v="2"/>
    <x v="8"/>
    <s v="Minor -Non-Conformities"/>
    <x v="0"/>
    <x v="30"/>
    <s v=" Determining requirements for products &amp; services"/>
    <s v="Administration"/>
    <m/>
    <d v="2019-08-09T00:00:00"/>
    <d v="2020-02-27T00:00:00"/>
    <s v="Unwanted material is cleared"/>
    <x v="0"/>
    <x v="51"/>
    <x v="51"/>
  </r>
  <r>
    <n v="247"/>
    <s v="Supplier is Express Hospitality Facility Management Services. Owner Mr. Ravikumar Yagnik. Supplier was able to show documents pertaining payment to Gujarat labor welfare board, pertaining to service tax registration, PF Code. Verified Shops &amp; Establishment License Reg. No. PII/CNP/2900004/0119013, Regd. On 11/1/2016, Expd. On 31/12/2016. Also No Contract Labor License is available. During inspection, no ID cards found with any of the housekeeping staff working in the school premises"/>
    <s v="Internal"/>
    <d v="2019-06-10T00:00:00"/>
    <x v="0"/>
    <x v="2"/>
    <x v="8"/>
    <s v="Minor -Non-Conformities"/>
    <x v="0"/>
    <x v="30"/>
    <s v=" Determining requirements for products &amp; services"/>
    <s v="Administration"/>
    <m/>
    <d v="2020-06-17T00:00:00"/>
    <d v="2020-11-03T00:00:00"/>
    <s v="Campus has completed documentation process and government will be issuing the license."/>
    <x v="0"/>
    <x v="52"/>
    <x v="52"/>
  </r>
  <r>
    <n v="248"/>
    <s v="Noise Level Tests in Ambient to be less than 65 DB in Day Time &amp; 55 DB in night time is not yet obtained from the supplier."/>
    <s v="Internal"/>
    <d v="2019-06-10T00:00:00"/>
    <x v="0"/>
    <x v="2"/>
    <x v="8"/>
    <s v="Minor -Non-Conformities"/>
    <x v="0"/>
    <x v="30"/>
    <s v=" Determining requirements for products &amp; services"/>
    <s v="Administration"/>
    <m/>
    <d v="2019-08-09T00:00:00"/>
    <d v="2020-02-27T00:00:00"/>
    <s v="Noise level test is done by school"/>
    <x v="0"/>
    <x v="51"/>
    <x v="51"/>
  </r>
  <r>
    <n v="249"/>
    <s v="Consent for DG under Air Act_x000a_Installation Permit from State Electricity Board_x000a_DG Ambient noise and air testing_x000a_-to be obatined from AMC vendor. Licence to be verified. "/>
    <s v="Internal"/>
    <d v="2019-06-10T00:00:00"/>
    <x v="0"/>
    <x v="2"/>
    <x v="8"/>
    <s v="Minor -Non-Conformities"/>
    <x v="0"/>
    <x v="30"/>
    <s v=" Determining requirements for products &amp; services"/>
    <s v="Administration"/>
    <m/>
    <d v="2019-08-09T00:00:00"/>
    <d v="2020-02-27T00:00:00"/>
    <s v="All are obtained by the campus"/>
    <x v="0"/>
    <x v="51"/>
    <x v="51"/>
  </r>
  <r>
    <n v="250"/>
    <s v="Air Quality Test-to be done"/>
    <s v="Internal"/>
    <d v="2019-06-10T00:00:00"/>
    <x v="0"/>
    <x v="2"/>
    <x v="8"/>
    <s v="Minor -Non-Conformities"/>
    <x v="0"/>
    <x v="30"/>
    <s v=" Determining requirements for products &amp; services"/>
    <s v="Administration"/>
    <m/>
    <d v="2019-08-09T00:00:00"/>
    <d v="2020-02-27T00:00:00"/>
    <s v="Air quality test in now done in the campus"/>
    <x v="0"/>
    <x v="51"/>
    <x v="51"/>
  </r>
  <r>
    <n v="251"/>
    <s v="In addition to the driver, there shall be a conductor, holding a valid license, deployed in each bus, and his qualification, duties and functions should be in consonance with the provisions in Rule 17 of Motor Vehicles, Rules, 1993."/>
    <s v="Internal"/>
    <d v="2019-06-10T00:00:00"/>
    <x v="0"/>
    <x v="2"/>
    <x v="8"/>
    <s v="Observation"/>
    <x v="1"/>
    <x v="14"/>
    <s v=" Resources"/>
    <s v="Administration"/>
    <m/>
    <d v="2019-08-09T00:00:00"/>
    <d v="2020-03-19T00:00:00"/>
    <s v="School has male attendant"/>
    <x v="0"/>
    <x v="53"/>
    <x v="53"/>
  </r>
  <r>
    <n v="252"/>
    <s v="Provision shall be made by the school authorities for at least one well – trained lady attendant, preferably a lady guard, in each school bus, who will ensure safe travel of the children during the entire journey and also render adequate assistance for safe boarding and de-boarding of the children._x000a_Currently, there are only male attendant’s deployed. Reason being given is that students pick-up &amp; drop is planned in such a way that there is no girl child for first and last drop,Lady attendants are currently being deployed only for pre-primary."/>
    <s v="Internal"/>
    <d v="2019-06-10T00:00:00"/>
    <x v="0"/>
    <x v="2"/>
    <x v="8"/>
    <s v="Observation"/>
    <x v="1"/>
    <x v="14"/>
    <s v=" Resources"/>
    <s v="Administration"/>
    <m/>
    <d v="2020-06-17T00:00:00"/>
    <d v="2020-06-18T00:00:00"/>
    <s v="School pick up -drop off arranged in such a way that no girl child is picked up first and dropped of last"/>
    <x v="0"/>
    <x v="14"/>
    <x v="54"/>
  </r>
  <r>
    <n v="253"/>
    <s v="Adequate number of hand wash basins made of porcelain/stainless steel with soap, hot &amp; cold water , drying (clean &amp; dry towel) for customer._x000a_Facilities are outside the pantry / canteen nearby area. Only handwash is provided."/>
    <s v="Internal"/>
    <d v="2019-06-10T00:00:00"/>
    <x v="0"/>
    <x v="2"/>
    <x v="8"/>
    <s v="Observation"/>
    <x v="1"/>
    <x v="14"/>
    <s v=" Resources"/>
    <s v="Administration"/>
    <m/>
    <d v="2019-08-09T00:00:00"/>
    <d v="2020-03-17T00:00:00"/>
    <s v="Canteen records maintained"/>
    <x v="0"/>
    <x v="54"/>
    <x v="55"/>
  </r>
  <r>
    <n v="254"/>
    <s v="Conveyance &amp; transportation of food in an appropriate state of cleanliness, particularly if the same vehicle has been used to carry non-food items._x000a_Currently food cooked inside the supplier’s premises is brought to Ahmd campus in school van (ECO Model)."/>
    <s v="Internal"/>
    <d v="2019-06-10T00:00:00"/>
    <x v="0"/>
    <x v="2"/>
    <x v="8"/>
    <s v="Observation"/>
    <x v="1"/>
    <x v="14"/>
    <s v=" Resources"/>
    <s v="Administration"/>
    <m/>
    <d v="2019-08-09T00:00:00"/>
    <d v="2020-02-27T00:00:00"/>
    <s v="Cleaniness of transport of food is well taken care by school"/>
    <x v="0"/>
    <x v="51"/>
    <x v="51"/>
  </r>
  <r>
    <n v="255"/>
    <s v="School buses should be painted yellow with name of the school written prominently on both sides of the bus so that these can be identified easily._x000a_School has 9 buses. No stickers observed on both sides, currently Xerox paper is used."/>
    <s v="Internal"/>
    <d v="2019-06-10T00:00:00"/>
    <x v="0"/>
    <x v="2"/>
    <x v="8"/>
    <s v="Minor -Non-Conformities"/>
    <x v="1"/>
    <x v="14"/>
    <s v=" Resources"/>
    <s v="Administration"/>
    <m/>
    <d v="2019-08-09T00:00:00"/>
    <d v="2020-02-27T00:00:00"/>
    <s v="School buses are painted yellow"/>
    <x v="0"/>
    <x v="51"/>
    <x v="51"/>
  </r>
  <r>
    <n v="256"/>
    <s v="Details of the Driver (name, address, license number, badge number) and Tel.No. of the school or owner of the bus, Transport Dept’s helpline number and Registration number of the vehicle shall be displayed at prominent places inside and outside the bus in contrast colour. It is to be clearly visible to all the passengers in the bus and to the public so that in case of necessity, the school authority / police or other authorities can be informed._x000a_This practise is currently not being followed. Needs to be initiated._x000a_ "/>
    <s v="Internal"/>
    <d v="2019-06-10T00:00:00"/>
    <x v="0"/>
    <x v="2"/>
    <x v="8"/>
    <s v="Minor -Non-Conformities"/>
    <x v="1"/>
    <x v="14"/>
    <s v=" Resources"/>
    <s v="Administration"/>
    <m/>
    <d v="2019-08-09T00:00:00"/>
    <d v="2020-03-17T00:00:00"/>
    <s v="Details are displayed prominently"/>
    <x v="0"/>
    <x v="54"/>
    <x v="55"/>
  </r>
  <r>
    <n v="257"/>
    <s v="The windows of the bus should be fitted with horizontal grills and with mesh fire._x000a_Only rods are fitted, no grills nor mesh wire_x000a_"/>
    <s v="Internal"/>
    <d v="2019-06-10T00:00:00"/>
    <x v="0"/>
    <x v="2"/>
    <x v="8"/>
    <s v="Minor -Non-Conformities"/>
    <x v="0"/>
    <x v="16"/>
    <s v=" Infrastructure"/>
    <s v="Administration"/>
    <m/>
    <d v="2020-06-17T00:00:00"/>
    <d v="2020-05-16T00:00:00"/>
    <s v="Windows of the bus are now fitted with grills"/>
    <x v="0"/>
    <x v="55"/>
    <x v="56"/>
  </r>
  <r>
    <n v="258"/>
    <s v="The school authorities should ensure that every school bus should possess two fire extinguishers of ABC type of 5kg capacity having ISI mark. One of which should be kept in the driver’s cabin and second near the emergency exit door. Similarly, training should be given to the driver, conductor and lady attendant / guard to operate the fire extinguisher._x000a_Himanshu Sharma is the Designated Transport Manager. However his contact details are not displayed as per requirement. Instead contact details, where displayed, are those of the Admissions Team. Reason: Marketing Perspective._x000a_"/>
    <s v="Internal"/>
    <d v="2019-06-10T00:00:00"/>
    <x v="0"/>
    <x v="2"/>
    <x v="8"/>
    <s v="Minor -Non-Conformities"/>
    <x v="1"/>
    <x v="14"/>
    <s v=" Resources"/>
    <s v="Administration"/>
    <m/>
    <d v="2019-08-09T00:00:00"/>
    <d v="2020-02-27T00:00:00"/>
    <s v="FE in school buses"/>
    <x v="0"/>
    <x v="51"/>
    <x v="51"/>
  </r>
  <r>
    <n v="259"/>
    <s v="Global Positioning System (GPS) and CCTV arrangement should be made compulsorily in each school bus. It shall be ensured by the owner of the bus that the GPS and CCTV thus installed, is kept in working condition at all the time._x000a_GPS Tracking System via mobile phone app is not available in any of the buses. _x000a__x000a_CCTV’s are installed however there are issues w.r.t. 100% successful functioning because as per feedback of the Transport Manager, due to bumpy roads, they become misaligned from their original set position._x000a__x000a_Also during SWOT Analysis session, one of the teacher’s feedback was that CCTV’s are not always working."/>
    <s v="Internal"/>
    <d v="2019-06-10T00:00:00"/>
    <x v="0"/>
    <x v="2"/>
    <x v="8"/>
    <s v="Minor -Non-Conformities"/>
    <x v="1"/>
    <x v="14"/>
    <s v=" Resources"/>
    <s v="Administration"/>
    <m/>
    <d v="2019-08-09T00:00:00"/>
    <d v="2020-02-27T00:00:00"/>
    <s v="CCTV properly installed"/>
    <x v="0"/>
    <x v="51"/>
    <x v="51"/>
  </r>
  <r>
    <n v="260"/>
    <s v="Each school should designate one Transport Manager who will be entrusted with the responsibility to ensure the safety of school children travelling by school bus. Name and contact details of the Transport Manager of the school must be prominently displayed outside and inside the school bus._x000a_Himanshu Sharma is the Designated Transport Manager. However his contact details are not displayed as per requirement. Instead contact details, where displayed, are those of the Admissions Team. Reason: Marketing Perspective_x000a_"/>
    <s v="Internal"/>
    <d v="2019-06-10T00:00:00"/>
    <x v="0"/>
    <x v="2"/>
    <x v="8"/>
    <s v="Minor -Non-Conformities"/>
    <x v="1"/>
    <x v="14"/>
    <s v=" Resources"/>
    <s v="Administration"/>
    <m/>
    <d v="2020-06-17T00:00:00"/>
    <d v="2020-06-18T00:00:00"/>
    <s v="Transport manager details are displayed inside the school bus."/>
    <x v="0"/>
    <x v="14"/>
    <x v="54"/>
  </r>
  <r>
    <n v="261"/>
    <s v="The school buses shall be fitted with alarm bell and siren so that in case of emergency everyone can be alerted._x000a_As per the transport contractors who were available for inspection / audit, This facility is not available in old buses, however it is there in new buses manufactured. And we are using old buses."/>
    <s v="Internal"/>
    <d v="2019-06-10T00:00:00"/>
    <x v="0"/>
    <x v="2"/>
    <x v="8"/>
    <s v="Minor -Non-Conformities"/>
    <x v="1"/>
    <x v="14"/>
    <s v=" Resources"/>
    <s v="Administration"/>
    <m/>
    <d v="2019-08-09T00:00:00"/>
    <d v="2020-03-17T00:00:00"/>
    <s v="School buses are fitted with alarm bells and sirens"/>
    <x v="0"/>
    <x v="54"/>
    <x v="55"/>
  </r>
  <r>
    <n v="262"/>
    <s v="Medical checkup regarding the physical fitness of the driver including eye testing shall be made every year. Fitness certificate issued by the competent authority shall be obtained as per the safety standard under “The Motor Vehicles Act 1988”._x000a_This is not done. Transport Manager has assured that it will be done in month’s of June-July._x000a_"/>
    <s v="Internal"/>
    <d v="2019-06-11T00:00:00"/>
    <x v="0"/>
    <x v="2"/>
    <x v="8"/>
    <s v="Minor -Non-Conformities"/>
    <x v="1"/>
    <x v="14"/>
    <s v=" Resources"/>
    <s v="Administration"/>
    <m/>
    <d v="2019-08-10T00:00:00"/>
    <d v="2020-02-18T00:00:00"/>
    <s v="Medical records produced"/>
    <x v="0"/>
    <x v="56"/>
    <x v="57"/>
  </r>
  <r>
    <n v="263"/>
    <s v="The driver shall be dressed in the uniform of grey trouser and jacket or as prescribed by the State Transport Department with his name plate along with name of owner of the school bus distinctly embossed._x000a_Transport Manager has assured that all drivers will be provided uniform by 15/6/19. ID cards will also be issued to all drivers. "/>
    <s v="Internal"/>
    <d v="2019-06-11T00:00:00"/>
    <x v="0"/>
    <x v="2"/>
    <x v="8"/>
    <s v="Minor -Non-Conformities"/>
    <x v="1"/>
    <x v="14"/>
    <s v=" Resources"/>
    <s v="Administration"/>
    <m/>
    <d v="2019-08-10T00:00:00"/>
    <d v="2020-02-27T00:00:00"/>
    <s v="Proper uniform is provided"/>
    <x v="0"/>
    <x v="57"/>
    <x v="58"/>
  </r>
  <r>
    <n v="264"/>
    <s v="In case of hired school buses, the school authorities shall enter into a ‘valid agreement’ with the owner / transporter of the school bus and the driver of the school bus shall carry a copy of such agreement._x000a_Verified old agreement copy dated 24th July, 2017 between Spillar education trust &amp; Khodiyar Bus Service. Agreement validity was from 15/6/17 to 31/5/19. Agreement has expired. As per Transport Manager, Negotiations are still going on._x000a_"/>
    <s v="Internal"/>
    <d v="2019-06-11T00:00:00"/>
    <x v="0"/>
    <x v="2"/>
    <x v="8"/>
    <s v="Minor -Non-Conformities"/>
    <x v="1"/>
    <x v="14"/>
    <s v=" Resources"/>
    <s v="Administration"/>
    <m/>
    <d v="2019-08-10T00:00:00"/>
    <d v="2020-03-19T00:00:00"/>
    <s v="Valid agreement exists"/>
    <x v="0"/>
    <x v="58"/>
    <x v="59"/>
  </r>
  <r>
    <n v="265"/>
    <s v="The record having details of the students ferried indicating the name, class, residential address, blood group, points of stoppage, route plan should always be kept in readiness with the bus conductor inside the school bus._x000a_Records are maintained. However blood group details not there. It’s column could be added."/>
    <s v="Internal"/>
    <d v="2019-06-11T00:00:00"/>
    <x v="0"/>
    <x v="2"/>
    <x v="8"/>
    <s v="Minor -Non-Conformities"/>
    <x v="0"/>
    <x v="16"/>
    <s v=" Infrastructure"/>
    <s v="Administration"/>
    <m/>
    <d v="2020-06-17T00:00:00"/>
    <d v="2020-05-16T00:00:00"/>
    <s v="Medical records including blood group details are maintained"/>
    <x v="0"/>
    <x v="59"/>
    <x v="56"/>
  </r>
  <r>
    <n v="266"/>
    <s v="Refresher training course with a view to fine-tune and increased proficiency of driving shall be imparted to drivers of the school bus periodically i.e. twice in a year._x000a_The only training that was given to the drivers was in 2018 by EICHER motors of upgradation from BS3 to BS4._x000a_"/>
    <s v="Internal"/>
    <d v="2019-06-11T00:00:00"/>
    <x v="0"/>
    <x v="2"/>
    <x v="8"/>
    <s v="Minor -Non-Conformities"/>
    <x v="1"/>
    <x v="14"/>
    <s v=" Resources"/>
    <s v="Administration"/>
    <m/>
    <d v="2019-08-10T00:00:00"/>
    <d v="2020-03-23T00:00:00"/>
    <s v="Refresher training is conducted to increase proficiency"/>
    <x v="0"/>
    <x v="60"/>
    <x v="60"/>
  </r>
  <r>
    <n v="267"/>
    <s v="The school authority must provide one mobile phone in each school bus so that in case of emergency the school bus can be contacted or the driver / conductor of the school bus can contact the Police, State authority and the school authority._x000a_No separate school owned mobile phone is provided. All drivers / conductors / owners of bus use their personal mobile phone._x000a_"/>
    <s v="Internal"/>
    <d v="2019-06-11T00:00:00"/>
    <x v="0"/>
    <x v="2"/>
    <x v="8"/>
    <s v="Minor -Non-Conformities"/>
    <x v="1"/>
    <x v="14"/>
    <s v=" Resources"/>
    <s v="Administration"/>
    <m/>
    <d v="2020-06-17T00:00:00"/>
    <d v="2020-06-18T00:00:00"/>
    <s v="Mobiles have been provided to Drivers and attendants"/>
    <x v="0"/>
    <x v="61"/>
    <x v="54"/>
  </r>
  <r>
    <n v="268"/>
    <s v="Periodic feed-back from school children using school transport facility with regards to driver / conductor be taken and records are to be maintained._x000a_No such records evidenced."/>
    <s v="Internal"/>
    <d v="2019-06-11T00:00:00"/>
    <x v="0"/>
    <x v="2"/>
    <x v="8"/>
    <s v="Minor -Non-Conformities"/>
    <x v="0"/>
    <x v="16"/>
    <s v=" Infrastructure"/>
    <s v="Administration"/>
    <m/>
    <d v="2020-06-17T00:00:00"/>
    <d v="2020-05-16T00:00:00"/>
    <s v="Feeback reocrd maintained"/>
    <x v="0"/>
    <x v="59"/>
    <x v="56"/>
  </r>
  <r>
    <n v="269"/>
    <s v="No person suffering from any infection or contagious disease._x000a_No records maintained."/>
    <s v="Internal"/>
    <d v="2019-06-11T00:00:00"/>
    <x v="0"/>
    <x v="2"/>
    <x v="8"/>
    <s v="Minor -Non-Conformities"/>
    <x v="1"/>
    <x v="14"/>
    <s v=" Resources"/>
    <s v="Administration"/>
    <m/>
    <d v="2019-08-10T00:00:00"/>
    <d v="2020-02-18T00:00:00"/>
    <s v="Medical records produced"/>
    <x v="0"/>
    <x v="56"/>
    <x v="57"/>
  </r>
  <r>
    <n v="270"/>
    <s v="Arrangements are made to get the staff medically examined once in six month to ensure that they are free from infectious, contagious and other disease_x000a_As confirmed by Supplier Mr. Agarwal, currently there is no system of having annual medical check-up of cooks done. _x000a__x000a_The following medical check-up of the cooks should be done by supplier on an annual basis _x000a__x000a_General Body Health:_x000a_• CBC_x000a_• ESR_x000a_• Urine Routine_x000a_• Chest X-ray_x000a_• Blood Group and Rh Factor_x000a_Diabetes Screen:_x000a_• Fasting Blood Sugar_x000a_Consultations:_x000a_• General physical examination and review_x000a_The extra tests for Food handlers are as follows:_x000a_1. HIV_x000a_2. HBsAg_x000a_3. Stool Examination_x000a_4. VDRL_x000a__x000a_A copy of their report to be furnished to us every year before beginning of academic session."/>
    <s v="Internal"/>
    <d v="2019-06-11T00:00:00"/>
    <x v="0"/>
    <x v="2"/>
    <x v="8"/>
    <s v="Minor -Non-Conformities"/>
    <x v="1"/>
    <x v="14"/>
    <s v=" Resources"/>
    <s v="Administration"/>
    <m/>
    <d v="2019-08-10T00:00:00"/>
    <d v="2020-02-18T00:00:00"/>
    <s v="Medical records produced"/>
    <x v="0"/>
    <x v="56"/>
    <x v="57"/>
  </r>
  <r>
    <n v="271"/>
    <s v="The staff working are inoculated against the enteric group of disease and vaccinated._x000a_Contractor needs to ensure and document the inoculation/vaccinations of kitchen staff. "/>
    <s v="Internal"/>
    <d v="2019-06-11T00:00:00"/>
    <x v="0"/>
    <x v="2"/>
    <x v="8"/>
    <s v="Minor -Non-Conformities"/>
    <x v="1"/>
    <x v="14"/>
    <s v=" Resources"/>
    <s v="Administration"/>
    <m/>
    <d v="2019-08-10T00:00:00"/>
    <d v="2020-02-18T00:00:00"/>
    <s v="Medical records produced"/>
    <x v="0"/>
    <x v="56"/>
    <x v="57"/>
  </r>
  <r>
    <n v="272"/>
    <s v="No employee suffering from a hand or face injury, skin infection or clinically recognised infectious disease._x000a_Contractor needs to ensure and document the inoculation/vaccinations of kitchen staff."/>
    <s v="Internal"/>
    <d v="2019-06-11T00:00:00"/>
    <x v="0"/>
    <x v="2"/>
    <x v="8"/>
    <s v="Minor -Non-Conformities"/>
    <x v="1"/>
    <x v="14"/>
    <s v=" Resources"/>
    <s v="Administration"/>
    <m/>
    <d v="2019-08-10T00:00:00"/>
    <d v="2020-02-18T00:00:00"/>
    <s v="Medical records produced"/>
    <x v="0"/>
    <x v="56"/>
    <x v="57"/>
  </r>
  <r>
    <n v="273"/>
    <s v="System of reporting illness to management &amp; medical examination apart from periodic check-up._x000a_Needs to be done by the school (preferably by the medical nurse) once a month at least"/>
    <s v="Internal"/>
    <d v="2019-06-11T00:00:00"/>
    <x v="0"/>
    <x v="2"/>
    <x v="8"/>
    <s v="Minor -Non-Conformities"/>
    <x v="1"/>
    <x v="14"/>
    <s v=" Resources"/>
    <s v="Administration"/>
    <m/>
    <d v="2019-08-10T00:00:00"/>
    <d v="2020-02-18T00:00:00"/>
    <s v="Medical records produced_x000a_Reporting system of illness is there"/>
    <x v="0"/>
    <x v="56"/>
    <x v="57"/>
  </r>
  <r>
    <n v="274"/>
    <s v="Food handlers maintained high degree of personal cleanliness (wash hands with soap and potable water, disinfect hand and dry at the beginning of handling food &amp; after hand contamination)._x000a_Surprise inspections by school admin staff recommended"/>
    <s v="Internal"/>
    <d v="2019-06-11T00:00:00"/>
    <x v="0"/>
    <x v="2"/>
    <x v="8"/>
    <s v="Minor -Non-Conformities"/>
    <x v="1"/>
    <x v="14"/>
    <s v=" Resources"/>
    <s v="Administration"/>
    <m/>
    <d v="2019-08-10T00:00:00"/>
    <d v="2020-03-19T00:00:00"/>
    <s v="Canteen records maintained"/>
    <x v="0"/>
    <x v="58"/>
    <x v="59"/>
  </r>
  <r>
    <n v="275"/>
    <s v="Food handlers refrain from smoking, spitting chewing, sneezing or coughing in food preparation &amp; food service, trim nails &amp; hair, Jewellery control_x000a_Surprise inspections by school admin staff recommended"/>
    <s v="Internal"/>
    <d v="2019-06-11T00:00:00"/>
    <x v="0"/>
    <x v="2"/>
    <x v="8"/>
    <s v="Minor -Non-Conformities"/>
    <x v="1"/>
    <x v="14"/>
    <s v=" Resources"/>
    <s v="Administration"/>
    <m/>
    <d v="2019-08-10T00:00:00"/>
    <d v="2020-03-19T00:00:00"/>
    <s v="Canteen records maintained"/>
    <x v="0"/>
    <x v="58"/>
    <x v="59"/>
  </r>
  <r>
    <n v="276"/>
    <s v="Records of medical examination signed by a registered medical practitioner ._x000a_No such records maintained."/>
    <s v="Internal"/>
    <d v="2019-06-11T00:00:00"/>
    <x v="0"/>
    <x v="2"/>
    <x v="8"/>
    <s v="Minor -Non-Conformities"/>
    <x v="1"/>
    <x v="14"/>
    <s v=" Resources"/>
    <s v="Administration"/>
    <m/>
    <d v="2019-08-10T00:00:00"/>
    <d v="2020-02-18T00:00:00"/>
    <s v="Medical records produced"/>
    <x v="0"/>
    <x v="56"/>
    <x v="57"/>
  </r>
  <r>
    <n v="277"/>
    <s v="Stairways are in good repair with handrails and non-slip tread?_x000a_Staircases found to be without support hand railings on LHS throughout the campus. "/>
    <s v="Internal"/>
    <d v="2019-06-11T00:00:00"/>
    <x v="0"/>
    <x v="2"/>
    <x v="8"/>
    <s v="Minor -Non-Conformities"/>
    <x v="0"/>
    <x v="30"/>
    <s v=" Determining requirements for products &amp; services"/>
    <s v="Administration"/>
    <m/>
    <d v="2020-06-17T00:00:00"/>
    <d v="2020-07-22T00:00:00"/>
    <s v="AS per the CD, no budget for this year so can be closed"/>
    <x v="0"/>
    <x v="62"/>
    <x v="61"/>
  </r>
  <r>
    <n v="278"/>
    <s v="Is the Emergency Evacuation Route &amp; Action Plan posted?_x000a_Emergency Floor Plans available in Admin Dept. They are not displayed at prominent locations in the entire campus. EMP’s do not include details of Fire Fighting System’s._x000a_"/>
    <s v="Internal"/>
    <d v="2019-06-11T00:00:00"/>
    <x v="0"/>
    <x v="2"/>
    <x v="8"/>
    <s v="Minor -Non-Conformities"/>
    <x v="1"/>
    <x v="32"/>
    <s v=" Emergency preparedness and response"/>
    <s v="Administration"/>
    <m/>
    <d v="2019-08-10T00:00:00"/>
    <d v="2020-04-28T00:00:00"/>
    <s v="EMP are displayed in campus"/>
    <x v="0"/>
    <x v="63"/>
    <x v="62"/>
  </r>
  <r>
    <n v="279"/>
    <s v="Are fire extinguishers easily accessible, checked monthly, and operational?_x000a_Fire Extinguishers not in accessible condition. Annual check by local supplier is done"/>
    <s v="Internal"/>
    <d v="2019-06-11T00:00:00"/>
    <x v="0"/>
    <x v="2"/>
    <x v="8"/>
    <s v="Minor -Non-Conformities"/>
    <x v="1"/>
    <x v="32"/>
    <s v=" Emergency preparedness and response"/>
    <s v="Administration"/>
    <m/>
    <d v="2019-08-10T00:00:00"/>
    <d v="2020-03-19T00:00:00"/>
    <s v="FE are easily accessible"/>
    <x v="0"/>
    <x v="58"/>
    <x v="59"/>
  </r>
  <r>
    <n v="280"/>
    <s v="Is housekeeping being adequately maintained?_x000a_Poor Housekeeping seen in server rooms._x000a_Housekeeping staff not wearing PPE’s."/>
    <s v="Internal"/>
    <d v="2019-06-11T00:00:00"/>
    <x v="0"/>
    <x v="2"/>
    <x v="8"/>
    <s v="Minor -Non-Conformities"/>
    <x v="1"/>
    <x v="32"/>
    <s v=" Emergency preparedness and response"/>
    <s v="Administration"/>
    <m/>
    <d v="2019-08-10T00:00:00"/>
    <d v="2020-02-27T00:00:00"/>
    <s v="Housekeeping is adequately taken care by the school"/>
    <x v="0"/>
    <x v="57"/>
    <x v="58"/>
  </r>
  <r>
    <n v="281"/>
    <s v="Are MSDS available for office and housekeeping chemicals? _x000a_Records not maintained."/>
    <s v="Internal"/>
    <d v="2019-06-11T00:00:00"/>
    <x v="0"/>
    <x v="2"/>
    <x v="8"/>
    <s v="Minor -Non-Conformities"/>
    <x v="1"/>
    <x v="32"/>
    <s v=" Emergency preparedness and response"/>
    <s v="Administration"/>
    <m/>
    <d v="2019-08-10T00:00:00"/>
    <d v="2020-02-27T00:00:00"/>
    <s v="Records are maintained for MSDS"/>
    <x v="0"/>
    <x v="57"/>
    <x v="58"/>
  </r>
  <r>
    <n v="282"/>
    <s v="Are OSHA (safety) posters prominently displayed?_x000a_No such posters were seen."/>
    <s v="Internal"/>
    <d v="2019-06-11T00:00:00"/>
    <x v="0"/>
    <x v="2"/>
    <x v="8"/>
    <s v="Minor -Non-Conformities"/>
    <x v="1"/>
    <x v="32"/>
    <s v=" Emergency preparedness and response"/>
    <s v="Administration"/>
    <m/>
    <d v="2019-08-10T00:00:00"/>
    <d v="2020-03-19T00:00:00"/>
    <s v="OSHAs posters prominently displayed"/>
    <x v="0"/>
    <x v="58"/>
    <x v="59"/>
  </r>
  <r>
    <n v="283"/>
    <s v="No visible naked wires or loose wires_x000a_Observed Live open wire. Naked wires found to be running around the doors."/>
    <s v="Internal"/>
    <d v="2019-06-11T00:00:00"/>
    <x v="0"/>
    <x v="2"/>
    <x v="8"/>
    <s v="Minor -Non-Conformities"/>
    <x v="1"/>
    <x v="32"/>
    <s v=" Emergency preparedness and response"/>
    <s v="Administration"/>
    <m/>
    <d v="2019-08-10T00:00:00"/>
    <d v="2020-03-19T00:00:00"/>
    <s v="All naked wires are covered"/>
    <x v="0"/>
    <x v="58"/>
    <x v="59"/>
  </r>
  <r>
    <n v="284"/>
    <s v="Are rubber mats placed near control panels_x000a_Rubber insulation mats not kept in front of energized panels."/>
    <s v="Internal"/>
    <d v="2019-06-11T00:00:00"/>
    <x v="0"/>
    <x v="2"/>
    <x v="8"/>
    <s v="Minor -Non-Conformities"/>
    <x v="1"/>
    <x v="32"/>
    <s v=" Emergency preparedness and response"/>
    <s v="Administration"/>
    <m/>
    <d v="2019-08-10T00:00:00"/>
    <d v="2020-02-27T00:00:00"/>
    <s v="Rubber mats are place in front of energised board "/>
    <x v="0"/>
    <x v="57"/>
    <x v="58"/>
  </r>
  <r>
    <n v="285"/>
    <s v="No heavy material stacked on higher shelves / racks._x000a_Improper Stacking of Material in Pantry._x000a_"/>
    <s v="Internal"/>
    <d v="2019-06-11T00:00:00"/>
    <x v="0"/>
    <x v="2"/>
    <x v="8"/>
    <s v="Minor -Non-Conformities"/>
    <x v="0"/>
    <x v="16"/>
    <s v=" Infrastructure"/>
    <s v="Administration"/>
    <m/>
    <d v="2019-08-10T00:00:00"/>
    <d v="2020-02-27T00:00:00"/>
    <s v="Stacking of material is proper"/>
    <x v="0"/>
    <x v="57"/>
    <x v="58"/>
  </r>
  <r>
    <n v="286"/>
    <s v="Toilets are cleaned as per checklist_x000a_No cleaning checklist is available / maintained in Male Washroom on ground floor._x000a_"/>
    <s v="Internal"/>
    <d v="2019-06-11T00:00:00"/>
    <x v="0"/>
    <x v="2"/>
    <x v="8"/>
    <s v="Minor -Non-Conformities"/>
    <x v="0"/>
    <x v="16"/>
    <s v=" Infrastructure"/>
    <s v="Administration"/>
    <m/>
    <d v="2019-08-10T00:00:00"/>
    <d v="2020-02-27T00:00:00"/>
    <s v="Toilets are clean as per checklist"/>
    <x v="0"/>
    <x v="57"/>
    <x v="58"/>
  </r>
  <r>
    <n v="287"/>
    <s v="Exit Signanges are clearly marked &amp; visible_x000a_Safety signage’s not found in entire premises."/>
    <s v="Internal"/>
    <d v="2019-06-11T00:00:00"/>
    <x v="0"/>
    <x v="2"/>
    <x v="8"/>
    <s v="Minor -Non-Conformities"/>
    <x v="1"/>
    <x v="15"/>
    <s v=" Operational planning and control"/>
    <s v="Administration"/>
    <m/>
    <d v="2019-08-10T00:00:00"/>
    <d v="2020-04-28T00:00:00"/>
    <s v="safety signs are clearly visible"/>
    <x v="0"/>
    <x v="63"/>
    <x v="62"/>
  </r>
  <r>
    <n v="288"/>
    <s v="Exits are clearly identifiable._x000a_No they were not easily identifiable."/>
    <s v="Internal"/>
    <d v="2019-06-11T00:00:00"/>
    <x v="0"/>
    <x v="2"/>
    <x v="8"/>
    <s v="Minor -Non-Conformities"/>
    <x v="1"/>
    <x v="15"/>
    <s v=" Operational planning and control"/>
    <s v="Administration"/>
    <m/>
    <d v="2019-08-10T00:00:00"/>
    <d v="2020-04-28T00:00:00"/>
    <s v="Exits are clearly identifiable"/>
    <x v="0"/>
    <x v="63"/>
    <x v="62"/>
  </r>
  <r>
    <n v="289"/>
    <s v="Fire extinguisher locations are identified by a sign or other means. _x000a_Safety signage’s not found in entire premises."/>
    <s v="Internal"/>
    <d v="2019-06-11T00:00:00"/>
    <x v="0"/>
    <x v="2"/>
    <x v="8"/>
    <s v="Minor -Non-Conformities"/>
    <x v="0"/>
    <x v="16"/>
    <s v=" Infrastructure"/>
    <s v="Administration"/>
    <m/>
    <d v="2019-08-10T00:00:00"/>
    <d v="2020-03-19T00:00:00"/>
    <s v="Safety signage visible"/>
    <x v="0"/>
    <x v="58"/>
    <x v="59"/>
  </r>
  <r>
    <n v="290"/>
    <s v="Is each extinguisher in its designated place &amp; clearly visible_x000a_Fire Extinguisher’s not found in entire corridor of new building construction. No Fire Extinguisher is available in Principal’s Vehicle. No Fire Extinguisher available in Computer Lab._x000a_"/>
    <s v="Internal"/>
    <d v="2019-06-11T00:00:00"/>
    <x v="0"/>
    <x v="2"/>
    <x v="8"/>
    <s v="Minor -Non-Conformities"/>
    <x v="0"/>
    <x v="16"/>
    <s v=" Infrastructure"/>
    <s v="Administration"/>
    <m/>
    <d v="2019-08-10T00:00:00"/>
    <d v="2020-03-19T00:00:00"/>
    <s v="FE is kept at designated place"/>
    <x v="0"/>
    <x v="58"/>
    <x v="59"/>
  </r>
  <r>
    <n v="291"/>
    <s v="Parents communicate their child's health issues to the school. _x000a_Parent communicates with CT and nurse but it would be good if a common email id can be created on mygiis."/>
    <s v="Internal"/>
    <d v="2019-08-16T00:00:00"/>
    <x v="0"/>
    <x v="3"/>
    <x v="4"/>
    <s v="Observation"/>
    <x v="1"/>
    <x v="19"/>
    <s v=" Communication"/>
    <s v="Management"/>
    <m/>
    <d v="2019-10-15T00:00:00"/>
    <d v="2020-02-19T00:00:00"/>
    <s v="Students Health issue is now communicated to the school by google form "/>
    <x v="0"/>
    <x v="64"/>
    <x v="63"/>
  </r>
  <r>
    <n v="292"/>
    <s v="The school staff is sensitized to understand the genuine health problems of the children. _x000a_program can be initiated for staff_x000a_"/>
    <s v="Internal"/>
    <d v="2019-08-16T00:00:00"/>
    <x v="0"/>
    <x v="3"/>
    <x v="4"/>
    <s v="Observation"/>
    <x v="1"/>
    <x v="0"/>
    <s v=" Competence"/>
    <s v="HR"/>
    <m/>
    <d v="2019-10-15T00:00:00"/>
    <d v="2019-11-28T00:00:00"/>
    <s v="A program has been designed to understand health problems of the children"/>
    <x v="0"/>
    <x v="65"/>
    <x v="64"/>
  </r>
  <r>
    <n v="293"/>
    <s v="The teachers have undergone basic training / bridge courses on counseling, first-aid and identification of disabilities/learning difficulties._x000a_can be included in at induction training"/>
    <s v="Internal"/>
    <d v="2019-08-16T00:00:00"/>
    <x v="0"/>
    <x v="3"/>
    <x v="4"/>
    <s v="Observation"/>
    <x v="1"/>
    <x v="0"/>
    <s v=" Competence"/>
    <s v="HR"/>
    <m/>
    <d v="2019-10-15T00:00:00"/>
    <d v="2019-11-28T00:00:00"/>
    <s v="Teachers training schedule in place."/>
    <x v="0"/>
    <x v="65"/>
    <x v="64"/>
  </r>
  <r>
    <n v="294"/>
    <s v="The laboratories are well equipped to handle common emergencies._x000a_MSDS TO  BELISTED"/>
    <s v="Internal"/>
    <d v="2019-08-16T00:00:00"/>
    <x v="0"/>
    <x v="3"/>
    <x v="4"/>
    <s v="Observation"/>
    <x v="1"/>
    <x v="14"/>
    <s v=" Resources"/>
    <s v="Operations"/>
    <m/>
    <d v="2019-10-15T00:00:00"/>
    <d v="2019-12-18T00:00:00"/>
    <s v="Laboratories are equipped to handle common emergencies"/>
    <x v="0"/>
    <x v="66"/>
    <x v="65"/>
  </r>
  <r>
    <n v="295"/>
    <s v="The secluded corners, corridors and staircases are kept under watch by staff during lunch breaks and at the time of dispersal. _x000a_Blind spots behind canteen,book shop not covered by CC tv"/>
    <s v="Internal"/>
    <d v="2019-08-16T00:00:00"/>
    <x v="0"/>
    <x v="3"/>
    <x v="4"/>
    <s v="Observation"/>
    <x v="1"/>
    <x v="15"/>
    <s v=" Operational planning and control"/>
    <s v="Operations"/>
    <m/>
    <d v="2019-10-15T00:00:00"/>
    <d v="2020-02-12T00:00:00"/>
    <s v="they are monitoried by duty muster"/>
    <x v="0"/>
    <x v="67"/>
    <x v="66"/>
  </r>
  <r>
    <n v="296"/>
    <s v="The physical education instructors are sensitive enough to involve students in sports according to their physical capabilities and health related issues._x000a_anaysis to be done."/>
    <s v="Internal"/>
    <d v="2019-08-16T00:00:00"/>
    <x v="0"/>
    <x v="3"/>
    <x v="4"/>
    <s v="Observation"/>
    <x v="1"/>
    <x v="39"/>
    <s v=" Continual improvement"/>
    <s v="Academics"/>
    <m/>
    <d v="2020-05-31T00:00:00"/>
    <d v="2020-07-01T00:00:00"/>
    <s v="PE instructor in consultation with Nurse, to do monitoring and analysis of the Students Health. "/>
    <x v="0"/>
    <x v="68"/>
    <x v="67"/>
  </r>
  <r>
    <n v="297"/>
    <s v="The school buses are equipped with first - aid boxes, drinking water and mobile phones._x000a_No drinking water. Also record of medicines taken from First Aid box not maintained."/>
    <s v="Internal"/>
    <d v="2019-08-16T00:00:00"/>
    <x v="0"/>
    <x v="3"/>
    <x v="4"/>
    <s v="Observation"/>
    <x v="1"/>
    <x v="15"/>
    <s v=" Operational planning and control"/>
    <s v="Operations"/>
    <m/>
    <d v="2019-10-15T00:00:00"/>
    <d v="2019-11-28T00:00:00"/>
    <s v="School Bus is equipped with first aid boxes etc."/>
    <x v="0"/>
    <x v="65"/>
    <x v="64"/>
  </r>
  <r>
    <n v="298"/>
    <s v="The school has a strong policy statement against child abuse and exploitation._x000a_to be created to check HR for MOE _x000a_"/>
    <s v="Internal"/>
    <d v="2019-08-16T00:00:00"/>
    <x v="0"/>
    <x v="3"/>
    <x v="4"/>
    <s v="Minor -Non-Conformities"/>
    <x v="1"/>
    <x v="37"/>
    <s v=" OH&amp;S Policy"/>
    <s v="Management"/>
    <m/>
    <d v="2019-10-15T00:00:00"/>
    <d v="2019-11-07T00:00:00"/>
    <s v="Child Abuse policy in place now."/>
    <x v="0"/>
    <x v="69"/>
    <x v="68"/>
  </r>
  <r>
    <n v="299"/>
    <s v="The staff has been trained to be alert to signs of abuse._x000a_Training needs to be provided"/>
    <s v="Internal"/>
    <d v="2019-08-16T00:00:00"/>
    <x v="0"/>
    <x v="3"/>
    <x v="4"/>
    <s v="Minor -Non-Conformities"/>
    <x v="1"/>
    <x v="0"/>
    <s v=" Competence"/>
    <s v="HR"/>
    <m/>
    <d v="2019-10-15T00:00:00"/>
    <d v="2019-11-28T00:00:00"/>
    <s v="Training schedule for staff in place."/>
    <x v="0"/>
    <x v="65"/>
    <x v="64"/>
  </r>
  <r>
    <n v="300"/>
    <s v="There is a procedure for checking on staff background before they are allowed to work with the children._x000a_To be checked with HR"/>
    <s v="Internal"/>
    <d v="2019-08-16T00:00:00"/>
    <x v="0"/>
    <x v="3"/>
    <x v="4"/>
    <s v="Minor -Non-Conformities"/>
    <x v="1"/>
    <x v="40"/>
    <s v=" Eliminating Hazards and reducing OH&amp;S risks"/>
    <s v="HR"/>
    <m/>
    <d v="2019-10-15T00:00:00"/>
    <d v="2020-02-05T00:00:00"/>
    <s v="According to an article published, employers may not get an answer because of PDPA act with reference to background checks of an employee. "/>
    <x v="0"/>
    <x v="70"/>
    <x v="69"/>
  </r>
  <r>
    <n v="301"/>
    <s v="There is a child protection policy which includes procedures to be followed for a teacher or any another member of the staff if accused of harming a child. _x000a_To be checked with MOE_x000a_"/>
    <s v="Internal"/>
    <d v="2019-08-16T00:00:00"/>
    <x v="0"/>
    <x v="3"/>
    <x v="4"/>
    <s v="Minor -Non-Conformities"/>
    <x v="1"/>
    <x v="37"/>
    <s v=" OH&amp;S Policy"/>
    <s v="HR"/>
    <m/>
    <d v="2019-10-15T00:00:00"/>
    <d v="2019-11-16T00:00:00"/>
    <s v="Child policy put in place according to The Child Act 2016"/>
    <x v="0"/>
    <x v="71"/>
    <x v="70"/>
  </r>
  <r>
    <n v="302"/>
    <s v="The school provides ongoing training and development for staff to address their responsibilities to protect children from abuse._x000a_To be provided."/>
    <s v="Internal"/>
    <d v="2019-08-16T00:00:00"/>
    <x v="0"/>
    <x v="3"/>
    <x v="4"/>
    <s v="Minor -Non-Conformities"/>
    <x v="1"/>
    <x v="0"/>
    <s v=" Competence"/>
    <s v="HR"/>
    <m/>
    <d v="2019-10-15T00:00:00"/>
    <d v="2020-02-05T00:00:00"/>
    <s v="Trainer from Ministry of Women And Child Development trained the staff to protect children from abuse"/>
    <x v="0"/>
    <x v="70"/>
    <x v="69"/>
  </r>
  <r>
    <n v="303"/>
    <s v="The children are taught the difference between 'good touch and bad touch'._x000a_KG yes / to be done for all"/>
    <s v="Internal"/>
    <d v="2019-08-16T00:00:00"/>
    <x v="0"/>
    <x v="3"/>
    <x v="4"/>
    <s v="Observation"/>
    <x v="1"/>
    <x v="0"/>
    <s v=" Competence"/>
    <s v="Academics"/>
    <m/>
    <d v="2019-10-15T00:00:00"/>
    <d v="2019-10-24T00:00:00"/>
    <s v="Assembly are conducted in school where children are taught 'good touch and bad touch'."/>
    <x v="0"/>
    <x v="72"/>
    <x v="71"/>
  </r>
  <r>
    <n v="304"/>
    <s v="The child is helped to understand his right over his own body especially, the right to say 'No'_x000a_KG yes / to be done for all"/>
    <s v="Internal"/>
    <d v="2019-08-16T00:00:00"/>
    <x v="0"/>
    <x v="3"/>
    <x v="4"/>
    <s v="Observation"/>
    <x v="1"/>
    <x v="0"/>
    <s v=" Competence"/>
    <s v="Academics"/>
    <m/>
    <d v="2019-10-15T00:00:00"/>
    <d v="2019-11-04T00:00:00"/>
    <s v="Issue is addressed in school assembly and by the counsellor."/>
    <x v="0"/>
    <x v="73"/>
    <x v="72"/>
  </r>
  <r>
    <n v="305"/>
    <s v="The school provides workshops by medical experts and counselors on adolescence related issues._x000a_To be iniciated regularly "/>
    <s v="Internal"/>
    <d v="2019-08-16T00:00:00"/>
    <x v="0"/>
    <x v="3"/>
    <x v="4"/>
    <s v="Observation"/>
    <x v="1"/>
    <x v="0"/>
    <s v=" Competence"/>
    <s v="Academics"/>
    <m/>
    <d v="2019-10-15T00:00:00"/>
    <d v="2019-11-04T00:00:00"/>
    <s v="Issue is addressed in school assembly and by the counsellor."/>
    <x v="0"/>
    <x v="73"/>
    <x v="72"/>
  </r>
  <r>
    <n v="306"/>
    <s v="The children are given enough guidance on managing emotions and building healthy peer relationships._x000a_can be streamlined better _x000a_"/>
    <s v="Internal"/>
    <d v="2019-08-16T00:00:00"/>
    <x v="0"/>
    <x v="3"/>
    <x v="4"/>
    <s v="Minor -Non-Conformities"/>
    <x v="1"/>
    <x v="36"/>
    <s v=" Hazard identification &amp; assessment of risks and opportunities"/>
    <s v="Academics"/>
    <m/>
    <d v="2019-10-15T00:00:00"/>
    <d v="2019-11-04T00:00:00"/>
    <s v="Issue is addressed in school assembly and by the counsellor."/>
    <x v="0"/>
    <x v="73"/>
    <x v="72"/>
  </r>
  <r>
    <n v="307"/>
    <s v="The children are sensitized to recognize and resist negative peer pressure_x000a_can be streamlined better"/>
    <s v="Internal"/>
    <d v="2019-08-16T00:00:00"/>
    <x v="0"/>
    <x v="3"/>
    <x v="4"/>
    <s v="Minor -Non-Conformities"/>
    <x v="1"/>
    <x v="36"/>
    <s v=" Hazard identification &amp; assessment of risks and opportunities"/>
    <s v="Academics"/>
    <m/>
    <d v="2019-10-15T00:00:00"/>
    <d v="2019-11-04T00:00:00"/>
    <s v="Issue is addressed in school assembly and by the counsellor."/>
    <x v="0"/>
    <x v="73"/>
    <x v="72"/>
  </r>
  <r>
    <n v="308"/>
    <s v="They are taught skills to manage fear, anger and stress._x000a_can be streamlined better"/>
    <s v="Internal"/>
    <d v="2019-08-16T00:00:00"/>
    <x v="0"/>
    <x v="3"/>
    <x v="4"/>
    <s v="Minor -Non-Conformities"/>
    <x v="1"/>
    <x v="36"/>
    <s v=" Hazard identification &amp; assessment of risks and opportunities"/>
    <s v="Academics"/>
    <m/>
    <d v="2019-10-15T00:00:00"/>
    <d v="2019-11-04T00:00:00"/>
    <s v="Issue is addressed in school assembly and by the counsellor."/>
    <x v="0"/>
    <x v="73"/>
    <x v="72"/>
  </r>
  <r>
    <n v="309"/>
    <s v="They are given positive reinforcement to stay away from criticism, rude language, gossiping and trivial matters that may lead to violence._x000a_can be streamlined better"/>
    <s v="Internal"/>
    <d v="2019-08-16T00:00:00"/>
    <x v="0"/>
    <x v="3"/>
    <x v="4"/>
    <s v="Minor -Non-Conformities"/>
    <x v="1"/>
    <x v="36"/>
    <s v=" Hazard identification &amp; assessment of risks and opportunities"/>
    <s v="Academics"/>
    <m/>
    <d v="2019-10-15T00:00:00"/>
    <d v="2020-02-05T00:00:00"/>
    <s v="Issue is addressed in school assembly and by the counsellor."/>
    <x v="0"/>
    <x v="70"/>
    <x v="69"/>
  </r>
  <r>
    <n v="310"/>
    <s v="The school addresses the issues of bullying, harassment and prejudice against children._x000a_can be streamlined better_x000a_"/>
    <s v="Internal"/>
    <d v="2019-08-16T00:00:00"/>
    <x v="0"/>
    <x v="3"/>
    <x v="4"/>
    <s v="Observation"/>
    <x v="1"/>
    <x v="36"/>
    <s v=" Hazard identification &amp; assessment of risks and opportunities"/>
    <s v="Academics"/>
    <m/>
    <d v="2019-10-15T00:00:00"/>
    <d v="2019-11-02T00:00:00"/>
    <s v="Assembly are conducted in school where program's are conducted to address issues on bullying, harassment etc"/>
    <x v="0"/>
    <x v="74"/>
    <x v="73"/>
  </r>
  <r>
    <n v="311"/>
    <s v="Awareness  programs are  conducted on AIDS, harmful effects of  tobacco and  drugs_x000a_To be included"/>
    <s v="Internal"/>
    <d v="2019-08-16T00:00:00"/>
    <x v="0"/>
    <x v="3"/>
    <x v="4"/>
    <s v="Minor -Non-Conformities"/>
    <x v="1"/>
    <x v="36"/>
    <s v=" Hazard identification &amp; assessment of risks and opportunities"/>
    <s v="Academics"/>
    <m/>
    <d v="2019-10-15T00:00:00"/>
    <d v="2020-02-25T00:00:00"/>
    <s v="Awareness program conducted by school"/>
    <x v="0"/>
    <x v="75"/>
    <x v="74"/>
  </r>
  <r>
    <n v="312"/>
    <s v="There is a regular ongoing program to build up self-esteem and confidence among students._x000a_To be initiated"/>
    <s v="Internal"/>
    <d v="2019-08-16T00:00:00"/>
    <x v="0"/>
    <x v="3"/>
    <x v="4"/>
    <s v="Minor -Non-Conformities"/>
    <x v="1"/>
    <x v="36"/>
    <s v=" Hazard identification &amp; assessment of risks and opportunities"/>
    <s v="Academics"/>
    <m/>
    <d v="2019-10-15T00:00:00"/>
    <d v="2020-02-05T00:00:00"/>
    <s v="Assembly are conducted in school where program's are conducted to build confidence among students."/>
    <x v="0"/>
    <x v="70"/>
    <x v="69"/>
  </r>
  <r>
    <n v="313"/>
    <s v="The evacuation plan is displayed at different places in the building. _x000a_not available "/>
    <s v="Internal"/>
    <d v="2019-08-16T00:00:00"/>
    <x v="0"/>
    <x v="3"/>
    <x v="4"/>
    <s v="Minor -Non-Conformities"/>
    <x v="1"/>
    <x v="32"/>
    <s v=" Emergency preparedness and response"/>
    <s v="Operations"/>
    <m/>
    <d v="2019-10-15T00:00:00"/>
    <d v="2020-01-13T00:00:00"/>
    <s v="Evacuation plan is displayed at different places in the school"/>
    <x v="0"/>
    <x v="76"/>
    <x v="75"/>
  </r>
  <r>
    <n v="314"/>
    <s v="The students and staff know and understand the evacuation plan to avoid stampede in case of a disaster._x000a_to be more visible "/>
    <s v="Internal"/>
    <d v="2019-08-16T00:00:00"/>
    <x v="0"/>
    <x v="3"/>
    <x v="4"/>
    <s v="Observation"/>
    <x v="1"/>
    <x v="32"/>
    <s v=" Emergency preparedness and response"/>
    <s v="Operations"/>
    <m/>
    <d v="2019-10-15T00:00:00"/>
    <d v="2020-02-25T00:00:00"/>
    <s v="student and staff are trained, and signage are visible"/>
    <x v="0"/>
    <x v="75"/>
    <x v="74"/>
  </r>
  <r>
    <n v="315"/>
    <s v="The school premises is under surveillance by the Principal / Ops Head through CCTV's._x000a_blind spots-where no CCTV's cameras"/>
    <s v="Internal"/>
    <d v="2019-08-16T00:00:00"/>
    <x v="0"/>
    <x v="3"/>
    <x v="4"/>
    <s v="Observation"/>
    <x v="1"/>
    <x v="32"/>
    <s v=" Emergency preparedness and response"/>
    <s v="Operations"/>
    <m/>
    <d v="2019-10-15T00:00:00"/>
    <d v="2019-11-15T00:00:00"/>
    <s v="CCTV installed in blind spots."/>
    <x v="0"/>
    <x v="77"/>
    <x v="67"/>
  </r>
  <r>
    <n v="316"/>
    <s v="The staff has been trained to respond in case of an emergency. _x000a_to be trained"/>
    <s v="Internal"/>
    <d v="2019-08-16T00:00:00"/>
    <x v="0"/>
    <x v="3"/>
    <x v="4"/>
    <s v="Minor -Non-Conformities"/>
    <x v="0"/>
    <x v="32"/>
    <s v=" Requirements for products and services"/>
    <s v="Operations"/>
    <m/>
    <d v="2020-05-31T00:00:00"/>
    <d v="2020-05-27T00:00:00"/>
    <s v="Staff is trained for emergency"/>
    <x v="0"/>
    <x v="78"/>
    <x v="76"/>
  </r>
  <r>
    <n v="317"/>
    <s v="The  staff know how to use fire -extinguishers._x000a_list to be maintained / firefighters, first aiders _x000a_"/>
    <s v="Internal"/>
    <d v="2019-08-16T00:00:00"/>
    <x v="0"/>
    <x v="3"/>
    <x v="4"/>
    <s v="Observation"/>
    <x v="0"/>
    <x v="32"/>
    <s v=" Requirements for products and services"/>
    <s v="Operations"/>
    <m/>
    <d v="2020-05-31T00:00:00"/>
    <d v="2020-05-27T00:00:00"/>
    <s v="Staff is trained for emergency"/>
    <x v="0"/>
    <x v="78"/>
    <x v="76"/>
  </r>
  <r>
    <n v="318"/>
    <s v="The floors, stairways and railings are safe._x000a_both sides railing _x000a_"/>
    <s v="Internal"/>
    <d v="2019-08-16T00:00:00"/>
    <x v="0"/>
    <x v="3"/>
    <x v="4"/>
    <s v="Observation"/>
    <x v="1"/>
    <x v="32"/>
    <s v=" Emergency preparedness and response"/>
    <s v="Operations"/>
    <m/>
    <d v="2019-10-15T00:00:00"/>
    <d v="2020-02-12T00:00:00"/>
    <s v="Not mandatory for campus hence currently decided to go as per single railing "/>
    <x v="0"/>
    <x v="67"/>
    <x v="66"/>
  </r>
  <r>
    <n v="319"/>
    <s v="CPR and first -aid classes are held at periodic intervals for staff and students. _x000a_to be initiated"/>
    <s v="Internal"/>
    <d v="2019-08-16T00:00:00"/>
    <x v="0"/>
    <x v="3"/>
    <x v="4"/>
    <s v="Minor -Non-Conformities"/>
    <x v="1"/>
    <x v="32"/>
    <s v=" Emergency preparedness and response"/>
    <s v="Operations"/>
    <m/>
    <d v="2019-10-15T00:00:00"/>
    <d v="2020-03-13T00:00:00"/>
    <s v="CPR and Rirst Aid Training conducted"/>
    <x v="0"/>
    <x v="79"/>
    <x v="77"/>
  </r>
  <r>
    <n v="320"/>
    <s v="There is a School Disaster Response Team consisting of members, administration, teachers and senior students_x000a_committee's to be formed"/>
    <s v="Internal"/>
    <d v="2019-08-16T00:00:00"/>
    <x v="0"/>
    <x v="3"/>
    <x v="4"/>
    <s v="Minor -Non-Conformities"/>
    <x v="1"/>
    <x v="32"/>
    <s v=" Emergency preparedness and response"/>
    <s v="Operations"/>
    <m/>
    <d v="2019-10-15T00:00:00"/>
    <d v="2020-02-18T00:00:00"/>
    <s v="As per DRP, disaster response team is now formed"/>
    <x v="0"/>
    <x v="80"/>
    <x v="78"/>
  </r>
  <r>
    <n v="321"/>
    <s v="The school staff is sensitized to address the trauma and post-disaster interventions. _x000a_To be included in the plan._x000a_"/>
    <s v="Internal"/>
    <d v="2019-08-16T00:00:00"/>
    <x v="0"/>
    <x v="3"/>
    <x v="4"/>
    <s v="Minor -Non-Conformities"/>
    <x v="1"/>
    <x v="32"/>
    <s v=" Emergency preparedness and response"/>
    <s v="Operations"/>
    <m/>
    <d v="2019-10-15T00:00:00"/>
    <d v="2020-02-21T00:00:00"/>
    <s v="As per DRP, the school staff is now trained"/>
    <x v="0"/>
    <x v="81"/>
    <x v="79"/>
  </r>
  <r>
    <n v="322"/>
    <s v="The school's design is safe enough to handle terrorist attacks._x000a_To be included in the plan."/>
    <s v="Internal"/>
    <d v="2019-08-16T00:00:00"/>
    <x v="0"/>
    <x v="3"/>
    <x v="4"/>
    <s v="Minor -Non-Conformities"/>
    <x v="1"/>
    <x v="32"/>
    <s v=" Emergency preparedness and response"/>
    <s v="Operations"/>
    <m/>
    <d v="2019-10-15T00:00:00"/>
    <d v="2020-02-25T00:00:00"/>
    <s v="As per DRP the school is prepared for terroist attack"/>
    <x v="0"/>
    <x v="75"/>
    <x v="74"/>
  </r>
  <r>
    <n v="323"/>
    <s v="The safety and security checklist of school is updated frequently._x000a_To be included in the plan."/>
    <s v="Internal"/>
    <d v="2019-08-16T00:00:00"/>
    <x v="0"/>
    <x v="3"/>
    <x v="4"/>
    <s v="Minor -Non-Conformities"/>
    <x v="1"/>
    <x v="32"/>
    <s v=" Emergency preparedness and response"/>
    <s v="Operations"/>
    <m/>
    <d v="2019-10-15T00:00:00"/>
    <d v="2020-03-11T00:00:00"/>
    <s v="Campus have safety and security policy"/>
    <x v="0"/>
    <x v="82"/>
    <x v="80"/>
  </r>
  <r>
    <n v="324"/>
    <s v="There is a well-equipped disaster management cell in school_x000a_To be included in the plan."/>
    <s v="Internal"/>
    <d v="2019-08-16T00:00:00"/>
    <x v="0"/>
    <x v="3"/>
    <x v="4"/>
    <s v="Minor -Non-Conformities"/>
    <x v="1"/>
    <x v="32"/>
    <s v=" Emergency preparedness and response"/>
    <s v="Operations"/>
    <m/>
    <d v="2019-10-15T00:00:00"/>
    <d v="2020-02-18T00:00:00"/>
    <s v="As per DRP by school"/>
    <x v="0"/>
    <x v="80"/>
    <x v="78"/>
  </r>
  <r>
    <n v="325"/>
    <s v="There are regular preventive checks to ensure safety related to high risk areas-electrical, fire, civil work, school gates, transport etc. _x000a_To be included in the plan."/>
    <s v="Internal"/>
    <d v="2019-08-16T00:00:00"/>
    <x v="0"/>
    <x v="3"/>
    <x v="4"/>
    <s v="Minor -Non-Conformities"/>
    <x v="1"/>
    <x v="32"/>
    <s v=" Emergency preparedness and response"/>
    <s v="Operations"/>
    <m/>
    <d v="2020-05-31T00:00:00"/>
    <d v="2020-06-30T00:00:00"/>
    <s v="Maintenance contracts are entered by the school to ensure preventive checks for safety purposes"/>
    <x v="0"/>
    <x v="83"/>
    <x v="2"/>
  </r>
  <r>
    <n v="326"/>
    <s v="Assembly area marked clearly &amp; known to people_x000a_to be bigger"/>
    <s v="Internal"/>
    <d v="2019-08-16T00:00:00"/>
    <x v="0"/>
    <x v="3"/>
    <x v="4"/>
    <s v="Observation"/>
    <x v="0"/>
    <x v="32"/>
    <s v=" Requirements for products and services"/>
    <s v="Operations"/>
    <m/>
    <d v="2020-05-31T00:00:00"/>
    <d v="2020-05-26T00:00:00"/>
    <s v="Assembly area is marked clearly"/>
    <x v="0"/>
    <x v="84"/>
    <x v="47"/>
  </r>
  <r>
    <n v="327"/>
    <s v="Does the plan clearly specify procedures for reporting emergencies to the government services and the relevant education authority?_x000a_To be defined_x000a_"/>
    <s v="Internal"/>
    <d v="2019-08-16T00:00:00"/>
    <x v="0"/>
    <x v="3"/>
    <x v="4"/>
    <s v="Minor -Non-Conformities"/>
    <x v="1"/>
    <x v="32"/>
    <s v=" Emergency preparedness and response"/>
    <s v="Operations"/>
    <m/>
    <d v="2019-10-15T00:00:00"/>
    <d v="2020-02-19T00:00:00"/>
    <s v="Part of DRP"/>
    <x v="0"/>
    <x v="64"/>
    <x v="63"/>
  </r>
  <r>
    <n v="328"/>
    <s v="Are the potential risks within and upto a kilometre from the workplace identified?_x000a_to check for LPG leakage "/>
    <s v="Internal"/>
    <d v="2019-08-16T00:00:00"/>
    <x v="0"/>
    <x v="3"/>
    <x v="4"/>
    <s v="Minor -Non-Conformities"/>
    <x v="1"/>
    <x v="32"/>
    <s v=" Emergency preparedness and response"/>
    <s v="Operations"/>
    <m/>
    <d v="2020-05-31T00:00:00"/>
    <d v="2020-07-01T00:00:00"/>
    <s v="LPG gas  has been checked for leakage"/>
    <x v="0"/>
    <x v="68"/>
    <x v="67"/>
  </r>
  <r>
    <n v="329"/>
    <s v="Are the roles and responsibilities of key personnel's clearly defined - task force team leaders, class teachers, office staff and students?_x000a_Committee"/>
    <s v="Internal"/>
    <d v="2019-08-16T00:00:00"/>
    <x v="0"/>
    <x v="3"/>
    <x v="4"/>
    <s v="Minor -Non-Conformities"/>
    <x v="1"/>
    <x v="32"/>
    <s v=" Emergency preparedness and response"/>
    <s v="Operations"/>
    <m/>
    <d v="2019-10-15T00:00:00"/>
    <d v="2020-02-18T00:00:00"/>
    <s v="As per DRP by school"/>
    <x v="0"/>
    <x v="80"/>
    <x v="78"/>
  </r>
  <r>
    <n v="330"/>
    <s v="Does the NDMA-Emergency Management plan give emphasis on the more vulnerable children below class V?_x000a_to be included in plan"/>
    <s v="Internal"/>
    <d v="2019-08-16T00:00:00"/>
    <x v="0"/>
    <x v="3"/>
    <x v="4"/>
    <s v="Minor -Non-Conformities"/>
    <x v="1"/>
    <x v="32"/>
    <s v=" Emergency preparedness and response"/>
    <s v="Operations"/>
    <m/>
    <d v="2019-10-15T00:00:00"/>
    <d v="2020-02-18T00:00:00"/>
    <s v="As per DRP by school"/>
    <x v="0"/>
    <x v="80"/>
    <x v="78"/>
  </r>
  <r>
    <n v="331"/>
    <s v="Does the NDMA-Emergency Management plan address the students with special physical, mental and medical needs?_x000a_to be included in plan"/>
    <s v="Internal"/>
    <d v="2019-08-16T00:00:00"/>
    <x v="0"/>
    <x v="3"/>
    <x v="4"/>
    <s v="Minor -Non-Conformities"/>
    <x v="1"/>
    <x v="32"/>
    <s v=" Emergency preparedness and response"/>
    <s v="Operations"/>
    <m/>
    <d v="2019-10-15T00:00:00"/>
    <d v="2020-02-22T00:00:00"/>
    <s v="Disaster management plan includes all Students and Staff"/>
    <x v="0"/>
    <x v="8"/>
    <x v="8"/>
  </r>
  <r>
    <n v="332"/>
    <s v="Does the NDMA-Emergency Management plan describe about how the DM team will be trained?_x000a_to be included in plan"/>
    <s v="Internal"/>
    <d v="2019-08-16T00:00:00"/>
    <x v="0"/>
    <x v="3"/>
    <x v="4"/>
    <s v="Minor -Non-Conformities"/>
    <x v="1"/>
    <x v="32"/>
    <s v=" Emergency preparedness and response"/>
    <s v="Operations"/>
    <m/>
    <d v="2019-10-15T00:00:00"/>
    <d v="2020-02-18T00:00:00"/>
    <s v="As per DRP by school"/>
    <x v="0"/>
    <x v="80"/>
    <x v="78"/>
  </r>
  <r>
    <n v="333"/>
    <s v="Does plan provide the calendar for mock drill to be conducted?_x000a_to be included in plan"/>
    <s v="Internal"/>
    <d v="2019-08-16T00:00:00"/>
    <x v="0"/>
    <x v="3"/>
    <x v="4"/>
    <s v="Minor -Non-Conformities"/>
    <x v="1"/>
    <x v="32"/>
    <s v=" Emergency preparedness and response"/>
    <s v="Operations"/>
    <m/>
    <d v="2020-05-31T00:00:00"/>
    <d v="2020-05-05T00:00:00"/>
    <s v="Mock drill when to be conducted specified in the calender"/>
    <x v="0"/>
    <x v="22"/>
    <x v="38"/>
  </r>
  <r>
    <n v="334"/>
    <s v="Cyber-crimes are handled with sensitivity._x000a_plan to be designed "/>
    <s v="Internal"/>
    <d v="2019-08-16T00:00:00"/>
    <x v="0"/>
    <x v="3"/>
    <x v="4"/>
    <s v="Minor -Non-Conformities"/>
    <x v="1"/>
    <x v="36"/>
    <s v=" Hazard identification &amp; assessment of risks and opportunities"/>
    <s v="IT"/>
    <m/>
    <d v="2019-10-15T00:00:00"/>
    <d v="2020-02-20T00:00:00"/>
    <s v="Cyber security guide implemented by school"/>
    <x v="0"/>
    <x v="85"/>
    <x v="81"/>
  </r>
  <r>
    <n v="335"/>
    <s v="Children are provided enough awareness on safe usage of technology and how to avoid taking risks._x000a_structered model needed"/>
    <s v="Internal"/>
    <d v="2019-08-16T00:00:00"/>
    <x v="0"/>
    <x v="3"/>
    <x v="4"/>
    <s v="Minor -Non-Conformities"/>
    <x v="1"/>
    <x v="36"/>
    <s v=" Hazard identification &amp; assessment of risks and opportunities"/>
    <s v="Academics"/>
    <m/>
    <d v="2019-10-15T00:00:00"/>
    <d v="2019-11-04T00:00:00"/>
    <s v="Issue is addressed in school assembly and by the counsellor."/>
    <x v="0"/>
    <x v="73"/>
    <x v="72"/>
  </r>
  <r>
    <n v="336"/>
    <s v="Cyber-bullying is handled with utmost care._x000a_structered model needed"/>
    <s v="Internal"/>
    <d v="2019-08-16T00:00:00"/>
    <x v="0"/>
    <x v="3"/>
    <x v="4"/>
    <s v="Minor -Non-Conformities"/>
    <x v="1"/>
    <x v="36"/>
    <s v=" Hazard identification &amp; assessment of risks and opportunities"/>
    <s v="Academics"/>
    <m/>
    <d v="2019-10-15T00:00:00"/>
    <d v="2019-11-04T00:00:00"/>
    <s v="Issue is addressed in school assembly and by the counsellor."/>
    <x v="0"/>
    <x v="73"/>
    <x v="72"/>
  </r>
  <r>
    <n v="337"/>
    <s v="School buses should be painted yellow with name of the school written prominently on both sides of the bus so that these can be identified easily._x000a_For all big buses"/>
    <s v="Internal"/>
    <d v="2019-08-16T00:00:00"/>
    <x v="0"/>
    <x v="3"/>
    <x v="4"/>
    <s v="Observation"/>
    <x v="1"/>
    <x v="33"/>
    <s v=" Determination of legal and other requirements"/>
    <s v="Operations"/>
    <m/>
    <d v="2019-10-15T00:00:00"/>
    <d v="2019-11-28T00:00:00"/>
    <s v="Schol bus is now painted yellow"/>
    <x v="0"/>
    <x v="65"/>
    <x v="64"/>
  </r>
  <r>
    <n v="338"/>
    <s v="“School Bus” must be prominently written on the back and front of the bus carrying school children. If, it is a hired bus, “On School Duty” should be clearly written._x000a_To be initiated"/>
    <s v="Internal"/>
    <d v="2019-08-16T00:00:00"/>
    <x v="0"/>
    <x v="3"/>
    <x v="4"/>
    <s v="Observation"/>
    <x v="1"/>
    <x v="33"/>
    <s v=" Determination of legal and other requirements"/>
    <s v="Operations"/>
    <m/>
    <d v="2019-10-15T00:00:00"/>
    <d v="2019-11-28T00:00:00"/>
    <s v="School Bus on Duty is prominently written."/>
    <x v="0"/>
    <x v="65"/>
    <x v="64"/>
  </r>
  <r>
    <n v="339"/>
    <s v="Global Positioning System (GPS) and CCTV arrangement should be made compulsorily in each school bus. It shall be ensured by the owner of the bus that the GPS and CCTV thus installed, is kept in working condition at all the time._x000a_To be ensured_x000a_"/>
    <s v="Internal"/>
    <d v="2019-08-16T00:00:00"/>
    <x v="0"/>
    <x v="3"/>
    <x v="4"/>
    <s v="Observation"/>
    <x v="1"/>
    <x v="33"/>
    <s v=" Determination of legal and other requirements"/>
    <s v="Operations"/>
    <m/>
    <d v="2019-10-15T00:00:00"/>
    <d v="2020-01-21T00:00:00"/>
    <s v="GPS installed in buses "/>
    <x v="0"/>
    <x v="86"/>
    <x v="82"/>
  </r>
  <r>
    <n v="340"/>
    <s v="The school bus must have a First Aid Box and drinking water._x000a_drinking water/Any oral medication removed must be recorded"/>
    <s v="Internal"/>
    <d v="2019-08-16T00:00:00"/>
    <x v="0"/>
    <x v="3"/>
    <x v="4"/>
    <s v="Observation"/>
    <x v="1"/>
    <x v="15"/>
    <s v=" Operational planning and control"/>
    <s v="Operations"/>
    <m/>
    <d v="2019-10-15T00:00:00"/>
    <d v="2020-01-13T00:00:00"/>
    <s v="School has first aid box, drinking water in the bus_x000a_Card is maintained if any medicine is removed_x000a_"/>
    <x v="0"/>
    <x v="76"/>
    <x v="75"/>
  </r>
  <r>
    <n v="341"/>
    <s v="The school bus shall not be fitted with curtains or glasses having dark films._x000a_To be provided"/>
    <s v="Internal"/>
    <d v="2019-08-16T00:00:00"/>
    <x v="0"/>
    <x v="3"/>
    <x v="4"/>
    <s v="Observation"/>
    <x v="1"/>
    <x v="15"/>
    <s v=" Operational planning and control"/>
    <s v="Operations"/>
    <m/>
    <d v="2019-10-15T00:00:00"/>
    <d v="2019-12-05T00:00:00"/>
    <s v="Tint has been removed from the bus which has tinted glasses"/>
    <x v="0"/>
    <x v="87"/>
    <x v="83"/>
  </r>
  <r>
    <n v="342"/>
    <s v="Medical checkup regarding the physical fitness of the driver including eye testing shall be made every year. Fitness certificate issued by the competent authority shall be obtained as per the safety standard_x000a_ eye checkup and vaccination "/>
    <s v="Internal"/>
    <d v="2019-08-16T00:00:00"/>
    <x v="0"/>
    <x v="3"/>
    <x v="4"/>
    <s v="Minor -Non-Conformities"/>
    <x v="1"/>
    <x v="33"/>
    <s v=" Determination of legal and other requirements"/>
    <s v="Operations"/>
    <m/>
    <d v="2019-10-15T00:00:00"/>
    <d v="2019-11-28T00:00:00"/>
    <s v="Certificates of the Driver check-up in place."/>
    <x v="0"/>
    <x v="65"/>
    <x v="64"/>
  </r>
  <r>
    <n v="343"/>
    <s v="The school authority shall ensure to train the students to maintain discipline while boarding, commuting and de-boarding the school bus so that no one gets hurt._x000a_To be intiated."/>
    <s v="Internal"/>
    <d v="2019-08-16T00:00:00"/>
    <x v="0"/>
    <x v="3"/>
    <x v="4"/>
    <s v="Minor -Non-Conformities"/>
    <x v="1"/>
    <x v="0"/>
    <s v=" Competence"/>
    <s v="Operations"/>
    <m/>
    <d v="2019-10-15T00:00:00"/>
    <d v="2019-11-28T00:00:00"/>
    <s v="Students are trained to foolow discipline in the school bus."/>
    <x v="0"/>
    <x v="65"/>
    <x v="64"/>
  </r>
  <r>
    <n v="344"/>
    <s v="Periodic feed-back from school children using school transport facility with regards to driver / conductor be taken and records are to be maintained._x000a_Record to be maintained"/>
    <s v="Internal"/>
    <d v="2019-08-16T00:00:00"/>
    <x v="0"/>
    <x v="3"/>
    <x v="4"/>
    <s v="Observation"/>
    <x v="1"/>
    <x v="41"/>
    <s v=" Monitoring, measurement, analysis &amp; performance evaluation"/>
    <s v="Operations"/>
    <m/>
    <d v="2019-10-15T00:00:00"/>
    <d v="2019-12-05T00:00:00"/>
    <s v="Survey from students are conducted"/>
    <x v="0"/>
    <x v="87"/>
    <x v="83"/>
  </r>
  <r>
    <n v="345"/>
    <s v="The school authority should encourage the students to conduct programs through play, exhibition, etc. during ‘Road Safety Week’ to create the awareness in public._x000a_to be intiated"/>
    <s v="Internal"/>
    <d v="2019-08-16T00:00:00"/>
    <x v="0"/>
    <x v="3"/>
    <x v="4"/>
    <s v="Minor -Non-Conformities"/>
    <x v="1"/>
    <x v="27"/>
    <s v=" Awareness"/>
    <s v="Operations"/>
    <m/>
    <d v="2019-10-15T00:00:00"/>
    <d v="2020-03-09T00:00:00"/>
    <s v="Students have started participating "/>
    <x v="0"/>
    <x v="88"/>
    <x v="84"/>
  </r>
  <r>
    <n v="346"/>
    <s v="The staircases, which act as exits or escape routes, shall adhere to provisions specified in the LOCAL REQUIREMENTS to ensure quick evacuation of children._x000a_boxes / broken steps / handrail"/>
    <s v="Internal"/>
    <d v="2019-08-16T00:00:00"/>
    <x v="0"/>
    <x v="3"/>
    <x v="4"/>
    <s v="Observation"/>
    <x v="1"/>
    <x v="32"/>
    <s v=" Emergency preparedness and response"/>
    <s v="Operations"/>
    <m/>
    <d v="2019-10-15T00:00:00"/>
    <d v="2020-02-27T00:00:00"/>
    <s v="Stairways are as per local requirements"/>
    <x v="0"/>
    <x v="89"/>
    <x v="85"/>
  </r>
  <r>
    <n v="347"/>
    <s v="Premise is adequately lighted and ventilated, properly white washed or painted.Tubelights protected wherever require._x000a_To be adhered entirely"/>
    <s v="Internal"/>
    <d v="2019-08-16T00:00:00"/>
    <x v="0"/>
    <x v="3"/>
    <x v="4"/>
    <s v="Observation"/>
    <x v="1"/>
    <x v="15"/>
    <s v=" Operational planning and control"/>
    <s v="Operations"/>
    <m/>
    <d v="2020-05-31T00:00:00"/>
    <d v="2020-06-17T00:00:00"/>
    <s v="mamagement decided not to cover tubelights presently"/>
    <x v="0"/>
    <x v="90"/>
    <x v="86"/>
  </r>
  <r>
    <n v="348"/>
    <s v="Street shoes should not be worn while handling &amp; preparing food. _x000a_To be followed."/>
    <s v="Internal"/>
    <d v="2019-08-16T00:00:00"/>
    <x v="0"/>
    <x v="3"/>
    <x v="4"/>
    <s v="Minor -Non-Conformities"/>
    <x v="1"/>
    <x v="15"/>
    <s v=" Operational planning and control"/>
    <s v="Operations"/>
    <m/>
    <d v="2020-05-31T00:00:00"/>
    <d v="2020-06-17T00:00:00"/>
    <s v="Conttact with canteen vendors mentions the details of proper gears to maintain hygiene"/>
    <x v="0"/>
    <x v="90"/>
    <x v="86"/>
  </r>
  <r>
    <n v="349"/>
    <s v="Suitable Aprons, head cover , disposal gloves &amp; footwear are provided._x000a_To be Provided"/>
    <s v="Internal"/>
    <d v="2019-08-16T00:00:00"/>
    <x v="0"/>
    <x v="3"/>
    <x v="4"/>
    <s v="Minor -Non-Conformities"/>
    <x v="1"/>
    <x v="15"/>
    <s v=" Operational planning and control"/>
    <s v="Operations"/>
    <m/>
    <d v="2020-05-31T00:00:00"/>
    <d v="2020-06-17T00:00:00"/>
    <s v="Conttact with canteen vendors mentions the details of proper gears to maintain hygiene"/>
    <x v="0"/>
    <x v="90"/>
    <x v="86"/>
  </r>
  <r>
    <n v="350"/>
    <s v="The water is examined chemically &amp; bacteriologically by a local body._x000a_To be intiated"/>
    <s v="Internal"/>
    <d v="2019-08-16T00:00:00"/>
    <x v="0"/>
    <x v="3"/>
    <x v="4"/>
    <s v="Minor -Non-Conformities"/>
    <x v="1"/>
    <x v="15"/>
    <s v=" Operational planning and control"/>
    <s v="Operations"/>
    <m/>
    <d v="2019-10-15T00:00:00"/>
    <d v="2020-01-13T00:00:00"/>
    <s v="KL does not have nay requirement or mandate from the government to examine the water quality._x000a_However, School voluntary takes precautions and water supplied by the government is filtered and by water purifier and the same is serviced."/>
    <x v="0"/>
    <x v="76"/>
    <x v="75"/>
  </r>
  <r>
    <n v="351"/>
    <s v="Adequate control measures are in place to prevent insects, birds, animals and rodent entry._x000a_To be initiated  "/>
    <s v="Internal"/>
    <d v="2019-08-16T00:00:00"/>
    <x v="0"/>
    <x v="3"/>
    <x v="4"/>
    <s v="Minor -Non-Conformities"/>
    <x v="1"/>
    <x v="15"/>
    <s v=" Operational planning and control"/>
    <s v="Operations"/>
    <m/>
    <d v="2019-10-15T00:00:00"/>
    <d v="2020-01-22T00:00:00"/>
    <s v="Pest control treatment done in school"/>
    <x v="0"/>
    <x v="91"/>
    <x v="87"/>
  </r>
  <r>
    <n v="352"/>
    <s v="Are exit signs illuminated and visible?_x000a_To be made visible in entire school"/>
    <s v="Internal"/>
    <d v="2019-08-16T00:00:00"/>
    <x v="0"/>
    <x v="3"/>
    <x v="4"/>
    <s v="Observation"/>
    <x v="1"/>
    <x v="32"/>
    <s v=" Emergency preparedness and response"/>
    <s v="Operations"/>
    <m/>
    <d v="2019-10-15T00:00:00"/>
    <d v="2020-02-25T00:00:00"/>
    <s v="Exit signage are visble"/>
    <x v="0"/>
    <x v="75"/>
    <x v="74"/>
  </r>
  <r>
    <n v="353"/>
    <s v="Are corridors and exits free from obstructions and unlocked?_x000a_ac not removed, old books "/>
    <s v="Internal"/>
    <d v="2019-08-16T00:00:00"/>
    <x v="0"/>
    <x v="3"/>
    <x v="4"/>
    <s v="Minor -Non-Conformities"/>
    <x v="1"/>
    <x v="32"/>
    <s v=" Emergency preparedness and response"/>
    <s v="Operations"/>
    <m/>
    <d v="2019-10-15T00:00:00"/>
    <d v="2020-02-05T00:00:00"/>
    <s v="Old booKs and AC are now removed"/>
    <x v="0"/>
    <x v="70"/>
    <x v="69"/>
  </r>
  <r>
    <n v="354"/>
    <s v="Stairways are in good repair with handrails and non-slip tread?_x000a_both sides handrails, steps broken_x000a_"/>
    <s v="Internal"/>
    <d v="2019-08-16T00:00:00"/>
    <x v="0"/>
    <x v="3"/>
    <x v="4"/>
    <s v="Minor -Non-Conformities"/>
    <x v="1"/>
    <x v="32"/>
    <s v=" Emergency preparedness and response"/>
    <s v="Operations"/>
    <m/>
    <d v="2019-10-15T00:00:00"/>
    <d v="2020-02-27T00:00:00"/>
    <s v="Stairways repaired by school hence ticket can be closed"/>
    <x v="0"/>
    <x v="89"/>
    <x v="85"/>
  </r>
  <r>
    <n v="355"/>
    <s v="Is the Emergency Evacuation Route &amp; Action Plan posted?_x000a_not put back after painting "/>
    <s v="Internal"/>
    <d v="2019-08-16T00:00:00"/>
    <x v="0"/>
    <x v="3"/>
    <x v="4"/>
    <s v="Minor -Non-Conformities"/>
    <x v="1"/>
    <x v="32"/>
    <s v=" Emergency preparedness and response"/>
    <s v="Operations"/>
    <m/>
    <d v="2019-10-15T00:00:00"/>
    <d v="2019-12-18T00:00:00"/>
    <s v="Evacuation plan is posted back"/>
    <x v="0"/>
    <x v="66"/>
    <x v="65"/>
  </r>
  <r>
    <n v="356"/>
    <s v="Are all equipment and supplies in their proper places?_x000a_near Arifin's table, there is laptops and destops _x000a_"/>
    <s v="Internal"/>
    <d v="2019-08-16T00:00:00"/>
    <x v="0"/>
    <x v="3"/>
    <x v="4"/>
    <s v="Observation"/>
    <x v="1"/>
    <x v="15"/>
    <s v=" Operational planning and control"/>
    <s v="Operations"/>
    <m/>
    <d v="2019-10-15T00:00:00"/>
    <d v="2019-12-18T00:00:00"/>
    <s v="All issues and supplies are now in proper places."/>
    <x v="0"/>
    <x v="66"/>
    <x v="65"/>
  </r>
  <r>
    <n v="357"/>
    <s v="Are MSDS available for office and housekeeping chemicals? _x000a_for labs and cleaning, nurse, canteen"/>
    <s v="Internal"/>
    <d v="2019-08-16T00:00:00"/>
    <x v="0"/>
    <x v="3"/>
    <x v="4"/>
    <s v="Minor -Non-Conformities"/>
    <x v="1"/>
    <x v="15"/>
    <s v=" Operational planning and control"/>
    <s v="Operations"/>
    <m/>
    <d v="2019-10-15T00:00:00"/>
    <d v="2019-12-18T00:00:00"/>
    <s v="MSDS material now available for cleaning purposes"/>
    <x v="0"/>
    <x v="66"/>
    <x v="65"/>
  </r>
  <r>
    <n v="358"/>
    <s v="Are OSHA (safety) posters prominently displayed?_x000a_To be displayed"/>
    <s v="Internal"/>
    <d v="2019-08-16T00:00:00"/>
    <x v="0"/>
    <x v="3"/>
    <x v="4"/>
    <s v="Minor -Non-Conformities"/>
    <x v="1"/>
    <x v="15"/>
    <s v=" Operational planning and control"/>
    <s v="Operations"/>
    <m/>
    <d v="2019-10-15T00:00:00"/>
    <d v="2019-12-19T00:00:00"/>
    <s v="Safety posters are prominently displayed."/>
    <x v="0"/>
    <x v="92"/>
    <x v="88"/>
  </r>
  <r>
    <n v="359"/>
    <s v="Is the floor surface level and undamaged?_x000a_yellow marking to be placed _x000a_"/>
    <s v="Internal"/>
    <d v="2019-08-16T00:00:00"/>
    <x v="0"/>
    <x v="3"/>
    <x v="4"/>
    <s v="Observation"/>
    <x v="1"/>
    <x v="15"/>
    <s v=" Operational planning and control"/>
    <s v="Operations"/>
    <m/>
    <d v="2019-10-15T00:00:00"/>
    <d v="2020-02-25T00:00:00"/>
    <s v="Sigange visible in the campus"/>
    <x v="0"/>
    <x v="75"/>
    <x v="74"/>
  </r>
  <r>
    <n v="360"/>
    <s v="The floor is not wet or slippery?_x000a_signs or rubber mats with filters"/>
    <s v="Internal"/>
    <d v="2019-08-16T00:00:00"/>
    <x v="0"/>
    <x v="3"/>
    <x v="4"/>
    <s v="Minor -Non-Conformities"/>
    <x v="1"/>
    <x v="15"/>
    <s v=" Operational planning and control"/>
    <s v="Operations"/>
    <m/>
    <d v="2019-10-15T00:00:00"/>
    <d v="2020-03-06T00:00:00"/>
    <s v="Signage are visible"/>
    <x v="0"/>
    <x v="93"/>
    <x v="89"/>
  </r>
  <r>
    <n v="361"/>
    <s v="A warning sign is available in case of spills?_x000a_to be used regularly_x000a_"/>
    <s v="Internal"/>
    <d v="2019-08-16T00:00:00"/>
    <x v="0"/>
    <x v="3"/>
    <x v="4"/>
    <s v="Minor -Non-Conformities"/>
    <x v="1"/>
    <x v="15"/>
    <s v=" Operational planning and control"/>
    <s v="Operations"/>
    <m/>
    <d v="2019-10-15T00:00:00"/>
    <d v="2020-03-06T00:00:00"/>
    <s v="Signage are visible"/>
    <x v="0"/>
    <x v="93"/>
    <x v="89"/>
  </r>
  <r>
    <n v="362"/>
    <s v="Non-slip mats are in entryways if needed?_x000a_dormates needed"/>
    <s v="Internal"/>
    <d v="2019-08-16T00:00:00"/>
    <x v="0"/>
    <x v="3"/>
    <x v="4"/>
    <s v="Minor -Non-Conformities"/>
    <x v="1"/>
    <x v="15"/>
    <s v=" Operational planning and control"/>
    <s v="Operations"/>
    <m/>
    <d v="2019-10-15T00:00:00"/>
    <d v="2020-02-27T00:00:00"/>
    <s v="Dormates are placed"/>
    <x v="0"/>
    <x v="89"/>
    <x v="85"/>
  </r>
  <r>
    <n v="363"/>
    <s v="Is any equipment or supplies protruding into walkways?_x000a_sharp corners, boxes near bookshop "/>
    <s v="Internal"/>
    <d v="2019-08-16T00:00:00"/>
    <x v="0"/>
    <x v="3"/>
    <x v="4"/>
    <s v="Minor -Non-Conformities"/>
    <x v="1"/>
    <x v="15"/>
    <s v=" Operational planning and control"/>
    <s v="Operations"/>
    <m/>
    <d v="2019-10-15T00:00:00"/>
    <d v="2019-12-18T00:00:00"/>
    <s v="No equpment and supplies are into walkway or sharp corners"/>
    <x v="0"/>
    <x v="66"/>
    <x v="65"/>
  </r>
  <r>
    <n v="364"/>
    <s v="Are there cords or cables causing a trip hazard?_x000a_open wires_x000a_"/>
    <s v="Internal"/>
    <d v="2019-08-16T00:00:00"/>
    <x v="0"/>
    <x v="3"/>
    <x v="4"/>
    <s v="Observation"/>
    <x v="1"/>
    <x v="15"/>
    <s v=" Operational planning and control"/>
    <s v="Operations"/>
    <m/>
    <d v="2019-10-15T00:00:00"/>
    <d v="2020-03-05T00:00:00"/>
    <s v="Open wires are covered"/>
    <x v="0"/>
    <x v="94"/>
    <x v="90"/>
  </r>
  <r>
    <n v="365"/>
    <s v="Are permanent use cords covered by runners when crossing walkways?_x000a_overhead of floor"/>
    <s v="Internal"/>
    <d v="2019-08-16T00:00:00"/>
    <x v="0"/>
    <x v="3"/>
    <x v="4"/>
    <s v="Observation"/>
    <x v="1"/>
    <x v="15"/>
    <s v=" Operational planning and control"/>
    <s v="Operations"/>
    <m/>
    <d v="2019-10-15T00:00:00"/>
    <d v="2020-02-27T00:00:00"/>
    <s v="Yes they are now covered"/>
    <x v="0"/>
    <x v="89"/>
    <x v="85"/>
  </r>
  <r>
    <n v="366"/>
    <s v="No visible naked wires or loose wires_x000a_in class rooms, canteen"/>
    <s v="Internal"/>
    <d v="2019-08-16T00:00:00"/>
    <x v="0"/>
    <x v="3"/>
    <x v="4"/>
    <s v="Observation"/>
    <x v="1"/>
    <x v="15"/>
    <s v=" Operational planning and control"/>
    <s v="Operations"/>
    <m/>
    <d v="2019-10-15T00:00:00"/>
    <d v="2020-02-27T00:00:00"/>
    <s v="No visible naked wires in classroom and other areas in the school"/>
    <x v="0"/>
    <x v="89"/>
    <x v="85"/>
  </r>
  <r>
    <n v="367"/>
    <s v="All ELCB's and MCB are marked clearly_x000a_To be marked-main switch boards."/>
    <s v="Internal"/>
    <d v="2019-08-16T00:00:00"/>
    <x v="0"/>
    <x v="3"/>
    <x v="4"/>
    <s v="Minor -Non-Conformities"/>
    <x v="1"/>
    <x v="15"/>
    <s v=" Operational planning and control"/>
    <s v="Operations"/>
    <m/>
    <d v="2019-10-15T00:00:00"/>
    <d v="2020-02-12T00:00:00"/>
    <s v="All ECB's and MCB are marked clearly for authorised restricted entry only"/>
    <x v="0"/>
    <x v="67"/>
    <x v="66"/>
  </r>
  <r>
    <n v="368"/>
    <s v="Are rubber mats placed near control panels_x000a_To be placed"/>
    <s v="Internal"/>
    <d v="2019-08-16T00:00:00"/>
    <x v="0"/>
    <x v="3"/>
    <x v="4"/>
    <s v="Minor -Non-Conformities"/>
    <x v="1"/>
    <x v="15"/>
    <s v=" Operational planning and control"/>
    <s v="Operations"/>
    <m/>
    <d v="2019-10-15T00:00:00"/>
    <d v="2020-03-09T00:00:00"/>
    <s v="Rubber mats are place in front of energised board "/>
    <x v="0"/>
    <x v="88"/>
    <x v="84"/>
  </r>
  <r>
    <n v="369"/>
    <s v="Lightning arrester is being checked_x000a_To be checked"/>
    <s v="Internal"/>
    <d v="2019-08-16T00:00:00"/>
    <x v="0"/>
    <x v="3"/>
    <x v="4"/>
    <s v="Minor -Non-Conformities"/>
    <x v="1"/>
    <x v="15"/>
    <s v=" Operational planning and control"/>
    <s v="Operations"/>
    <m/>
    <d v="2019-10-15T00:00:00"/>
    <d v="2020-02-12T00:00:00"/>
    <s v="campus have earthing to protect against lightening"/>
    <x v="0"/>
    <x v="67"/>
    <x v="66"/>
  </r>
  <r>
    <n v="370"/>
    <s v="Lightning alarm system is available_x000a_To be made available"/>
    <s v="Internal"/>
    <d v="2019-08-16T00:00:00"/>
    <x v="0"/>
    <x v="3"/>
    <x v="4"/>
    <s v="Minor -Non-Conformities"/>
    <x v="1"/>
    <x v="15"/>
    <s v=" Operational planning and control"/>
    <s v="Operations"/>
    <m/>
    <d v="2019-10-15T00:00:00"/>
    <d v="2020-02-12T00:00:00"/>
    <s v="campus have earthing to protect against lightening"/>
    <x v="0"/>
    <x v="67"/>
    <x v="66"/>
  </r>
  <r>
    <n v="371"/>
    <s v="No tables / chairs kept in aisle or obstructing aisle's_x000a_to be cleared"/>
    <s v="Internal"/>
    <d v="2019-08-16T00:00:00"/>
    <x v="0"/>
    <x v="3"/>
    <x v="4"/>
    <s v="Observation"/>
    <x v="1"/>
    <x v="15"/>
    <s v=" Operational planning and control"/>
    <s v="Operations"/>
    <m/>
    <d v="2019-10-15T00:00:00"/>
    <d v="2019-12-18T00:00:00"/>
    <s v="No furniture is kept in aisle_x000a_"/>
    <x v="0"/>
    <x v="66"/>
    <x v="65"/>
  </r>
  <r>
    <n v="372"/>
    <s v="No heavy material stacked on higher shelves / racks_x000a_Boxes were kept to be cleared"/>
    <s v="Internal"/>
    <d v="2019-08-16T00:00:00"/>
    <x v="0"/>
    <x v="3"/>
    <x v="4"/>
    <s v="Observation"/>
    <x v="1"/>
    <x v="15"/>
    <s v=" Operational planning and control"/>
    <s v="Operations"/>
    <m/>
    <d v="2019-10-15T00:00:00"/>
    <d v="2020-02-13T00:00:00"/>
    <s v="Boxes are now removed"/>
    <x v="0"/>
    <x v="95"/>
    <x v="91"/>
  </r>
  <r>
    <n v="373"/>
    <s v="No material is improperly stacked on floor and exceeding 3” height_x000a_Boxes were kept"/>
    <s v="Internal"/>
    <d v="2019-08-16T00:00:00"/>
    <x v="0"/>
    <x v="3"/>
    <x v="4"/>
    <s v="Minor -Non-Conformities"/>
    <x v="1"/>
    <x v="15"/>
    <s v=" Operational planning and control"/>
    <s v="Operations"/>
    <m/>
    <d v="2019-10-15T00:00:00"/>
    <d v="2020-02-13T00:00:00"/>
    <s v="Boxes are now removed"/>
    <x v="0"/>
    <x v="95"/>
    <x v="91"/>
  </r>
  <r>
    <n v="374"/>
    <s v="Exit Signanges are clearly marked &amp; visible_x000a_need to be put up"/>
    <s v="Internal"/>
    <d v="2019-08-16T00:00:00"/>
    <x v="0"/>
    <x v="3"/>
    <x v="4"/>
    <s v="Minor -Non-Conformities"/>
    <x v="1"/>
    <x v="32"/>
    <s v=" Emergency preparedness and response"/>
    <s v="Operations"/>
    <m/>
    <d v="2019-10-15T00:00:00"/>
    <d v="2020-02-25T00:00:00"/>
    <s v="Exit signage are visble"/>
    <x v="0"/>
    <x v="75"/>
    <x v="74"/>
  </r>
  <r>
    <n v="375"/>
    <s v="Exits are clearly identifiable_x000a_needs to be put up"/>
    <s v="Internal"/>
    <d v="2019-08-16T00:00:00"/>
    <x v="0"/>
    <x v="3"/>
    <x v="4"/>
    <s v="Minor -Non-Conformities"/>
    <x v="1"/>
    <x v="32"/>
    <s v=" Emergency preparedness and response"/>
    <s v="Operations"/>
    <m/>
    <d v="2019-10-15T00:00:00"/>
    <d v="2020-02-26T00:00:00"/>
    <s v="Exit signage are visble"/>
    <x v="0"/>
    <x v="96"/>
    <x v="92"/>
  </r>
  <r>
    <n v="376"/>
    <s v="Fire extinguisher locations are identified by a sign or other means_x000a_need signs and added on evacuation plan_x000a_"/>
    <s v="Internal"/>
    <d v="2019-08-16T00:00:00"/>
    <x v="0"/>
    <x v="3"/>
    <x v="4"/>
    <s v="Minor -Non-Conformities"/>
    <x v="1"/>
    <x v="15"/>
    <s v=" Operational planning and control"/>
    <s v="Operations"/>
    <m/>
    <d v="2019-10-15T00:00:00"/>
    <d v="2019-12-18T00:00:00"/>
    <s v="Signs are added to the evacuation plan"/>
    <x v="0"/>
    <x v="66"/>
    <x v="65"/>
  </r>
  <r>
    <n v="377"/>
    <s v="Is the pressure gauge showing that the extinguisher is fully charged (the needle should be in the green zone)?_x000a_not all "/>
    <s v="Internal"/>
    <d v="2019-08-16T00:00:00"/>
    <x v="0"/>
    <x v="3"/>
    <x v="4"/>
    <s v="Observation"/>
    <x v="1"/>
    <x v="15"/>
    <s v=" Operational planning and control"/>
    <s v="Operations"/>
    <m/>
    <d v="2019-10-15T00:00:00"/>
    <d v="2019-12-18T00:00:00"/>
    <s v="Yes the pressure guage of extinguisher is fully charged, needle is showing green point."/>
    <x v="0"/>
    <x v="66"/>
    <x v="65"/>
  </r>
  <r>
    <n v="378"/>
    <s v="Walkways, stairways, and aisle ways are free of obstructions. _x000a_Boxes to be removed"/>
    <s v="Internal"/>
    <d v="2019-08-16T00:00:00"/>
    <x v="0"/>
    <x v="3"/>
    <x v="4"/>
    <s v="Minor -Non-Conformities"/>
    <x v="1"/>
    <x v="15"/>
    <s v=" Operational planning and control"/>
    <s v="Operations"/>
    <m/>
    <d v="2019-10-15T00:00:00"/>
    <d v="2020-02-13T00:00:00"/>
    <s v="Boxes are now removed"/>
    <x v="0"/>
    <x v="95"/>
    <x v="91"/>
  </r>
  <r>
    <n v="379"/>
    <s v="Drawers and cabinets are placed so they do not open into walkways, stairways, and aisle ways. _x000a_sign to be  placed in staff room "/>
    <s v="Internal"/>
    <d v="2019-08-16T00:00:00"/>
    <x v="0"/>
    <x v="3"/>
    <x v="4"/>
    <s v="Observation"/>
    <x v="1"/>
    <x v="15"/>
    <s v=" Operational planning and control"/>
    <s v="Operations"/>
    <m/>
    <d v="2019-10-15T00:00:00"/>
    <d v="2020-02-20T00:00:00"/>
    <s v="Signage are visible"/>
    <x v="0"/>
    <x v="85"/>
    <x v="81"/>
  </r>
  <r>
    <n v="380"/>
    <s v="Floor mats are not curled up and free from wear and tear._x000a_To be placed"/>
    <s v="Internal"/>
    <d v="2019-08-16T00:00:00"/>
    <x v="0"/>
    <x v="3"/>
    <x v="4"/>
    <s v="Minor -Non-Conformities"/>
    <x v="1"/>
    <x v="15"/>
    <s v=" Operational planning and control"/>
    <s v="Operations"/>
    <m/>
    <d v="2019-10-15T00:00:00"/>
    <d v="2020-03-06T00:00:00"/>
    <s v="Floor mats are placed"/>
    <x v="0"/>
    <x v="93"/>
    <x v="89"/>
  </r>
  <r>
    <n v="381"/>
    <s v="Are adequate number of First Aid Boxes Available?_x000a_guard house, list of first aid boxes and maintaining records if medicines consumed"/>
    <s v="Internal"/>
    <d v="2019-08-16T00:00:00"/>
    <x v="0"/>
    <x v="3"/>
    <x v="4"/>
    <s v="Observation"/>
    <x v="0"/>
    <x v="15"/>
    <s v=" Operational planning and control"/>
    <s v="Operations"/>
    <m/>
    <d v="2020-05-31T00:00:00"/>
    <d v="2020-05-26T00:00:00"/>
    <s v="Adequate First Aid boxes are available and list is maintained"/>
    <x v="0"/>
    <x v="84"/>
    <x v="47"/>
  </r>
  <r>
    <n v="382"/>
    <s v="Are the contents of First Aid Box available as per list?_x000a_to be checked "/>
    <s v="Internal"/>
    <d v="2019-08-16T00:00:00"/>
    <x v="0"/>
    <x v="3"/>
    <x v="4"/>
    <s v="Minor -Non-Conformities"/>
    <x v="0"/>
    <x v="15"/>
    <s v=" Operational planning and control"/>
    <s v="Operations"/>
    <m/>
    <d v="2020-05-31T00:00:00"/>
    <d v="2020-05-26T00:00:00"/>
    <s v="List of First Aid is maintained and the content in the First Aid box is aper the list."/>
    <x v="0"/>
    <x v="84"/>
    <x v="47"/>
  </r>
  <r>
    <n v="383"/>
    <s v="There is a first - aid box placed at every floor of the building._x000a_main places like staffrooms and office"/>
    <s v="Internal"/>
    <d v="2019-08-16T00:00:00"/>
    <x v="0"/>
    <x v="3"/>
    <x v="4"/>
    <s v="Minor -Non-Conformities"/>
    <x v="0"/>
    <x v="15"/>
    <s v=" Operational planning and control"/>
    <s v="Operations"/>
    <m/>
    <d v="2020-05-31T00:00:00"/>
    <d v="2020-05-26T00:00:00"/>
    <s v="First Aid boxes are placed at all main places"/>
    <x v="0"/>
    <x v="84"/>
    <x v="47"/>
  </r>
  <r>
    <n v="384"/>
    <s v="Every teacher regularly makes use of the 'School Safety Manual'._x000a_Can be created"/>
    <s v="Internal"/>
    <d v="2019-08-16T00:00:00"/>
    <x v="0"/>
    <x v="3"/>
    <x v="4"/>
    <s v="Minor -Non-Conformities"/>
    <x v="1"/>
    <x v="18"/>
    <s v=" Documented information"/>
    <s v="Operations"/>
    <m/>
    <d v="2019-10-15T00:00:00"/>
    <d v="2020-02-24T00:00:00"/>
    <s v="School safety manual created by the school"/>
    <x v="0"/>
    <x v="97"/>
    <x v="93"/>
  </r>
  <r>
    <n v="385"/>
    <s v="The First-Aid protocol for common injuries is displayed at prominent places in school. _x000a_posters to be put up"/>
    <s v="Internal"/>
    <d v="2019-08-16T00:00:00"/>
    <x v="0"/>
    <x v="3"/>
    <x v="4"/>
    <s v="Minor -Non-Conformities"/>
    <x v="1"/>
    <x v="15"/>
    <s v=" Operational planning and control"/>
    <s v="Operations"/>
    <m/>
    <d v="2019-10-15T00:00:00"/>
    <d v="2020-01-21T00:00:00"/>
    <s v="Fiirst Aid posters are now displayed prominently"/>
    <x v="0"/>
    <x v="86"/>
    <x v="82"/>
  </r>
  <r>
    <n v="386"/>
    <s v=" Student Medical history is well captured during the admission in myGIIS, however this medical data should be shared with the School Nurse and class teachers to avoid any critical situation."/>
    <s v="Internal"/>
    <d v="2019-11-06T00:00:00"/>
    <x v="0"/>
    <x v="5"/>
    <x v="9"/>
    <s v="Observation"/>
    <x v="0"/>
    <x v="30"/>
    <s v=" Determining requirements for products &amp; services"/>
    <s v="Admissions"/>
    <m/>
    <d v="2020-01-05T00:00:00"/>
    <d v="2020-02-27T00:00:00"/>
    <s v="School Nurse informs parents before giving any medicines to students"/>
    <x v="0"/>
    <x v="6"/>
    <x v="6"/>
  </r>
  <r>
    <n v="387"/>
    <s v="Audit findings of internal and external audits need to be disseminated for adequate preparation."/>
    <s v="Internal"/>
    <d v="2019-11-06T00:00:00"/>
    <x v="0"/>
    <x v="5"/>
    <x v="9"/>
    <s v="Observation"/>
    <x v="0"/>
    <x v="42"/>
    <s v=" Management review"/>
    <s v="Management"/>
    <m/>
    <d v="2020-01-05T00:00:00"/>
    <d v="2020-02-27T00:00:00"/>
    <s v="Audit findings both for external and internal is attended by the campus"/>
    <x v="0"/>
    <x v="6"/>
    <x v="6"/>
  </r>
  <r>
    <n v="388"/>
    <s v="However the parent complaints are now handled through helpdesk, there should be more specific filters in the system to distribute and direct the complaints/ queries to concerned departments. This will reduce the TAT for complaint resolution."/>
    <s v="Internal"/>
    <d v="2019-11-06T00:00:00"/>
    <x v="0"/>
    <x v="5"/>
    <x v="9"/>
    <s v="Observation"/>
    <x v="0"/>
    <x v="34"/>
    <s v=" General (Improvement)"/>
    <s v="Administration"/>
    <m/>
    <d v="2020-01-05T00:00:00"/>
    <d v="2020-01-10T00:00:00"/>
    <s v="Drill down option has now been done in Helpdesk"/>
    <x v="0"/>
    <x v="10"/>
    <x v="10"/>
  </r>
  <r>
    <n v="389"/>
    <s v="For every external training the effectiveness analysis is being done but for internal training effectiveness no data is found."/>
    <s v="Internal"/>
    <d v="2019-11-06T00:00:00"/>
    <x v="0"/>
    <x v="5"/>
    <x v="9"/>
    <s v="Observation"/>
    <x v="0"/>
    <x v="8"/>
    <s v=" People"/>
    <s v="HR"/>
    <m/>
    <d v="2020-01-05T00:00:00"/>
    <d v="2020-02-07T00:00:00"/>
    <s v="effectivenesss of training is done yearly for all employees."/>
    <x v="0"/>
    <x v="9"/>
    <x v="9"/>
  </r>
  <r>
    <n v="390"/>
    <s v="TEAMIE is a good platform for conducting trainings for the staff. However, there should be more modules for the non-academic staff to achieve their training targets."/>
    <s v="Internal"/>
    <d v="2019-11-06T00:00:00"/>
    <x v="0"/>
    <x v="5"/>
    <x v="9"/>
    <s v="Observation"/>
    <x v="0"/>
    <x v="8"/>
    <s v=" People"/>
    <s v="HR"/>
    <m/>
    <d v="2020-01-05T00:00:00"/>
    <d v="2020-02-27T00:00:00"/>
    <s v="For non staff training is conducted by external trainers"/>
    <x v="0"/>
    <x v="6"/>
    <x v="6"/>
  </r>
  <r>
    <n v="391"/>
    <s v="First aid boxes should be kept in Primary and Secondary blocks at the designated places for easy access by the Staff during any emergency."/>
    <s v="Internal"/>
    <d v="2019-11-06T00:00:00"/>
    <x v="0"/>
    <x v="5"/>
    <x v="9"/>
    <s v="Observation"/>
    <x v="0"/>
    <x v="24"/>
    <s v=" Preservation"/>
    <s v="Operations"/>
    <m/>
    <d v="2020-01-05T00:00:00"/>
    <d v="2020-01-09T00:00:00"/>
    <s v="First aid boxes kept in Primary and secondary block"/>
    <x v="0"/>
    <x v="98"/>
    <x v="94"/>
  </r>
  <r>
    <n v="392"/>
    <s v="The school maintains Health Cards as envisaged by the Comprehensive School Health Programme of the CBSE-_x000a_To be initiated from 2019-20 academic year."/>
    <s v="Internal"/>
    <d v="2019-08-02T00:00:00"/>
    <x v="0"/>
    <x v="2"/>
    <x v="6"/>
    <s v="Minor -Non-Conformities"/>
    <x v="0"/>
    <x v="30"/>
    <s v=" Determining requirements for products &amp; services"/>
    <s v="Academics"/>
    <m/>
    <d v="2019-10-01T00:00:00"/>
    <d v="2020-03-06T00:00:00"/>
    <s v="Programme has been initiated "/>
    <x v="0"/>
    <x v="99"/>
    <x v="95"/>
  </r>
  <r>
    <n v="393"/>
    <s v="The school keeps the medical records of students with special health problems-_x000a_Will be in place once the above point is complied"/>
    <s v="Internal"/>
    <d v="2019-08-02T00:00:00"/>
    <x v="0"/>
    <x v="2"/>
    <x v="6"/>
    <s v="Minor -Non-Conformities"/>
    <x v="0"/>
    <x v="30"/>
    <s v=" Determining requirements for products &amp; services"/>
    <s v="Academics"/>
    <m/>
    <d v="2019-10-01T00:00:00"/>
    <d v="2020-02-27T00:00:00"/>
    <s v="School keeps proper medical records"/>
    <x v="0"/>
    <x v="100"/>
    <x v="96"/>
  </r>
  <r>
    <n v="394"/>
    <s v="Every teacher regularly makes use of the 'School Health Manual'-_x000a_To be ensured."/>
    <s v="Internal"/>
    <d v="2019-08-02T00:00:00"/>
    <x v="0"/>
    <x v="2"/>
    <x v="6"/>
    <s v="Minor -Non-Conformities"/>
    <x v="1"/>
    <x v="18"/>
    <s v=" Documented information"/>
    <s v="Academics"/>
    <m/>
    <d v="2019-10-01T00:00:00"/>
    <d v="2020-03-06T00:00:00"/>
    <s v="It is ensured teachers are making use of School Health Manual"/>
    <x v="0"/>
    <x v="99"/>
    <x v="95"/>
  </r>
  <r>
    <n v="395"/>
    <s v="Teachers have undergone training on identification of disabilities / learning difficulties. There is plan to train teachers on First Aid by Red Cross Organisation. Academic Co-ordinators to give dates to Principal for organising the training programme."/>
    <s v="Internal"/>
    <d v="2019-08-02T00:00:00"/>
    <x v="0"/>
    <x v="2"/>
    <x v="6"/>
    <s v="Observation"/>
    <x v="1"/>
    <x v="0"/>
    <s v=" Competence"/>
    <s v="Academics"/>
    <m/>
    <d v="2019-10-01T00:00:00"/>
    <d v="2020-02-27T00:00:00"/>
    <s v="Teachers trained and are made aware of First Aid."/>
    <x v="0"/>
    <x v="100"/>
    <x v="96"/>
  </r>
  <r>
    <n v="396"/>
    <s v="Currently not in place, planning to involve parents of students who are dieticians, nutritionists, etc…in School Management Committee"/>
    <s v="Internal"/>
    <d v="2019-08-02T00:00:00"/>
    <x v="0"/>
    <x v="2"/>
    <x v="6"/>
    <s v="Minor -Non-Conformities"/>
    <x v="1"/>
    <x v="0"/>
    <s v=" Competence"/>
    <s v="Administration"/>
    <m/>
    <d v="2019-10-01T00:00:00"/>
    <d v="2020-03-05T00:00:00"/>
    <s v="Dietician is placed in campus."/>
    <x v="0"/>
    <x v="101"/>
    <x v="97"/>
  </r>
  <r>
    <n v="397"/>
    <s v="First Aid Kits to be provided in Chemistry Laboratories."/>
    <s v="Internal"/>
    <d v="2019-08-02T00:00:00"/>
    <x v="0"/>
    <x v="2"/>
    <x v="6"/>
    <s v="Minor -Non-Conformities"/>
    <x v="1"/>
    <x v="14"/>
    <s v=" Resources"/>
    <s v="Administration"/>
    <m/>
    <d v="2019-10-01T00:00:00"/>
    <d v="2020-02-13T00:00:00"/>
    <s v="First-Aid kit to be provided in chemistry lab"/>
    <x v="0"/>
    <x v="89"/>
    <x v="85"/>
  </r>
  <r>
    <n v="398"/>
    <s v="The First-Aid protocol for common injuries is displayed at prominent places in school. _x000a_No, to be initiated. Communications team to come up with Visual Posters / Displays."/>
    <s v="Internal"/>
    <d v="2019-08-02T00:00:00"/>
    <x v="0"/>
    <x v="2"/>
    <x v="6"/>
    <s v="Minor -Non-Conformities"/>
    <x v="1"/>
    <x v="19"/>
    <s v=" Communication"/>
    <s v="Administration"/>
    <m/>
    <d v="2019-10-01T00:00:00"/>
    <d v="2020-02-13T00:00:00"/>
    <s v="First-Aid protocol are now displayed"/>
    <x v="0"/>
    <x v="89"/>
    <x v="85"/>
  </r>
  <r>
    <n v="399"/>
    <s v="Students Committee is there. Parent-Teacher-Student Committee to be initiated to address safety issues."/>
    <s v="Internal"/>
    <d v="2019-08-02T00:00:00"/>
    <x v="0"/>
    <x v="2"/>
    <x v="6"/>
    <s v="Minor -Non-Conformities"/>
    <x v="1"/>
    <x v="19"/>
    <s v=" Communication"/>
    <s v="Academics"/>
    <m/>
    <d v="2019-10-01T00:00:00"/>
    <d v="2020-03-06T00:00:00"/>
    <s v=" Parent-Teacher-Student Committee has been initiated "/>
    <x v="0"/>
    <x v="99"/>
    <x v="95"/>
  </r>
  <r>
    <n v="400"/>
    <s v="The medical history of every student is not available in the school."/>
    <s v="Internal"/>
    <d v="2019-08-02T00:00:00"/>
    <x v="0"/>
    <x v="2"/>
    <x v="6"/>
    <s v="Minor -Non-Conformities"/>
    <x v="1"/>
    <x v="18"/>
    <s v=" Documented information"/>
    <s v="Academics"/>
    <m/>
    <d v="2019-10-01T00:00:00"/>
    <d v="2020-02-27T00:00:00"/>
    <s v="Medical records are maintained"/>
    <x v="0"/>
    <x v="100"/>
    <x v="96"/>
  </r>
  <r>
    <n v="401"/>
    <s v="Awareness program being done currently on Aids. For harmful effects of tobacco &amp; drugs, it can be considered for secondary students."/>
    <s v="Internal"/>
    <d v="2019-08-02T00:00:00"/>
    <x v="0"/>
    <x v="2"/>
    <x v="6"/>
    <s v="Observation"/>
    <x v="1"/>
    <x v="0"/>
    <s v=" Competence"/>
    <s v="Academics"/>
    <m/>
    <d v="2019-10-01T00:00:00"/>
    <d v="2020-03-06T00:00:00"/>
    <s v="Awareness program conducted by school"/>
    <x v="0"/>
    <x v="99"/>
    <x v="95"/>
  </r>
  <r>
    <n v="402"/>
    <s v="CPR and first -aid classes are held at periodic intervals for staff and students. _x000a_Pending for this year."/>
    <s v="Internal"/>
    <d v="2019-08-02T00:00:00"/>
    <x v="0"/>
    <x v="2"/>
    <x v="6"/>
    <s v="Minor -Non-Conformities"/>
    <x v="1"/>
    <x v="14"/>
    <s v=" Resources"/>
    <s v="Administration"/>
    <m/>
    <d v="2019-10-01T00:00:00"/>
    <d v="2020-02-27T00:00:00"/>
    <s v="Training is provided to staff and students"/>
    <x v="0"/>
    <x v="100"/>
    <x v="96"/>
  </r>
  <r>
    <n v="403"/>
    <s v="A) Smoke Detectors Not Working in Record Room, Conference Room, 2 smoke detectors found not working in Stores, Smoke detectors found to be not working in Biology lab too although AMC Exists with Vendor. B) No periodic Fire Testing Reports available for Sirius III Security System or Fire System in New Block."/>
    <s v="Internal"/>
    <d v="2019-08-02T00:00:00"/>
    <x v="0"/>
    <x v="2"/>
    <x v="6"/>
    <s v="Minor -Non-Conformities"/>
    <x v="1"/>
    <x v="40"/>
    <s v=" Eliminating Hazards and reducing OH&amp;S risks"/>
    <s v="Administration"/>
    <m/>
    <d v="2019-10-01T00:00:00"/>
    <d v="2020-05-14T00:00:00"/>
    <s v="Smoke detectors are replaced"/>
    <x v="0"/>
    <x v="60"/>
    <x v="60"/>
  </r>
  <r>
    <n v="404"/>
    <s v="The protocols is not be followed in case of emergencies are displayed at different places in the building.-to be done "/>
    <s v="Internal"/>
    <d v="2019-08-02T00:00:00"/>
    <x v="0"/>
    <x v="2"/>
    <x v="6"/>
    <s v="Minor -Non-Conformities"/>
    <x v="1"/>
    <x v="14"/>
    <s v=" Resources"/>
    <s v="Administration"/>
    <m/>
    <d v="2019-10-01T00:00:00"/>
    <d v="2020-02-13T00:00:00"/>
    <s v="Emergency protocol are now displayed"/>
    <x v="0"/>
    <x v="89"/>
    <x v="85"/>
  </r>
  <r>
    <n v="405"/>
    <s v="The teachers and paramedical staff are trained to provide resuscitation-CPR training to be done"/>
    <s v="Internal"/>
    <d v="2019-08-02T00:00:00"/>
    <x v="0"/>
    <x v="2"/>
    <x v="6"/>
    <s v="Minor -Non-Conformities"/>
    <x v="1"/>
    <x v="14"/>
    <s v=" Resources"/>
    <s v="Administration"/>
    <m/>
    <d v="2019-10-01T00:00:00"/>
    <d v="2020-02-27T00:00:00"/>
    <s v="Training is provided to staff and students"/>
    <x v="0"/>
    <x v="100"/>
    <x v="96"/>
  </r>
  <r>
    <n v="406"/>
    <s v="There is a School Disaster Response Team consisting of members, administration, teachers and senior students-This needs to be documented"/>
    <s v="Internal"/>
    <d v="2019-08-02T00:00:00"/>
    <x v="0"/>
    <x v="2"/>
    <x v="6"/>
    <s v="Minor -Non-Conformities"/>
    <x v="1"/>
    <x v="14"/>
    <s v=" Resources"/>
    <s v="Administration"/>
    <m/>
    <d v="2019-10-01T00:00:00"/>
    <d v="2020-03-06T00:00:00"/>
    <s v="School has disaster response team."/>
    <x v="0"/>
    <x v="99"/>
    <x v="95"/>
  </r>
  <r>
    <n v="407"/>
    <s v="Counsellors are there to handle Trauma. Post disaster interventions training like handling mob violence, electrical needs to be done."/>
    <s v="Internal"/>
    <d v="2019-08-02T00:00:00"/>
    <x v="0"/>
    <x v="2"/>
    <x v="6"/>
    <s v="Observation"/>
    <x v="1"/>
    <x v="14"/>
    <s v=" Resources"/>
    <s v="Administration"/>
    <m/>
    <d v="2019-10-01T00:00:00"/>
    <d v="2020-02-27T00:00:00"/>
    <s v="As per disaster plan"/>
    <x v="0"/>
    <x v="100"/>
    <x v="96"/>
  </r>
  <r>
    <n v="408"/>
    <s v="Not a single CCTV Camera found in MPH or it's surrounding area's. No CCTV Camera's are installed in new annex of senior block. Refer security audit report for further details."/>
    <s v="Internal"/>
    <d v="2019-08-02T00:00:00"/>
    <x v="0"/>
    <x v="2"/>
    <x v="6"/>
    <s v="Observation"/>
    <x v="1"/>
    <x v="14"/>
    <s v=" Resources"/>
    <s v="Administration"/>
    <m/>
    <d v="2019-10-01T00:00:00"/>
    <d v="2020-03-06T00:00:00"/>
    <s v="CCTV Camera installed in buses"/>
    <x v="0"/>
    <x v="99"/>
    <x v="95"/>
  </r>
  <r>
    <n v="409"/>
    <s v="There is a well-equipped disaster management cell in school-needs to be documented"/>
    <s v="Internal"/>
    <d v="2019-08-02T00:00:00"/>
    <x v="0"/>
    <x v="2"/>
    <x v="6"/>
    <s v="Minor -Non-Conformities"/>
    <x v="1"/>
    <x v="14"/>
    <s v=" Resources"/>
    <s v="Administration"/>
    <m/>
    <d v="2019-10-01T00:00:00"/>
    <d v="2020-02-27T00:00:00"/>
    <s v="As per disaster plan"/>
    <x v="0"/>
    <x v="100"/>
    <x v="96"/>
  </r>
  <r>
    <n v="410"/>
    <s v="a) This is being done on a regular basis. Concept of SOD (Staff on Duty) is followed from teacher's side &amp; admin side's who submit a report daily and that which is documented &amp; reviewed. It's like a Maker-Checker System. B) Emergency / Safety Exit. It's door is locked. Assembly Area Location to be changed"/>
    <s v="Internal"/>
    <d v="2019-08-02T00:00:00"/>
    <x v="0"/>
    <x v="2"/>
    <x v="6"/>
    <s v="Observation"/>
    <x v="1"/>
    <x v="14"/>
    <s v=" Resources"/>
    <s v="Administration"/>
    <m/>
    <d v="2019-10-01T00:00:00"/>
    <d v="2020-02-17T00:00:00"/>
    <s v="emergency signage displayed"/>
    <x v="0"/>
    <x v="102"/>
    <x v="52"/>
  </r>
  <r>
    <n v="411"/>
    <s v="No emergency contact numbers prominently displayed in the principal room?"/>
    <s v="Internal"/>
    <d v="2019-08-02T00:00:00"/>
    <x v="0"/>
    <x v="2"/>
    <x v="6"/>
    <s v="Minor -Non-Conformities"/>
    <x v="1"/>
    <x v="19"/>
    <s v=" Communication"/>
    <s v="Administration"/>
    <m/>
    <d v="2019-10-01T00:00:00"/>
    <d v="2020-03-05T00:00:00"/>
    <s v="Contact details are now displayed"/>
    <x v="0"/>
    <x v="101"/>
    <x v="97"/>
  </r>
  <r>
    <n v="412"/>
    <s v="No plan exist which clearly specify procedures for reporting emergencies to the government services and the relevant education authority?"/>
    <s v="Internal"/>
    <d v="2019-08-02T00:00:00"/>
    <x v="0"/>
    <x v="2"/>
    <x v="6"/>
    <s v="Minor -Non-Conformities"/>
    <x v="1"/>
    <x v="14"/>
    <s v=" Resources"/>
    <s v="Administration"/>
    <m/>
    <d v="2019-10-01T00:00:00"/>
    <d v="2020-03-05T00:00:00"/>
    <s v="Procedures are now documented to report to government agencies"/>
    <x v="0"/>
    <x v="101"/>
    <x v="97"/>
  </r>
  <r>
    <n v="413"/>
    <s v="No plan been endorsed by local police and fire brigade?"/>
    <s v="Internal"/>
    <d v="2019-08-02T00:00:00"/>
    <x v="0"/>
    <x v="2"/>
    <x v="6"/>
    <s v="Minor -Non-Conformities"/>
    <x v="1"/>
    <x v="14"/>
    <s v=" Resources"/>
    <s v="Administration"/>
    <m/>
    <d v="2019-10-01T00:00:00"/>
    <d v="2020-03-05T00:00:00"/>
    <s v="Fire drill are scheduled"/>
    <x v="0"/>
    <x v="101"/>
    <x v="97"/>
  </r>
  <r>
    <n v="414"/>
    <s v="School buses should be painted yellow with name of the school written prominently on both sides of the bus so that these can be identified easily._x000a_Branding was not done at the time of audit. However evidence of initiation of branding activities seen next day in few of the buses"/>
    <s v="Internal"/>
    <d v="2019-08-02T00:00:00"/>
    <x v="0"/>
    <x v="2"/>
    <x v="6"/>
    <s v="Observation"/>
    <x v="0"/>
    <x v="16"/>
    <s v=" Infrastructure"/>
    <s v="Administration"/>
    <m/>
    <d v="2019-10-01T00:00:00"/>
    <d v="2020-02-13T00:00:00"/>
    <s v="Branding of the school buses are now done."/>
    <x v="0"/>
    <x v="89"/>
    <x v="85"/>
  </r>
  <r>
    <n v="415"/>
    <s v="Details available on the front side. Inside the bus needs to be done."/>
    <s v="Internal"/>
    <d v="2019-08-02T00:00:00"/>
    <x v="0"/>
    <x v="2"/>
    <x v="6"/>
    <s v="Observation"/>
    <x v="0"/>
    <x v="16"/>
    <s v=" Infrastructure"/>
    <s v="Administration"/>
    <m/>
    <d v="2019-10-01T00:00:00"/>
    <d v="2020-02-13T00:00:00"/>
    <s v="Details are now available on the back side of the bus."/>
    <x v="0"/>
    <x v="89"/>
    <x v="85"/>
  </r>
  <r>
    <n v="416"/>
    <s v="All old buses (20 nos.) have only 1 FE. New vehicles (25 nos.) have 2 FE's. Only 1 Safex Brand FE found in Bus no. G28 having validity till 20/11/2020. Records of training to operate the FE's not evidenced."/>
    <s v="Internal"/>
    <d v="2019-08-02T00:00:00"/>
    <x v="0"/>
    <x v="2"/>
    <x v="6"/>
    <s v="Observation"/>
    <x v="0"/>
    <x v="16"/>
    <s v=" Infrastructure"/>
    <s v="Administration"/>
    <m/>
    <d v="2019-10-01T00:00:00"/>
    <d v="2020-02-28T00:00:00"/>
    <s v="FE is now kept and records updated"/>
    <x v="0"/>
    <x v="79"/>
    <x v="77"/>
  </r>
  <r>
    <n v="417"/>
    <s v="M Lakshmeesha is the designated transport manager. Currently, his name and contact details are not displayed outside and inside the school bus."/>
    <s v="Internal"/>
    <d v="2019-08-02T00:00:00"/>
    <x v="0"/>
    <x v="2"/>
    <x v="6"/>
    <s v="Minor -Non-Conformities"/>
    <x v="0"/>
    <x v="16"/>
    <s v=" Infrastructure"/>
    <s v="Administration"/>
    <m/>
    <d v="2019-10-01T00:00:00"/>
    <d v="2020-02-15T00:00:00"/>
    <s v="Contact details are now displayed"/>
    <x v="0"/>
    <x v="103"/>
    <x v="98"/>
  </r>
  <r>
    <n v="418"/>
    <s v="PVC's are there and it's summary details are maintained in a spreadsheet, however on counting, seen PVC's of only 16 lady conductors although hired are 45. Reason given is that they are newly hired, old one's have left. Transport vendor has assured that balance PVC's will be completed in next 2-3 months"/>
    <s v="Internal"/>
    <d v="2019-08-02T00:00:00"/>
    <x v="0"/>
    <x v="2"/>
    <x v="6"/>
    <s v="Observation"/>
    <x v="0"/>
    <x v="16"/>
    <s v=" Infrastructure"/>
    <s v="Administration"/>
    <m/>
    <d v="2019-10-01T00:00:00"/>
    <d v="2020-03-17T00:00:00"/>
    <s v="PVC's are completed by the campus"/>
    <x v="0"/>
    <x v="104"/>
    <x v="99"/>
  </r>
  <r>
    <n v="419"/>
    <s v="First Aid Boxes are available in all buses. All contents are kept in a recyclable bag wrapped with a rubber band. Soprasun Skin Cream found in First Aid Box Content of Bus G-5 which is to be sold by retail on the prescription of a Registered Practioner only. In Bus G-38, First Aid Kit Contents were found in Bus Toolbox. Although vendor says that they do checking of First Aid Kits regularly &amp; update it's contents when required, it is highly recommended that the school nurses do a check of all the First Aid Kit's of all the buses for veracity of it's contents and submit a monthly report."/>
    <s v="Internal"/>
    <d v="2019-08-02T00:00:00"/>
    <x v="0"/>
    <x v="2"/>
    <x v="6"/>
    <s v="Observation"/>
    <x v="0"/>
    <x v="16"/>
    <s v=" Infrastructure"/>
    <s v="Administration"/>
    <m/>
    <d v="2019-10-01T00:00:00"/>
    <d v="2020-02-13T00:00:00"/>
    <s v="First Aid boxes now available in all buses."/>
    <x v="0"/>
    <x v="89"/>
    <x v="85"/>
  </r>
  <r>
    <n v="420"/>
    <s v="As per transport vendor, they do Sugar, BP &amp; eye check-up of their drivers. Medical Reports not available at the time of audit."/>
    <s v="Internal"/>
    <d v="2019-08-02T00:00:00"/>
    <x v="0"/>
    <x v="2"/>
    <x v="6"/>
    <s v="Minor -Non-Conformities"/>
    <x v="0"/>
    <x v="16"/>
    <s v=" Infrastructure"/>
    <s v="Administration"/>
    <m/>
    <d v="2019-10-01T00:00:00"/>
    <d v="2020-03-05T00:00:00"/>
    <s v="Medical Reports available"/>
    <x v="0"/>
    <x v="101"/>
    <x v="97"/>
  </r>
  <r>
    <n v="421"/>
    <s v="Blood Group details, a column to be added across all buses and routes. Seen that in one of the buses, the route details were not pasted on the notice board but were got from the driver upon inquiring in folded wrap. Refer pic as evidence."/>
    <s v="Internal"/>
    <d v="2019-08-02T00:00:00"/>
    <x v="0"/>
    <x v="2"/>
    <x v="6"/>
    <s v="Observation"/>
    <x v="0"/>
    <x v="16"/>
    <s v=" Infrastructure"/>
    <s v="Administration"/>
    <m/>
    <d v="2019-10-01T00:00:00"/>
    <d v="2020-02-15T00:00:00"/>
    <s v="Blood group details now made available"/>
    <x v="0"/>
    <x v="103"/>
    <x v="98"/>
  </r>
  <r>
    <n v="422"/>
    <s v="Records not available at the time of audit although transport vendor has assured that it's being done &amp; file is being maintained."/>
    <s v="Internal"/>
    <d v="2019-08-02T00:00:00"/>
    <x v="0"/>
    <x v="2"/>
    <x v="6"/>
    <s v="Observation"/>
    <x v="0"/>
    <x v="16"/>
    <s v=" Infrastructure"/>
    <s v="Administration"/>
    <m/>
    <d v="2019-10-01T00:00:00"/>
    <d v="2020-03-05T00:00:00"/>
    <s v="Records are available"/>
    <x v="0"/>
    <x v="101"/>
    <x v="97"/>
  </r>
  <r>
    <n v="423"/>
    <s v="Records not available at the time of audit although transport vendor has assured that it's being done &amp; file is being maintained"/>
    <s v="Internal"/>
    <d v="2019-08-02T00:00:00"/>
    <x v="0"/>
    <x v="2"/>
    <x v="6"/>
    <s v="Minor -Non-Conformities"/>
    <x v="0"/>
    <x v="16"/>
    <s v=" Infrastructure"/>
    <s v="Administration"/>
    <m/>
    <d v="2019-10-01T00:00:00"/>
    <d v="2020-03-05T00:00:00"/>
    <s v="Records are available"/>
    <x v="0"/>
    <x v="101"/>
    <x v="97"/>
  </r>
  <r>
    <n v="424"/>
    <s v="School security person is responsible to conduct alcohol check on drivers for which a separate register is maintained. Found check records available for 5/8/19, however for 3/8/19 were not available. As per transport supervisor from vendor's side, it is done 2 times a week whereas security person said that it's done daily. No records of checking done between 15/7/19 till 20/7/19 observed"/>
    <s v="Internal"/>
    <d v="2019-08-02T00:00:00"/>
    <x v="0"/>
    <x v="2"/>
    <x v="6"/>
    <s v="Observation"/>
    <x v="0"/>
    <x v="16"/>
    <s v=" Infrastructure"/>
    <s v="Administration"/>
    <m/>
    <d v="2019-10-01T00:00:00"/>
    <d v="2020-03-05T00:00:00"/>
    <s v="Checking is done "/>
    <x v="0"/>
    <x v="101"/>
    <x v="97"/>
  </r>
  <r>
    <n v="425"/>
    <s v="PTM Register is maintained. Feedback from driver's is also maintained separately. For PTM register, Found details dated 5/1/19, 27/7/19 &amp; 3/8/19 (erroneously written as 3/7/19). No details observed / recorded for the remaining six months period i.e. after 5/1/19 till 27/7/19. Also in some of the feedback from PTM cases, what is the action taken is not evident. And status of closure of the actions taken e.g. Name: Amrush Kumar IC G-11 route. 9008224242. Maid is not handling kids. It's action taken &amp; closure details not evident. Although feedback of drivers is recorded separately in register, what is the actions taken  &amp; closure status is not evident. There is scope to structurise the feedback taken from PTM &amp; from drivers"/>
    <s v="Internal"/>
    <d v="2019-08-02T00:00:00"/>
    <x v="0"/>
    <x v="2"/>
    <x v="6"/>
    <s v="Observation"/>
    <x v="0"/>
    <x v="16"/>
    <s v=" Infrastructure"/>
    <s v="Administration"/>
    <m/>
    <d v="2019-10-01T00:00:00"/>
    <d v="2020-03-05T00:00:00"/>
    <s v="PTM and bus complaint tracker is now maintained separately"/>
    <x v="0"/>
    <x v="101"/>
    <x v="97"/>
  </r>
  <r>
    <n v="426"/>
    <s v="No water potability tests are being done."/>
    <s v="Internal"/>
    <d v="2019-08-02T00:00:00"/>
    <x v="0"/>
    <x v="2"/>
    <x v="6"/>
    <s v="Minor -Non-Conformities"/>
    <x v="0"/>
    <x v="30"/>
    <s v=" Determining requirements for products &amp; services"/>
    <s v="Administration"/>
    <m/>
    <d v="2019-10-01T00:00:00"/>
    <d v="2020-02-13T00:00:00"/>
    <s v="Water is now tested for potability."/>
    <x v="0"/>
    <x v="89"/>
    <x v="85"/>
  </r>
  <r>
    <n v="427"/>
    <s v="Food transportation is done in 2-wheeler bikes"/>
    <s v="Internal"/>
    <d v="2019-08-02T00:00:00"/>
    <x v="0"/>
    <x v="2"/>
    <x v="6"/>
    <s v="Minor -Non-Conformities"/>
    <x v="0"/>
    <x v="30"/>
    <s v=" Determining requirements for products &amp; services"/>
    <s v="Administration"/>
    <m/>
    <d v="2019-10-01T00:00:00"/>
    <d v="2020-03-05T00:00:00"/>
    <s v="Food transported in three vehicle"/>
    <x v="0"/>
    <x v="101"/>
    <x v="97"/>
  </r>
  <r>
    <n v="428"/>
    <s v="No Records of pest control (pesticide, insecticide used along with dates &amp; frequency) maintained"/>
    <s v="Internal"/>
    <d v="2019-08-02T00:00:00"/>
    <x v="0"/>
    <x v="2"/>
    <x v="6"/>
    <s v="Minor -Non-Conformities"/>
    <x v="0"/>
    <x v="30"/>
    <s v=" Determining requirements for products &amp; services"/>
    <s v="Administration"/>
    <m/>
    <d v="2019-10-01T00:00:00"/>
    <d v="2020-04-23T00:00:00"/>
    <s v="Records for pest control maintained by the campus"/>
    <x v="0"/>
    <x v="105"/>
    <x v="100"/>
  </r>
  <r>
    <n v="429"/>
    <s v="No Records of medical examination signed by a registered medical practitioner "/>
    <s v="Internal"/>
    <d v="2019-08-02T00:00:00"/>
    <x v="0"/>
    <x v="2"/>
    <x v="6"/>
    <s v="Minor -Non-Conformities"/>
    <x v="0"/>
    <x v="30"/>
    <s v=" Determining requirements for products &amp; services"/>
    <s v="Administration"/>
    <m/>
    <d v="2019-10-01T00:00:00"/>
    <d v="2020-02-18T00:00:00"/>
    <s v="Medical practitioner has now certified medicines"/>
    <x v="0"/>
    <x v="106"/>
    <x v="101"/>
  </r>
  <r>
    <n v="430"/>
    <s v="Supplier doesn't have license from local health authorities. Supplier has asked for 15 days time to submit copy of valid license."/>
    <s v="Internal"/>
    <d v="2019-08-02T00:00:00"/>
    <x v="0"/>
    <x v="2"/>
    <x v="6"/>
    <s v="Minor -Non-Conformities"/>
    <x v="0"/>
    <x v="30"/>
    <s v=" Determining requirements for products &amp; services"/>
    <s v="Administration"/>
    <m/>
    <d v="2019-10-01T00:00:00"/>
    <d v="2020-02-13T00:00:00"/>
    <s v="Suppliers have produced their valid license"/>
    <x v="0"/>
    <x v="89"/>
    <x v="85"/>
  </r>
  <r>
    <n v="431"/>
    <s v="Are exit signs illuminated and visible?-No signage's exist."/>
    <s v="Internal"/>
    <d v="2019-08-02T00:00:00"/>
    <x v="0"/>
    <x v="2"/>
    <x v="6"/>
    <s v="Minor -Non-Conformities"/>
    <x v="0"/>
    <x v="30"/>
    <s v=" Determining requirements for products &amp; services"/>
    <s v="Administration"/>
    <m/>
    <d v="2019-10-01T00:00:00"/>
    <d v="2020-02-15T00:00:00"/>
    <s v="Signage are visible"/>
    <x v="0"/>
    <x v="103"/>
    <x v="98"/>
  </r>
  <r>
    <n v="432"/>
    <s v="Side railings to be provided for the staircases in all the blocks, for MPH entrance."/>
    <s v="Internal"/>
    <d v="2019-08-02T00:00:00"/>
    <x v="0"/>
    <x v="2"/>
    <x v="6"/>
    <s v="Observation"/>
    <x v="0"/>
    <x v="30"/>
    <s v=" Determining requirements for products &amp; services"/>
    <s v="Administration"/>
    <m/>
    <d v="2019-10-01T00:00:00"/>
    <d v="2020-02-17T00:00:00"/>
    <s v="emergency signage displayed"/>
    <x v="0"/>
    <x v="102"/>
    <x v="52"/>
  </r>
  <r>
    <n v="433"/>
    <s v="Found project team's material lying near MGCUV"/>
    <s v="Internal"/>
    <d v="2019-08-02T00:00:00"/>
    <x v="0"/>
    <x v="2"/>
    <x v="6"/>
    <s v="Observation"/>
    <x v="0"/>
    <x v="30"/>
    <s v=" Determining requirements for products &amp; services"/>
    <s v="Administration"/>
    <m/>
    <d v="2019-10-01T00:00:00"/>
    <d v="2020-02-18T00:00:00"/>
    <s v="Materials have been removed"/>
    <x v="0"/>
    <x v="106"/>
    <x v="101"/>
  </r>
  <r>
    <n v="434"/>
    <s v="No Fire Extinguisher is available in Stores._x000a_No Fire Extinguisher seen in entire corridor of 1st floor, A Block, in AV Room_x000a_Seen expired Fire Extinguishers dated March'19 in New Block Corridor, in Biology lab, Chemistry Lab, _x000a_Only 3 Fire Extinguishers found in Senior Block."/>
    <s v="Internal"/>
    <d v="2019-08-02T00:00:00"/>
    <x v="0"/>
    <x v="2"/>
    <x v="6"/>
    <s v="Minor -Non-Conformities"/>
    <x v="0"/>
    <x v="30"/>
    <s v=" Determining requirements for products &amp; services"/>
    <s v="Administration"/>
    <m/>
    <d v="2019-10-01T00:00:00"/>
    <d v="2020-02-13T00:00:00"/>
    <s v="FE is now kept in the campus."/>
    <x v="0"/>
    <x v="89"/>
    <x v="85"/>
  </r>
  <r>
    <n v="435"/>
    <s v="No inventory list of fire extinguishers maintained with their location details, date of expiry, renewal, type of fire extinguishers, etc..?"/>
    <s v="Internal"/>
    <d v="2019-08-02T00:00:00"/>
    <x v="0"/>
    <x v="2"/>
    <x v="6"/>
    <s v="Minor -Non-Conformities"/>
    <x v="0"/>
    <x v="30"/>
    <s v=" Determining requirements for products &amp; services"/>
    <s v="Administration"/>
    <m/>
    <d v="2019-10-01T00:00:00"/>
    <d v="2020-03-05T00:00:00"/>
    <s v="Inventory list maintained"/>
    <x v="0"/>
    <x v="101"/>
    <x v="97"/>
  </r>
  <r>
    <n v="436"/>
    <s v="Materials Identification / Tagging is not seen in stores room. 5S Japanese Housekeeping Methodology to be implemented in Stores."/>
    <s v="Internal"/>
    <d v="2019-08-02T00:00:00"/>
    <x v="0"/>
    <x v="2"/>
    <x v="6"/>
    <s v="Observation"/>
    <x v="0"/>
    <x v="30"/>
    <s v=" Determining requirements for products &amp; services"/>
    <s v="Administration"/>
    <m/>
    <d v="2019-10-01T00:00:00"/>
    <d v="2020-02-13T00:00:00"/>
    <s v="Material are now tagged"/>
    <x v="0"/>
    <x v="89"/>
    <x v="85"/>
  </r>
  <r>
    <n v="437"/>
    <s v="MSDS Sheets not seen in Chemistry Lab, although laboratory safety measures poster is displayed."/>
    <s v="Internal"/>
    <d v="2019-08-02T00:00:00"/>
    <x v="0"/>
    <x v="2"/>
    <x v="6"/>
    <s v="Observation"/>
    <x v="0"/>
    <x v="30"/>
    <s v=" Determining requirements for products &amp; services"/>
    <s v="Administration"/>
    <m/>
    <d v="2019-10-01T00:00:00"/>
    <d v="2020-02-13T00:00:00"/>
    <s v="MSDS poster are now displayed."/>
    <x v="0"/>
    <x v="89"/>
    <x v="85"/>
  </r>
  <r>
    <n v="438"/>
    <s v="No OSHA (safety) posters prominently displayed?"/>
    <s v="Internal"/>
    <d v="2019-08-02T00:00:00"/>
    <x v="0"/>
    <x v="2"/>
    <x v="6"/>
    <s v="Minor -Non-Conformities"/>
    <x v="0"/>
    <x v="30"/>
    <s v=" Determining requirements for products &amp; services"/>
    <s v="Administration"/>
    <m/>
    <d v="2019-10-01T00:00:00"/>
    <d v="2020-02-17T00:00:00"/>
    <s v="Safety posters are prominently displayed."/>
    <x v="0"/>
    <x v="102"/>
    <x v="52"/>
  </r>
  <r>
    <n v="439"/>
    <s v="A Block, Electric Wire Casing not evident._x000a_A Block, Naked Wire hanging in staircase, in staff room (new block)_x000a_Networking Wire, found hanging in IT Lab,"/>
    <s v="Internal"/>
    <d v="2019-08-02T00:00:00"/>
    <x v="0"/>
    <x v="2"/>
    <x v="6"/>
    <s v="Minor -Non-Conformities"/>
    <x v="0"/>
    <x v="30"/>
    <s v=" Determining requirements for products &amp; services"/>
    <s v="Administration"/>
    <m/>
    <d v="2019-10-01T00:00:00"/>
    <d v="2020-03-20T00:00:00"/>
    <s v="wires are covered"/>
    <x v="0"/>
    <x v="26"/>
    <x v="26"/>
  </r>
  <r>
    <n v="440"/>
    <s v="No temporary connections for wiring or appliances."/>
    <s v="Internal"/>
    <d v="2019-08-02T00:00:00"/>
    <x v="0"/>
    <x v="2"/>
    <x v="6"/>
    <s v="Minor -Non-Conformities"/>
    <x v="0"/>
    <x v="30"/>
    <s v=" Determining requirements for products &amp; services"/>
    <s v="Administration"/>
    <m/>
    <d v="2019-10-01T00:00:00"/>
    <d v="2020-04-28T00:00:00"/>
    <s v="Naked wires are coveerd"/>
    <x v="0"/>
    <x v="107"/>
    <x v="102"/>
  </r>
  <r>
    <n v="441"/>
    <s v="Are rubber mats placed near control panels."/>
    <s v="Internal"/>
    <d v="2019-08-02T00:00:00"/>
    <x v="0"/>
    <x v="2"/>
    <x v="6"/>
    <s v="Minor -Non-Conformities"/>
    <x v="0"/>
    <x v="30"/>
    <s v=" Determining requirements for products &amp; services"/>
    <s v="Administration"/>
    <m/>
    <d v="2019-10-01T00:00:00"/>
    <d v="2020-04-23T00:00:00"/>
    <s v="Rubber mats are placed in front of energised board "/>
    <x v="0"/>
    <x v="105"/>
    <x v="100"/>
  </r>
  <r>
    <n v="442"/>
    <s v="Earthing is in place but no periodic checking is done."/>
    <s v="Internal"/>
    <d v="2019-08-02T00:00:00"/>
    <x v="0"/>
    <x v="2"/>
    <x v="6"/>
    <s v="Observation"/>
    <x v="0"/>
    <x v="30"/>
    <s v=" Determining requirements for products &amp; services"/>
    <s v="Administration"/>
    <m/>
    <d v="2019-10-01T00:00:00"/>
    <d v="2020-03-17T00:00:00"/>
    <s v="Periodic checking is noe done"/>
    <x v="0"/>
    <x v="104"/>
    <x v="99"/>
  </r>
  <r>
    <n v="443"/>
    <s v="MPH False Ceiling Near The Entrance Door could be seen coming off."/>
    <s v="Internal"/>
    <d v="2019-08-02T00:00:00"/>
    <x v="0"/>
    <x v="2"/>
    <x v="6"/>
    <s v="Observation"/>
    <x v="0"/>
    <x v="30"/>
    <s v=" Determining requirements for products &amp; services"/>
    <s v="Administration"/>
    <m/>
    <d v="2019-10-01T00:00:00"/>
    <d v="2020-02-15T00:00:00"/>
    <s v="False ceiling repaired"/>
    <x v="0"/>
    <x v="103"/>
    <x v="98"/>
  </r>
  <r>
    <n v="444"/>
    <s v="Waste Material seen in stores room. Art room material to be disposed off."/>
    <s v="Internal"/>
    <d v="2019-08-02T00:00:00"/>
    <x v="0"/>
    <x v="2"/>
    <x v="6"/>
    <s v="Observation"/>
    <x v="0"/>
    <x v="16"/>
    <s v=" Infrastructure"/>
    <s v="Administration"/>
    <m/>
    <d v="2019-10-01T00:00:00"/>
    <d v="2020-03-20T00:00:00"/>
    <s v="Waste material is removed"/>
    <x v="0"/>
    <x v="26"/>
    <x v="26"/>
  </r>
  <r>
    <n v="445"/>
    <s v="No Exit Signanges are clearly marked &amp; visible"/>
    <s v="Internal"/>
    <d v="2019-08-02T00:00:00"/>
    <x v="0"/>
    <x v="2"/>
    <x v="6"/>
    <s v="Minor -Non-Conformities"/>
    <x v="1"/>
    <x v="14"/>
    <s v=" Resources"/>
    <s v="Administration"/>
    <m/>
    <d v="2019-10-01T00:00:00"/>
    <d v="2020-02-15T00:00:00"/>
    <s v="Signages are visible"/>
    <x v="0"/>
    <x v="103"/>
    <x v="98"/>
  </r>
  <r>
    <n v="446"/>
    <s v="Builder's Material lying in staircase behind MGCUV"/>
    <s v="Internal"/>
    <d v="2019-08-02T00:00:00"/>
    <x v="0"/>
    <x v="2"/>
    <x v="6"/>
    <s v="Observation"/>
    <x v="0"/>
    <x v="16"/>
    <s v=" Infrastructure"/>
    <s v="Administration"/>
    <m/>
    <d v="2019-10-01T00:00:00"/>
    <d v="2020-02-27T00:00:00"/>
    <s v="Buliding material is now removed"/>
    <x v="0"/>
    <x v="100"/>
    <x v="96"/>
  </r>
  <r>
    <n v="447"/>
    <s v="Antibiotics / Steroids such as Otrium Nasal Spray observed in medicines stock. Also seen Dolo 650mg, schedule H drugs such as Combiflam &amp; Cyclopam. List of Medicines as recommended by a Panel Doctor only to be kept and it's utilisation records to be maintained."/>
    <s v="Internal"/>
    <d v="2019-08-02T00:00:00"/>
    <x v="0"/>
    <x v="2"/>
    <x v="6"/>
    <s v="Observation"/>
    <x v="0"/>
    <x v="16"/>
    <s v=" Infrastructure"/>
    <s v="Administration"/>
    <m/>
    <d v="2019-10-01T00:00:00"/>
    <d v="2020-02-13T00:00:00"/>
    <s v="Medicines kept as per authorities defined prescription."/>
    <x v="0"/>
    <x v="89"/>
    <x v="85"/>
  </r>
  <r>
    <n v="448"/>
    <s v="Arrangements are made to get the staff medically examined once in six month to ensure that they are free from infectious, contagious and other disease_x000a_Interview of the food servers reply is that no such medical tests are conducted"/>
    <s v="Internal"/>
    <d v="2019-08-02T00:00:00"/>
    <x v="0"/>
    <x v="2"/>
    <x v="6"/>
    <s v="Minor -Non-Conformities"/>
    <x v="0"/>
    <x v="30"/>
    <s v=" Determining requirements for products &amp; services"/>
    <s v="Administration"/>
    <m/>
    <d v="2019-10-01T00:00:00"/>
    <d v="2020-03-05T00:00:00"/>
    <s v="Medical tests are conducted"/>
    <x v="0"/>
    <x v="101"/>
    <x v="97"/>
  </r>
  <r>
    <n v="449"/>
    <s v="No formal mechanism in place._x000a_This must be done formally and informally both. Currently only the law enforcement agencies are being actively engaged with. Such local agencies must be involved in the school emergency drills, and must also be invited on campus to conduct awareness/training sessions"/>
    <s v="Internal"/>
    <d v="2019-08-02T00:00:00"/>
    <x v="0"/>
    <x v="2"/>
    <x v="6"/>
    <s v="Observation"/>
    <x v="1"/>
    <x v="19"/>
    <s v=" Communication"/>
    <s v="Administration"/>
    <m/>
    <d v="2019-10-01T00:00:00"/>
    <d v="2020-03-05T00:00:00"/>
    <s v="Training sessions are conducted"/>
    <x v="0"/>
    <x v="101"/>
    <x v="97"/>
  </r>
  <r>
    <n v="450"/>
    <s v="There is no documented procedure for approval. Currently the guard on duty checks with the supervisor or admin on phone._x000a_There is no SOP / documented procedure. Approvals are taken on case to case basis on emails. Outside vehicles are not allowed except in case of medical emergencies."/>
    <s v="Internal"/>
    <d v="2019-08-02T00:00:00"/>
    <x v="0"/>
    <x v="2"/>
    <x v="6"/>
    <s v="Minor -Non-Conformities"/>
    <x v="0"/>
    <x v="35"/>
    <s v=" Design &amp; development of products &amp; services"/>
    <s v="Administration"/>
    <m/>
    <d v="2019-10-01T00:00:00"/>
    <d v="2020-04-25T00:00:00"/>
    <s v="Visitor management SOP in place"/>
    <x v="0"/>
    <x v="36"/>
    <x v="36"/>
  </r>
  <r>
    <n v="451"/>
    <s v="Currently not being done. Needs to be documented and followed._x000a_Inventory Register is being maintained by Stores.However  A4 Xerox Copiers details are not updated in Register Book.  Last entry seen is 1/7/19. Reason on leave."/>
    <s v="Internal"/>
    <d v="2019-08-02T00:00:00"/>
    <x v="0"/>
    <x v="2"/>
    <x v="6"/>
    <s v="Observation"/>
    <x v="0"/>
    <x v="35"/>
    <s v=" Design &amp; development of products &amp; services"/>
    <s v="Administration"/>
    <m/>
    <d v="2019-10-01T00:00:00"/>
    <d v="2020-03-05T00:00:00"/>
    <s v="Store room is now well organised and maintained "/>
    <x v="0"/>
    <x v="101"/>
    <x v="97"/>
  </r>
  <r>
    <n v="452"/>
    <s v="The CCTV coverage is adequate. However, the perimeter needs to be under surveillance to cover vulnerable points. The school is in the process of converting the analog network to IP."/>
    <s v="Internal"/>
    <d v="2019-08-02T00:00:00"/>
    <x v="0"/>
    <x v="2"/>
    <x v="6"/>
    <s v="Observation"/>
    <x v="0"/>
    <x v="35"/>
    <s v=" Design &amp; development of products &amp; services"/>
    <s v="Administration"/>
    <m/>
    <d v="2019-10-01T00:00:00"/>
    <d v="2020-03-05T00:00:00"/>
    <s v="Cameras are placed to cover all points"/>
    <x v="0"/>
    <x v="101"/>
    <x v="97"/>
  </r>
  <r>
    <n v="453"/>
    <s v="The existing cameras are adequately sited, however, additional cameras need to be provided to cover the blind spots."/>
    <s v="Internal"/>
    <d v="2019-08-02T00:00:00"/>
    <x v="0"/>
    <x v="2"/>
    <x v="6"/>
    <s v="Minor -Non-Conformities"/>
    <x v="1"/>
    <x v="15"/>
    <s v=" Operational planning and control"/>
    <s v="Administration"/>
    <m/>
    <d v="2019-10-01T00:00:00"/>
    <d v="2020-03-05T00:00:00"/>
    <s v="Cameras are placed to cover all points"/>
    <x v="0"/>
    <x v="101"/>
    <x v="97"/>
  </r>
  <r>
    <n v="454"/>
    <s v="Of the existing 107 cameras, 2 are not working. Additional cameras are being installed to cover vulnerable spots."/>
    <s v="Internal"/>
    <d v="2019-08-02T00:00:00"/>
    <x v="0"/>
    <x v="2"/>
    <x v="6"/>
    <s v="Minor -Non-Conformities"/>
    <x v="1"/>
    <x v="15"/>
    <s v=" Operational planning and control"/>
    <s v="Administration"/>
    <m/>
    <d v="2019-10-01T00:00:00"/>
    <d v="2020-03-05T00:00:00"/>
    <s v="Cameras are working"/>
    <x v="0"/>
    <x v="101"/>
    <x v="97"/>
  </r>
  <r>
    <n v="455"/>
    <s v="Currently the surveillance screen is setup in the admin cabin. However, monitoring is not being done and number of screens is inadequate._x000a_A separate control area needs to be earmarked, separated off and equipped with enough monitors to view the enhanced network._x000a_A dedicated and trained security supervisor needs to be earmarked for this role._x000a_"/>
    <s v="Internal"/>
    <d v="2019-08-02T00:00:00"/>
    <x v="0"/>
    <x v="2"/>
    <x v="6"/>
    <s v="Observation"/>
    <x v="1"/>
    <x v="15"/>
    <s v=" Operational planning and control"/>
    <s v="Administration"/>
    <m/>
    <d v="2019-10-01T00:00:00"/>
    <d v="2020-03-05T00:00:00"/>
    <s v="Monitoring is now done, evidence is provided hence this ticket can be closed"/>
    <x v="0"/>
    <x v="101"/>
    <x v="97"/>
  </r>
  <r>
    <n v="456"/>
    <s v="Currently the backup is only for 15-20 days._x000a_No change. Total 7 DVR's. All IP cameras have min. 30 days. Rest depends as per type i.e. min 21 days, 9 days, etc…"/>
    <s v="Internal"/>
    <d v="2019-08-02T00:00:00"/>
    <x v="0"/>
    <x v="2"/>
    <x v="6"/>
    <s v="Observation"/>
    <x v="1"/>
    <x v="15"/>
    <s v=" Operational planning and control"/>
    <s v="Administration"/>
    <m/>
    <d v="2019-10-01T00:00:00"/>
    <d v="2020-03-12T00:00:00"/>
    <s v="Back up is taken by the campus"/>
    <x v="0"/>
    <x v="108"/>
    <x v="103"/>
  </r>
  <r>
    <n v="457"/>
    <s v="Various material stored separately on all floors as per requirement. Some waste material on the staircase in the admin block needs to be removed as it may be a potential fire hazard."/>
    <s v="Internal"/>
    <d v="2019-08-02T00:00:00"/>
    <x v="0"/>
    <x v="2"/>
    <x v="6"/>
    <s v="Minor -Non-Conformities"/>
    <x v="1"/>
    <x v="15"/>
    <s v=" Operational planning and control"/>
    <s v="Administration"/>
    <m/>
    <d v="2019-10-01T00:00:00"/>
    <d v="2020-03-05T00:00:00"/>
    <s v="Waste material removed"/>
    <x v="0"/>
    <x v="101"/>
    <x v="97"/>
  </r>
  <r>
    <n v="458"/>
    <s v="In the process, however, should be an RFID based system_x000a_Same ID badges exists for students, teachers, parents &amp; vendors. Different color tags could be implemented. There is inhouse ID card printing machine"/>
    <s v="Internal"/>
    <d v="2019-08-02T00:00:00"/>
    <x v="0"/>
    <x v="2"/>
    <x v="6"/>
    <s v="Minor -Non-Conformities"/>
    <x v="1"/>
    <x v="15"/>
    <s v=" Operational planning and control"/>
    <s v="Administration"/>
    <m/>
    <d v="2019-10-01T00:00:00"/>
    <d v="2020-03-12T00:00:00"/>
    <s v="RFID system in place"/>
    <x v="0"/>
    <x v="108"/>
    <x v="103"/>
  </r>
  <r>
    <n v="459"/>
    <s v="Reconciliation of keys is not happening. Identification tags need to be put for both keys cupboards i.e. classroom &amp; other dept's. There is no documented key control procedure."/>
    <s v="Internal"/>
    <d v="2019-08-02T00:00:00"/>
    <x v="0"/>
    <x v="2"/>
    <x v="6"/>
    <s v="Minor -Non-Conformities"/>
    <x v="0"/>
    <x v="32"/>
    <s v=" Requirements for products and services"/>
    <s v="Administration"/>
    <m/>
    <d v="2019-10-01T00:00:00"/>
    <d v="2020-05-14T00:00:00"/>
    <s v="SOP on Key management is collated and circulated"/>
    <x v="0"/>
    <x v="60"/>
    <x v="60"/>
  </r>
  <r>
    <n v="460"/>
    <s v="Specific instructions must exist on issue and receipt of accountable keys. Specimen signatures must be available and a log must be maintained for issue and receipt activity._x000a_No such process exist."/>
    <s v="Internal"/>
    <d v="2019-08-02T00:00:00"/>
    <x v="0"/>
    <x v="2"/>
    <x v="6"/>
    <s v="Minor -Non-Conformities"/>
    <x v="1"/>
    <x v="32"/>
    <s v=" Emergency preparedness and response"/>
    <s v="Administration"/>
    <m/>
    <d v="2019-10-01T00:00:00"/>
    <d v="2020-05-04T00:00:00"/>
    <s v="log is maintained of issuing keys with signatures"/>
    <x v="0"/>
    <x v="109"/>
    <x v="104"/>
  </r>
  <r>
    <n v="461"/>
    <s v="All accountable key to have two sets of keys, original and duplicate. Duplicate key will be kept in the duplicate key chest at the reception of the building and will not be used for daily activities._x000a_Original keys will be kept in the original key board/chest and will be used for day-to-day activities. Both the Keyboards will be kept locked at all times and their keys to be safely held with the Reception Guards/ Main Gate Supervisor._x000a_Duplicate Key board/chest will not be opened without the prior permission of the designated authority._x000a_"/>
    <s v="Internal"/>
    <d v="2019-08-02T00:00:00"/>
    <x v="0"/>
    <x v="2"/>
    <x v="6"/>
    <s v="Minor -Non-Conformities"/>
    <x v="0"/>
    <x v="32"/>
    <s v=" Requirements for products and services"/>
    <s v="Administration"/>
    <m/>
    <d v="2019-10-01T00:00:00"/>
    <d v="2020-05-14T00:00:00"/>
    <s v="SOP on Key management is collated and circulated"/>
    <x v="0"/>
    <x v="60"/>
    <x v="60"/>
  </r>
  <r>
    <n v="462"/>
    <s v="Should an accountable key be lost, it must be reported immediately to the owning department manager and site security leader. Once a replacement is issued, it must be documented and the inventory updated._x000a_No SOP exists for the above."/>
    <s v="Internal"/>
    <d v="2019-08-02T00:00:00"/>
    <x v="0"/>
    <x v="2"/>
    <x v="6"/>
    <s v="Minor -Non-Conformities"/>
    <x v="0"/>
    <x v="35"/>
    <s v=" Design &amp; development of products &amp; services"/>
    <s v="Administration"/>
    <m/>
    <d v="2019-10-01T00:00:00"/>
    <d v="2020-05-14T00:00:00"/>
    <s v="SOP on Key management is collated and circulated"/>
    <x v="0"/>
    <x v="60"/>
    <x v="60"/>
  </r>
  <r>
    <n v="463"/>
    <s v="All the areas considered to be critical/hazardous should be identified and notified as such with appropriate warning signs. These could include labs, swimming pool, gymnasiums, DG rooms,  record rooms etc._x000a_Partially done. All such areas need to be covered with appropriate warning signs -  terrace entry, DG shed, server room, swimming pool etc."/>
    <s v="Internal"/>
    <d v="2019-08-02T00:00:00"/>
    <x v="0"/>
    <x v="2"/>
    <x v="6"/>
    <s v="Observation"/>
    <x v="0"/>
    <x v="35"/>
    <s v=" Design &amp; development of products &amp; services"/>
    <s v="Administration"/>
    <m/>
    <d v="2019-10-01T00:00:00"/>
    <d v="2020-03-05T00:00:00"/>
    <s v="As per Disaster plan"/>
    <x v="0"/>
    <x v="101"/>
    <x v="97"/>
  </r>
  <r>
    <n v="464"/>
    <s v="No Crisis Response Team. Recommended that crisis team be earmarked at school level and their responsibilities be documented."/>
    <s v="Internal"/>
    <d v="2019-08-02T00:00:00"/>
    <x v="0"/>
    <x v="2"/>
    <x v="6"/>
    <s v="Minor -Non-Conformities"/>
    <x v="1"/>
    <x v="15"/>
    <s v=" Operational planning and control"/>
    <s v="Administration"/>
    <m/>
    <d v="2019-10-01T00:00:00"/>
    <d v="2020-03-05T00:00:00"/>
    <s v="As per Disaster plan"/>
    <x v="0"/>
    <x v="101"/>
    <x v="97"/>
  </r>
  <r>
    <n v="465"/>
    <s v="No EMP (emergency management plan) exists. It is only for Fire but not for any other medical emergencies_x000a_Not documented"/>
    <s v="Internal"/>
    <d v="2019-08-02T00:00:00"/>
    <x v="0"/>
    <x v="2"/>
    <x v="6"/>
    <s v="Minor -Non-Conformities"/>
    <x v="1"/>
    <x v="37"/>
    <s v=" OH&amp;S Policy"/>
    <s v="Administration"/>
    <m/>
    <d v="2019-10-01T00:00:00"/>
    <d v="2020-03-05T00:00:00"/>
    <s v="As per Disaster plan"/>
    <x v="0"/>
    <x v="101"/>
    <x v="97"/>
  </r>
  <r>
    <n v="466"/>
    <s v="Guidelines for Staff-The document to have concise and unambiguous guidelines for staff on action to be taken in case of various crisis situations _x000a_No SOP exists."/>
    <s v="Internal"/>
    <d v="2019-08-02T00:00:00"/>
    <x v="0"/>
    <x v="2"/>
    <x v="6"/>
    <s v="Minor -Non-Conformities"/>
    <x v="1"/>
    <x v="38"/>
    <s v=" Organizational Roles, Responsibilities, Authorities"/>
    <s v="Administration"/>
    <m/>
    <d v="2019-10-01T00:00:00"/>
    <d v="2020-02-27T00:00:00"/>
    <s v="SOP exists"/>
    <x v="0"/>
    <x v="100"/>
    <x v="96"/>
  </r>
  <r>
    <n v="467"/>
    <s v="Guidelines for Student-The document to have concise and unambiguous guidelines for staff on action to be taken in case of various crisis situations _x000a_No SOP exists."/>
    <s v="Internal"/>
    <d v="2019-08-02T00:00:00"/>
    <x v="0"/>
    <x v="2"/>
    <x v="6"/>
    <s v="Minor -Non-Conformities"/>
    <x v="1"/>
    <x v="38"/>
    <s v=" Organizational Roles, Responsibilities, Authorities"/>
    <s v="Administration"/>
    <m/>
    <d v="2019-10-01T00:00:00"/>
    <d v="2020-03-05T00:00:00"/>
    <s v="SOP exists"/>
    <x v="0"/>
    <x v="101"/>
    <x v="97"/>
  </r>
  <r>
    <n v="468"/>
    <s v="Guidelines for Parents-The document to have concise and unambiguous guidelines for staff on action to be taken in case of various crisis situations _x000a_No SOP exists."/>
    <s v="Internal"/>
    <d v="2019-08-02T00:00:00"/>
    <x v="0"/>
    <x v="2"/>
    <x v="6"/>
    <s v="Minor -Non-Conformities"/>
    <x v="1"/>
    <x v="38"/>
    <s v=" Organizational Roles, Responsibilities, Authorities"/>
    <s v="Administration"/>
    <m/>
    <d v="2019-10-01T00:00:00"/>
    <d v="2020-03-05T00:00:00"/>
    <s v="SOP exists"/>
    <x v="0"/>
    <x v="101"/>
    <x v="97"/>
  </r>
  <r>
    <n v="469"/>
    <s v="Tie-up is there with Police, Fire Station, Forest Person for Snake Bites, Medical but guidelines need to be formulated. Currently everything is on word of mouth and based on experience"/>
    <s v="Internal"/>
    <d v="2019-08-02T00:00:00"/>
    <x v="0"/>
    <x v="2"/>
    <x v="6"/>
    <s v="Minor -Non-Conformities"/>
    <x v="1"/>
    <x v="38"/>
    <s v=" Organizational Roles, Responsibilities, Authorities"/>
    <s v="Administration"/>
    <m/>
    <d v="2019-10-01T00:00:00"/>
    <d v="2020-02-27T00:00:00"/>
    <s v="As per disaster plan"/>
    <x v="0"/>
    <x v="100"/>
    <x v="96"/>
  </r>
  <r>
    <n v="470"/>
    <s v="Emergency kit containing – emergency contacts, communication equipment with extra batteries, flash lights, tapes, tools, student &amp; staff directory with contact details and health records, floor plans, bus routes, prefabricated signs (PARENTS, COUNSELLORS, VOLUNTEERS, MEDIA, POLICE, MEDICAL, KEEP OUT etc.), a laptop and printer.  An entire emergency kit in one place with all the items as per list, it doesn't exist."/>
    <s v="Internal"/>
    <d v="2019-08-02T00:00:00"/>
    <x v="0"/>
    <x v="2"/>
    <x v="6"/>
    <s v="Minor -Non-Conformities"/>
    <x v="1"/>
    <x v="15"/>
    <s v=" Operational planning and control"/>
    <s v="Administration"/>
    <m/>
    <d v="2019-10-01T00:00:00"/>
    <d v="2020-03-05T00:00:00"/>
    <s v="Emergency Kit exists"/>
    <x v="0"/>
    <x v="101"/>
    <x v="97"/>
  </r>
  <r>
    <n v="471"/>
    <s v="Evacuation plans are not displayed, but exit signs are displayed"/>
    <s v="Internal"/>
    <d v="2019-08-02T00:00:00"/>
    <x v="0"/>
    <x v="2"/>
    <x v="6"/>
    <s v="Minor -Non-Conformities"/>
    <x v="1"/>
    <x v="15"/>
    <s v=" Operational planning and control"/>
    <s v="Administration"/>
    <m/>
    <d v="2019-10-01T00:00:00"/>
    <d v="2020-03-05T00:00:00"/>
    <s v="Signage are visible"/>
    <x v="0"/>
    <x v="101"/>
    <x v="97"/>
  </r>
  <r>
    <n v="472"/>
    <s v="Availability of adequately trained personnel on fire response, first aid including CPR, traffic control etc. _x000a_Not available. All admin staff, security staff and selected teaching staff must be specifically trained."/>
    <s v="Internal"/>
    <d v="2019-08-02T00:00:00"/>
    <x v="0"/>
    <x v="2"/>
    <x v="6"/>
    <s v="Observation"/>
    <x v="1"/>
    <x v="15"/>
    <s v=" Operational planning and control"/>
    <s v="HR"/>
    <m/>
    <d v="2019-10-01T00:00:00"/>
    <d v="2020-02-27T00:00:00"/>
    <s v="Trainings are provided by school"/>
    <x v="0"/>
    <x v="100"/>
    <x v="96"/>
  </r>
  <r>
    <n v="473"/>
    <s v="There must be a process for ‘daily road worthiness check’ before vehicles move out for duty. This should form part of SLA with third party transport provider if any. _x000a_Daily fitness checks are not being done. Require a full-time trained personnel for the same."/>
    <s v="Internal"/>
    <d v="2019-08-02T00:00:00"/>
    <x v="0"/>
    <x v="2"/>
    <x v="6"/>
    <s v="Minor -Non-Conformities"/>
    <x v="0"/>
    <x v="35"/>
    <s v=" Design &amp; development of products &amp; services"/>
    <s v="Administration"/>
    <m/>
    <d v="2020-05-31T00:00:00"/>
    <d v="2020-06-18T00:00:00"/>
    <s v="worthiness check of the bus is part of SLA"/>
    <x v="0"/>
    <x v="110"/>
    <x v="73"/>
  </r>
  <r>
    <n v="474"/>
    <s v="PVC's of all lady conductors are not in place. It will take 2-3 months more time."/>
    <s v="Internal"/>
    <d v="2019-08-02T00:00:00"/>
    <x v="0"/>
    <x v="2"/>
    <x v="6"/>
    <s v="Observation"/>
    <x v="0"/>
    <x v="35"/>
    <s v=" Design &amp; development of products &amp; services"/>
    <s v="Administration"/>
    <m/>
    <d v="2019-10-01T00:00:00"/>
    <d v="2020-03-17T00:00:00"/>
    <s v="PVC's are completed by the campus"/>
    <x v="0"/>
    <x v="104"/>
    <x v="99"/>
  </r>
  <r>
    <n v="475"/>
    <s v="Availability and completeness of post orders giving duties and responsibilities for each guard post including in vernacular._x000a_Maintained only in English. Not translated in Kannada"/>
    <s v="Internal"/>
    <d v="2019-08-02T00:00:00"/>
    <x v="0"/>
    <x v="2"/>
    <x v="6"/>
    <s v="Minor -Non-Conformities"/>
    <x v="1"/>
    <x v="14"/>
    <s v=" Resources"/>
    <s v="Administration"/>
    <m/>
    <d v="2019-10-01T00:00:00"/>
    <d v="2020-05-04T00:00:00"/>
    <s v="Post duties and resposibilities are translated into vernacular language "/>
    <x v="0"/>
    <x v="109"/>
    <x v="104"/>
  </r>
  <r>
    <n v="476"/>
    <s v="Availability of first aid trained persons and their proficiency._x000a_Only 2 Nurses are trained and certified."/>
    <s v="Internal"/>
    <d v="2019-08-02T00:00:00"/>
    <x v="0"/>
    <x v="2"/>
    <x v="6"/>
    <s v="Observation"/>
    <x v="1"/>
    <x v="38"/>
    <s v=" Organizational Roles, Responsibilities, Authorities"/>
    <s v="Administration"/>
    <m/>
    <d v="2019-10-01T00:00:00"/>
    <d v="2020-02-27T00:00:00"/>
    <s v="Trainings are provided by school"/>
    <x v="0"/>
    <x v="100"/>
    <x v="96"/>
  </r>
  <r>
    <n v="477"/>
    <s v="Hospitals exist nearby but there is no formal tie-up for emergency treatment. This needs to be coordinated"/>
    <s v="Internal"/>
    <d v="2019-08-02T00:00:00"/>
    <x v="0"/>
    <x v="2"/>
    <x v="6"/>
    <s v="Observation"/>
    <x v="1"/>
    <x v="14"/>
    <s v=" Resources"/>
    <s v="Administration"/>
    <m/>
    <d v="2019-10-01T00:00:00"/>
    <d v="2020-03-05T00:00:00"/>
    <s v="Tie-up with near by hospital"/>
    <x v="0"/>
    <x v="101"/>
    <x v="97"/>
  </r>
  <r>
    <n v="478"/>
    <s v="Being done by the contractor only. Police Verification (PV) records of all staff needs to be maintained by the school; contractor must ensure this whenever any staff member is changed._x000a_No additional checks being conducted"/>
    <s v="Internal"/>
    <d v="2019-08-02T00:00:00"/>
    <x v="0"/>
    <x v="2"/>
    <x v="6"/>
    <s v="Minor -Non-Conformities"/>
    <x v="1"/>
    <x v="15"/>
    <s v=" Operational planning and control"/>
    <s v="Administration"/>
    <m/>
    <d v="2019-10-01T00:00:00"/>
    <d v="2020-03-17T00:00:00"/>
    <s v="PV records of all staff is maintained"/>
    <x v="0"/>
    <x v="104"/>
    <x v="99"/>
  </r>
  <r>
    <n v="479"/>
    <s v="School admin supervises cafeteria during breakfast &amp; lunch. Dedicated team is there. Hygiene check is currently not being done"/>
    <s v="Internal"/>
    <d v="2019-08-02T00:00:00"/>
    <x v="0"/>
    <x v="2"/>
    <x v="6"/>
    <s v="Observation"/>
    <x v="1"/>
    <x v="15"/>
    <s v=" Operational planning and control"/>
    <s v="Administration"/>
    <m/>
    <d v="2019-10-01T00:00:00"/>
    <d v="2020-03-05T00:00:00"/>
    <s v="Hygiene Check now conducted"/>
    <x v="0"/>
    <x v="101"/>
    <x v="97"/>
  </r>
  <r>
    <n v="480"/>
    <s v="Motor Vehicles Act-Company owned vehicle is there but not utilised. To be sold in near future as per Admin. Driver is employed but outsourced. _x000a_No records available during audit"/>
    <s v="Internal"/>
    <d v="2019-08-02T00:00:00"/>
    <x v="0"/>
    <x v="2"/>
    <x v="6"/>
    <s v="Minor -Non-Conformities"/>
    <x v="0"/>
    <x v="30"/>
    <s v=" Determining requirements for products &amp; services"/>
    <s v="Administration"/>
    <m/>
    <d v="2019-10-01T00:00:00"/>
    <d v="2020-03-05T00:00:00"/>
    <s v="Records are available"/>
    <x v="0"/>
    <x v="101"/>
    <x v="97"/>
  </r>
  <r>
    <n v="481"/>
    <s v="To obtain food serving license from all suppliers (caterers)._x000a_Supplier doesn't have license currently. Has assured to submit it in next 15 days."/>
    <s v="Internal"/>
    <d v="2019-08-02T00:00:00"/>
    <x v="0"/>
    <x v="2"/>
    <x v="6"/>
    <s v="Minor -Non-Conformities"/>
    <x v="0"/>
    <x v="30"/>
    <s v=" Determining requirements for products &amp; services"/>
    <s v="Administration"/>
    <m/>
    <d v="2019-10-01T00:00:00"/>
    <d v="2020-02-15T00:00:00"/>
    <s v="License made available"/>
    <x v="0"/>
    <x v="103"/>
    <x v="98"/>
  </r>
  <r>
    <n v="482"/>
    <s v="To have mandatory meters installed on energy sources._x000a_A full-time electrician is there but for minor electrical repair works. For meters checking, person from Vescom comes &amp; checks the meters periodically &amp; gives the report."/>
    <s v="Internal"/>
    <d v="2019-08-02T00:00:00"/>
    <x v="0"/>
    <x v="2"/>
    <x v="6"/>
    <s v="Minor -Non-Conformities"/>
    <x v="0"/>
    <x v="30"/>
    <s v=" Determining requirements for products &amp; services"/>
    <s v="Administration"/>
    <m/>
    <d v="2019-10-01T00:00:00"/>
    <d v="2020-02-15T00:00:00"/>
    <s v="Repair reports submitted"/>
    <x v="0"/>
    <x v="103"/>
    <x v="98"/>
  </r>
  <r>
    <n v="483"/>
    <s v="Contract Labour License to be available._x000a_No records available during audit for verification."/>
    <s v="Internal"/>
    <d v="2019-08-02T00:00:00"/>
    <x v="0"/>
    <x v="2"/>
    <x v="6"/>
    <s v="Minor -Non-Conformities"/>
    <x v="0"/>
    <x v="30"/>
    <s v=" Determining requirements for products &amp; services"/>
    <s v="Administration"/>
    <m/>
    <d v="2019-10-01T00:00:00"/>
    <d v="2020-03-05T00:00:00"/>
    <s v="Records now avaiable"/>
    <x v="0"/>
    <x v="101"/>
    <x v="97"/>
  </r>
  <r>
    <n v="484"/>
    <s v="License of Private Security Guards._x000a_Agency sent Shops &amp; Establishment License for Verification"/>
    <s v="Internal"/>
    <d v="2019-08-02T00:00:00"/>
    <x v="0"/>
    <x v="2"/>
    <x v="6"/>
    <s v="Minor -Non-Conformities"/>
    <x v="0"/>
    <x v="30"/>
    <s v=" Determining requirements for products &amp; services"/>
    <s v="Administration"/>
    <m/>
    <d v="2019-10-01T00:00:00"/>
    <d v="2020-03-05T00:00:00"/>
    <s v="License made available"/>
    <x v="0"/>
    <x v="101"/>
    <x v="97"/>
  </r>
  <r>
    <n v="485"/>
    <s v="(1) Report of Fire Inspection/ NOC 2) Get the building inspected by agencies empanelled by the Fire and Emergency Services Department to ensure that the fire equipment installed are in good and workable condition. An affidavit about the working conditions of system along with inspection report shall be submitted to the Fire and Emergency Services Department and BBMP or Local Municipal Authority once in every two years_x000a_Done last year as per Admin, howver no records available during audit"/>
    <s v="Internal"/>
    <d v="2019-08-02T00:00:00"/>
    <x v="0"/>
    <x v="2"/>
    <x v="6"/>
    <s v="Minor -Non-Conformities"/>
    <x v="1"/>
    <x v="33"/>
    <s v=" Determination of legal and other requirements"/>
    <s v="Administration"/>
    <m/>
    <d v="2019-10-01T00:00:00"/>
    <d v="2020-05-04T00:00:00"/>
    <s v="Inspection report of fire safety produced by the campus"/>
    <x v="0"/>
    <x v="109"/>
    <x v="104"/>
  </r>
  <r>
    <n v="486"/>
    <s v="Collection of e-waste and channelizing for recycling or disposal._x000a_Currently not done. Material is just dumped outside when not required."/>
    <s v="Internal"/>
    <d v="2019-08-02T00:00:00"/>
    <x v="0"/>
    <x v="2"/>
    <x v="6"/>
    <s v="Minor -Non-Conformities"/>
    <x v="0"/>
    <x v="30"/>
    <s v=" Determining requirements for products &amp; services"/>
    <s v="Administration"/>
    <m/>
    <d v="2019-10-01T00:00:00"/>
    <d v="2020-03-05T00:00:00"/>
    <s v="Proper mechanisim of disposal"/>
    <x v="0"/>
    <x v="101"/>
    <x v="97"/>
  </r>
  <r>
    <n v="487"/>
    <s v="Noise Level Tests in Ambient to be less than 65 DB in Day Time &amp; 55 DB in night time_x000a_No records available during audit for verification_x000a_"/>
    <s v="Internal"/>
    <d v="2019-08-02T00:00:00"/>
    <x v="0"/>
    <x v="2"/>
    <x v="6"/>
    <s v="Minor -Non-Conformities"/>
    <x v="0"/>
    <x v="30"/>
    <s v=" Determining requirements for products &amp; services"/>
    <s v="Administration"/>
    <m/>
    <d v="2019-10-01T00:00:00"/>
    <d v="2020-02-27T00:00:00"/>
    <s v="As per school policy"/>
    <x v="0"/>
    <x v="100"/>
    <x v="96"/>
  </r>
  <r>
    <n v="488"/>
    <s v="Consent for DG under Air Act_x000a_Installation Permit from State Electricity Board._x000a_DG Ambient noise and air testing."/>
    <s v="Internal"/>
    <d v="2019-08-02T00:00:00"/>
    <x v="0"/>
    <x v="2"/>
    <x v="6"/>
    <s v="Minor -Non-Conformities"/>
    <x v="0"/>
    <x v="30"/>
    <s v=" Determining requirements for products &amp; services"/>
    <s v="Administration"/>
    <m/>
    <d v="2019-10-01T00:00:00"/>
    <d v="2020-02-27T00:00:00"/>
    <s v="As per school policy"/>
    <x v="0"/>
    <x v="100"/>
    <x v="96"/>
  </r>
  <r>
    <n v="489"/>
    <s v="Air Quality Test_x000a_No records available during audit for verification"/>
    <s v="Internal"/>
    <d v="2019-08-02T00:00:00"/>
    <x v="0"/>
    <x v="2"/>
    <x v="6"/>
    <s v="Minor -Non-Conformities"/>
    <x v="0"/>
    <x v="30"/>
    <s v=" Determining requirements for products &amp; services"/>
    <s v="Administration"/>
    <m/>
    <d v="2019-10-01T00:00:00"/>
    <d v="2020-02-27T00:00:00"/>
    <s v="As per school policy"/>
    <x v="0"/>
    <x v="100"/>
    <x v="96"/>
  </r>
  <r>
    <n v="490"/>
    <s v="Compliance of national building code._x000a_No records available during audit for verification"/>
    <s v="Internal"/>
    <d v="2019-08-02T00:00:00"/>
    <x v="0"/>
    <x v="2"/>
    <x v="6"/>
    <s v="Minor -Non-Conformities"/>
    <x v="0"/>
    <x v="30"/>
    <s v=" Determining requirements for products &amp; services"/>
    <s v="Administration"/>
    <m/>
    <d v="2019-10-01T00:00:00"/>
    <d v="2020-03-05T00:00:00"/>
    <s v="Records are made"/>
    <x v="0"/>
    <x v="101"/>
    <x v="97"/>
  </r>
  <r>
    <n v="491"/>
    <s v="The school should be run by a Registered Society/ Trust/Company registered under Section 25 (1)(a) of the Companies Act, 1956 and one of the principal purposes of the Society/ Trust/Company must be Educational._x000a_Trust deed is there. For certificate for 'OUT', Admin needs to speak to Legal"/>
    <s v="Internal"/>
    <d v="2019-08-02T00:00:00"/>
    <x v="0"/>
    <x v="2"/>
    <x v="6"/>
    <s v="Observation"/>
    <x v="0"/>
    <x v="30"/>
    <s v=" Determining requirements for products &amp; services"/>
    <s v="Administration"/>
    <m/>
    <d v="2019-10-01T00:00:00"/>
    <d v="2020-03-05T00:00:00"/>
    <s v="Certificate obtained"/>
    <x v="0"/>
    <x v="101"/>
    <x v="97"/>
  </r>
  <r>
    <n v="492"/>
    <s v="No ECA and CCA observation checklist is found in the Teachers Observation Schedule."/>
    <s v="Internal"/>
    <d v="2019-11-12T00:00:00"/>
    <x v="0"/>
    <x v="5"/>
    <x v="10"/>
    <s v="Observation"/>
    <x v="0"/>
    <x v="2"/>
    <s v=" Design &amp; development inputs"/>
    <s v="Academics"/>
    <m/>
    <d v="2020-01-11T00:00:00"/>
    <d v="2020-02-07T00:00:00"/>
    <s v="ECA and CCA found in Teachers observation schedule."/>
    <x v="0"/>
    <x v="111"/>
    <x v="105"/>
  </r>
  <r>
    <n v="493"/>
    <s v="Though CAR has been maintained for TAT maintenance data but no supporting documents has been found."/>
    <s v="Internal"/>
    <d v="2019-11-12T00:00:00"/>
    <x v="0"/>
    <x v="5"/>
    <x v="10"/>
    <s v="Observation"/>
    <x v="0"/>
    <x v="21"/>
    <s v=" Customer communication"/>
    <s v="Administration"/>
    <m/>
    <d v="2020-01-11T00:00:00"/>
    <d v="2020-02-07T00:00:00"/>
    <s v="TAT register is maintained"/>
    <x v="0"/>
    <x v="111"/>
    <x v="105"/>
  </r>
  <r>
    <n v="494"/>
    <s v="TEAMIE is a good platform for conducting trainings for the staff. However, there should be more modules for the non-academic staff to achieve their training targets."/>
    <s v="Internal"/>
    <d v="2019-11-12T00:00:00"/>
    <x v="0"/>
    <x v="5"/>
    <x v="10"/>
    <s v="Observation"/>
    <x v="0"/>
    <x v="8"/>
    <s v=" People"/>
    <s v="HR"/>
    <m/>
    <d v="2020-01-11T00:00:00"/>
    <d v="2020-02-27T00:00:00"/>
    <s v="For non staff training is conducted by external trainers"/>
    <x v="0"/>
    <x v="112"/>
    <x v="106"/>
  </r>
  <r>
    <n v="495"/>
    <s v="Leave balance on RAMCO incorrect"/>
    <s v="Internal"/>
    <d v="2019-12-10T00:00:00"/>
    <x v="0"/>
    <x v="2"/>
    <x v="6"/>
    <s v="Observation"/>
    <x v="1"/>
    <x v="0"/>
    <s v=" Competence"/>
    <s v="HR"/>
    <m/>
    <d v="2020-02-08T00:00:00"/>
    <d v="2020-03-03T00:00:00"/>
    <s v="leave Balance in RAMCO is updated and corrected"/>
    <x v="0"/>
    <x v="113"/>
    <x v="107"/>
  </r>
  <r>
    <n v="496"/>
    <s v="No CCTV camera in new block"/>
    <s v="Internal"/>
    <d v="2019-12-10T00:00:00"/>
    <x v="0"/>
    <x v="2"/>
    <x v="6"/>
    <s v="Observation"/>
    <x v="1"/>
    <x v="15"/>
    <s v=" Operational planning and control"/>
    <s v="Operations"/>
    <m/>
    <d v="2020-02-08T00:00:00"/>
    <d v="2020-03-13T00:00:00"/>
    <s v="CCTV Camera installation provision is made by the campus "/>
    <x v="0"/>
    <x v="114"/>
    <x v="108"/>
  </r>
  <r>
    <n v="497"/>
    <s v="Teachers reaching late to class"/>
    <s v="Internal"/>
    <d v="2019-12-11T00:00:00"/>
    <x v="0"/>
    <x v="2"/>
    <x v="6"/>
    <s v="Observation"/>
    <x v="1"/>
    <x v="15"/>
    <s v=" Operational planning and control"/>
    <s v="Academics"/>
    <m/>
    <d v="2020-02-09T00:00:00"/>
    <d v="2020-03-03T00:00:00"/>
    <s v="New time table is circulated to ensure teachers reach on time"/>
    <x v="0"/>
    <x v="69"/>
    <x v="68"/>
  </r>
  <r>
    <n v="498"/>
    <s v="Busus arriving 20 minutes late"/>
    <s v="Internal"/>
    <d v="2019-12-12T00:00:00"/>
    <x v="0"/>
    <x v="2"/>
    <x v="6"/>
    <s v="Observation"/>
    <x v="1"/>
    <x v="15"/>
    <s v=" Operational planning and control"/>
    <s v="Operations"/>
    <m/>
    <d v="2020-02-10T00:00:00"/>
    <d v="2020-03-03T00:00:00"/>
    <s v="Bus register showing arrival on time"/>
    <x v="0"/>
    <x v="115"/>
    <x v="48"/>
  </r>
  <r>
    <n v="499"/>
    <s v="Stock assessment form was not available"/>
    <s v="Internal"/>
    <d v="2019-12-12T00:00:00"/>
    <x v="0"/>
    <x v="2"/>
    <x v="6"/>
    <s v="Minor -Non-Conformities"/>
    <x v="0"/>
    <x v="24"/>
    <s v=" Preservation"/>
    <s v="Operations"/>
    <m/>
    <d v="2020-02-10T00:00:00"/>
    <d v="2020-01-30T00:00:00"/>
    <s v="Stock aeeseement form is now developed and maintained"/>
    <x v="0"/>
    <x v="116"/>
    <x v="46"/>
  </r>
  <r>
    <n v="500"/>
    <s v="Proxy procedure has been changed, New procedure being updated"/>
    <s v="Internal"/>
    <d v="2019-12-13T00:00:00"/>
    <x v="0"/>
    <x v="2"/>
    <x v="6"/>
    <s v="Observation"/>
    <x v="1"/>
    <x v="15"/>
    <s v=" Operational planning and control"/>
    <s v="Academics"/>
    <m/>
    <d v="2020-02-11T00:00:00"/>
    <d v="2020-01-06T00:00:00"/>
    <s v="New procedure has been implemented, proxy procedure is now followed "/>
    <x v="0"/>
    <x v="117"/>
    <x v="109"/>
  </r>
  <r>
    <n v="501"/>
    <s v="Fire exit door is closed as it becomes a safety risk unless a security guard is appointed"/>
    <s v="Internal"/>
    <d v="2019-12-14T00:00:00"/>
    <x v="0"/>
    <x v="2"/>
    <x v="6"/>
    <s v="Observation"/>
    <x v="0"/>
    <x v="7"/>
    <s v=" Environment for Operating Processes"/>
    <s v="Operations"/>
    <m/>
    <d v="2020-02-12T00:00:00"/>
    <d v="2020-03-13T00:00:00"/>
    <s v="Fire exit doors are open"/>
    <x v="0"/>
    <x v="2"/>
    <x v="2"/>
  </r>
  <r>
    <n v="502"/>
    <s v="No records evidenced with auditee inspite of vehicles parked in campus premises. A copy of the documents to be kept with Admin"/>
    <s v="Internal"/>
    <d v="2020-02-05T00:00:00"/>
    <x v="0"/>
    <x v="2"/>
    <x v="11"/>
    <s v="Minor -Non-Conformities"/>
    <x v="1"/>
    <x v="43"/>
    <s v=" Evaluation of Complaince"/>
    <s v="Administration"/>
    <m/>
    <d v="2020-06-17T00:00:00"/>
    <d v="2020-06-23T00:00:00"/>
    <s v="Process of keeping a record of the vehicle parked in the school premise has been initiated"/>
    <x v="0"/>
    <x v="118"/>
    <x v="110"/>
  </r>
  <r>
    <n v="503"/>
    <s v="Contract Labour License to be available_x000a_Messrs Alexis Facility Management Services is the service provider. License copy is not available locally. To be procured from Noida HO. Agreement copy available. Period 1/4/19 - 31/3/2020. Out of total 10 House Keeping staff, Police Verification is done of 2 (Sonali / Nandini). Rest are pending"/>
    <s v="Internal"/>
    <d v="2020-02-05T00:00:00"/>
    <x v="0"/>
    <x v="2"/>
    <x v="11"/>
    <s v="Minor -Non-Conformities"/>
    <x v="1"/>
    <x v="43"/>
    <s v=" Evaluation of Complaince"/>
    <s v="Administration"/>
    <m/>
    <d v="2020-06-17T00:00:00"/>
    <d v="2020-07-24T00:00:00"/>
    <s v="police verification certificates are provided and and new agreement made with the vendor"/>
    <x v="0"/>
    <x v="119"/>
    <x v="111"/>
  </r>
  <r>
    <n v="504"/>
    <s v="License of Private Security Guards_x000a_To be procured from Noida HO. It's a new vendor w.e.f. 1st Feb. No documents available including Police Verification of the Security Guards on Duty"/>
    <s v="Internal"/>
    <d v="2020-02-05T00:00:00"/>
    <x v="0"/>
    <x v="2"/>
    <x v="11"/>
    <s v="Minor -Non-Conformities"/>
    <x v="1"/>
    <x v="43"/>
    <s v=" Evaluation of Complaince"/>
    <s v="Administration"/>
    <m/>
    <d v="2020-06-17T00:00:00"/>
    <d v="2020-06-23T00:00:00"/>
    <s v="License from the vendor is available now"/>
    <x v="0"/>
    <x v="118"/>
    <x v="110"/>
  </r>
  <r>
    <n v="505"/>
    <s v="Rule 3 - To maintain all Fire Fighting Equipment such as Fire Hydrant etc. in state of repair and furnish details in Month of Jan &amp; July to Chief Fire officer_x000a_Communication is ongoing with Developer for Form Á'"/>
    <s v="Internal"/>
    <d v="2020-02-05T00:00:00"/>
    <x v="0"/>
    <x v="2"/>
    <x v="11"/>
    <s v="Minor -Non-Conformities"/>
    <x v="1"/>
    <x v="43"/>
    <s v=" Evaluation of Complaince"/>
    <s v="Administration"/>
    <m/>
    <d v="2020-06-17T00:00:00"/>
    <d v="2021-02-08T00:00:00"/>
    <s v="Fire NOC has been received from the developer"/>
    <x v="0"/>
    <x v="120"/>
    <x v="112"/>
  </r>
  <r>
    <n v="506"/>
    <s v="1.License should be placed in the lift. _x000a_2.CCTV needs to installed in lift. "/>
    <s v="Internal"/>
    <d v="2020-02-05T00:00:00"/>
    <x v="0"/>
    <x v="2"/>
    <x v="11"/>
    <s v="Minor -Non-Conformities"/>
    <x v="1"/>
    <x v="33"/>
    <s v=" Determination of legal and other requirements"/>
    <s v="Administration"/>
    <m/>
    <d v="2020-04-05T00:00:00"/>
    <d v="2020-03-05T00:00:00"/>
    <s v="License made available_x000a_CCTV Installed"/>
    <x v="0"/>
    <x v="121"/>
    <x v="113"/>
  </r>
  <r>
    <n v="507"/>
    <s v="The teachers and paramedical staff are trained to provide resuscitation. "/>
    <s v="Internal"/>
    <d v="2020-02-05T00:00:00"/>
    <x v="0"/>
    <x v="2"/>
    <x v="11"/>
    <s v="Minor -Non-Conformities"/>
    <x v="1"/>
    <x v="32"/>
    <s v=" Emergency preparedness and response"/>
    <s v="Administration"/>
    <m/>
    <d v="2020-04-05T00:00:00"/>
    <d v="2020-03-17T00:00:00"/>
    <s v="Teachers and Staff are trained"/>
    <x v="0"/>
    <x v="122"/>
    <x v="114"/>
  </r>
  <r>
    <n v="508"/>
    <s v="Alarm bell &amp; panic buttons are missing in school bus - MH12 AQ 4551 &amp; MH14 GU 3725._x000a_MP11 TR AT 1616 has alarm bell available. No panic button found inside the bus."/>
    <s v="Internal"/>
    <d v="2020-02-05T00:00:00"/>
    <x v="0"/>
    <x v="2"/>
    <x v="11"/>
    <s v="Minor -Non-Conformities"/>
    <x v="1"/>
    <x v="32"/>
    <s v=" Emergency preparedness and response"/>
    <s v="Administration"/>
    <m/>
    <d v="2020-06-17T00:00:00"/>
    <d v="2020-06-24T00:00:00"/>
    <s v="Alarm bell and panic button are part of the school buses"/>
    <x v="0"/>
    <x v="123"/>
    <x v="115"/>
  </r>
  <r>
    <n v="509"/>
    <s v="Annual Medical Check-up as per requirement is currently not done by Vendor Tej Travels"/>
    <s v="Internal"/>
    <d v="2020-02-05T00:00:00"/>
    <x v="0"/>
    <x v="2"/>
    <x v="11"/>
    <s v="Minor -Non-Conformities"/>
    <x v="0"/>
    <x v="1"/>
    <s v=" Address risk &amp; opportunity"/>
    <s v="Administration"/>
    <m/>
    <d v="2020-06-17T00:00:00"/>
    <d v="2020-05-16T00:00:00"/>
    <s v="annual medical check up is done by vendor"/>
    <x v="0"/>
    <x v="124"/>
    <x v="56"/>
  </r>
  <r>
    <n v="510"/>
    <s v="Arrangements are made to get the staff medically examined once in six month to ensure that they are free from infectious, contagious and other disease_x000a_To be done by Vendor"/>
    <s v="Internal"/>
    <d v="2020-02-06T00:00:00"/>
    <x v="0"/>
    <x v="2"/>
    <x v="11"/>
    <s v="Minor -Non-Conformities"/>
    <x v="1"/>
    <x v="33"/>
    <s v=" Determination of legal and other requirements"/>
    <s v="Administration"/>
    <m/>
    <d v="2020-04-06T00:00:00"/>
    <d v="2020-03-17T00:00:00"/>
    <s v="Vendor gets medical examination done"/>
    <x v="0"/>
    <x v="125"/>
    <x v="116"/>
  </r>
  <r>
    <n v="511"/>
    <s v="Are the contents of First Aid Box available as per list?_x000a_To be done by Vendor"/>
    <s v="Internal"/>
    <d v="2020-02-06T00:00:00"/>
    <x v="0"/>
    <x v="2"/>
    <x v="11"/>
    <s v="Minor -Non-Conformities"/>
    <x v="1"/>
    <x v="15"/>
    <s v=" Operational planning and control"/>
    <s v="Administration"/>
    <m/>
    <d v="2020-04-06T00:00:00"/>
    <d v="2020-03-03T00:00:00"/>
    <s v="First Aid box as per the list"/>
    <x v="0"/>
    <x v="126"/>
    <x v="117"/>
  </r>
  <r>
    <n v="512"/>
    <s v="1.Schedule H drugs found in the first aid kit._x000a_2.Two Weighing machines were found to be not working, need to replace the batteries._x000a_3.Some wellness posters on walls could be displayed in Sick Bay_x000a_4.Access control (Password Protection) should be provided to children's data in PC of Nurse (data security)._x000a_5.Provision of Water bottles needs to be made in the fridge._x000a_6.Kidney tray is not available (for vomitting cases)."/>
    <s v="Internal"/>
    <d v="2020-02-06T00:00:00"/>
    <x v="0"/>
    <x v="2"/>
    <x v="11"/>
    <s v="Observation"/>
    <x v="1"/>
    <x v="32"/>
    <s v=" Emergency preparedness and response"/>
    <s v="Administration"/>
    <m/>
    <d v="2020-04-06T00:00:00"/>
    <d v="2020-02-28T00:00:00"/>
    <s v="First aid kit and medicinal records are avaibale in the school "/>
    <x v="0"/>
    <x v="127"/>
    <x v="118"/>
  </r>
  <r>
    <n v="513"/>
    <s v="Each floor should have a first aid kit. Currently, it is available only with Nurse on Ground Floor &amp; In Buses"/>
    <s v="Internal"/>
    <d v="2020-02-06T00:00:00"/>
    <x v="0"/>
    <x v="2"/>
    <x v="11"/>
    <s v="Observation"/>
    <x v="0"/>
    <x v="15"/>
    <s v=" Operational planning and control"/>
    <s v="Administration"/>
    <m/>
    <d v="2020-06-17T00:00:00"/>
    <d v="2020-07-22T00:00:00"/>
    <s v="First Aid tool kit has been arranged by the campus"/>
    <x v="0"/>
    <x v="128"/>
    <x v="61"/>
  </r>
  <r>
    <n v="514"/>
    <s v="Safety Posters Display needs to be initiated across the campus. Seen currently only in Sick Bay"/>
    <s v="Internal"/>
    <d v="2020-02-06T00:00:00"/>
    <x v="0"/>
    <x v="2"/>
    <x v="11"/>
    <s v="Observation"/>
    <x v="1"/>
    <x v="15"/>
    <s v=" Operational planning and control"/>
    <s v="Administration"/>
    <m/>
    <d v="2020-04-06T00:00:00"/>
    <d v="2020-04-23T00:00:00"/>
    <s v="Safety posters are prominently displayed."/>
    <x v="0"/>
    <x v="129"/>
    <x v="86"/>
  </r>
  <r>
    <n v="515"/>
    <s v="Disinfenctant should be made available in laboratory."/>
    <s v="Internal"/>
    <d v="2020-02-06T00:00:00"/>
    <x v="0"/>
    <x v="2"/>
    <x v="11"/>
    <s v="Observation"/>
    <x v="1"/>
    <x v="14"/>
    <s v=" Resources"/>
    <s v="Administration"/>
    <m/>
    <d v="2020-04-06T00:00:00"/>
    <d v="2020-03-09T00:00:00"/>
    <s v="Disinfenctant are made available in laboratory."/>
    <x v="0"/>
    <x v="130"/>
    <x v="119"/>
  </r>
  <r>
    <n v="516"/>
    <s v="1.Inward/outward register is maintained for all visitors including staff members from other GIIS campuses._x000a_2.For patrolling, security was not able to provide correct details, especially for after school hours / night duty rounds. Hence a system of new register with correct information needs to be started."/>
    <s v="Internal"/>
    <d v="2020-02-06T00:00:00"/>
    <x v="0"/>
    <x v="2"/>
    <x v="11"/>
    <s v="Observation"/>
    <x v="1"/>
    <x v="15"/>
    <s v=" Operational planning and control"/>
    <s v="Administration"/>
    <m/>
    <d v="2020-04-06T00:00:00"/>
    <d v="2020-03-20T00:00:00"/>
    <s v="For patrolling details are maintained properly"/>
    <x v="0"/>
    <x v="131"/>
    <x v="120"/>
  </r>
  <r>
    <n v="517"/>
    <s v="Fencing with barbed wires or similar type of arrangements on school outer walls is pending from Projects Team. Could pose safety risks"/>
    <s v="Internal"/>
    <d v="2020-02-06T00:00:00"/>
    <x v="0"/>
    <x v="2"/>
    <x v="11"/>
    <s v="Observation"/>
    <x v="1"/>
    <x v="14"/>
    <s v=" Resources"/>
    <s v="Administration"/>
    <m/>
    <d v="2020-06-17T00:00:00"/>
    <d v="2021-02-08T00:00:00"/>
    <s v="barbed wires to be done by the developer in Phase II, i.e dec 2021"/>
    <x v="0"/>
    <x v="132"/>
    <x v="112"/>
  </r>
  <r>
    <n v="518"/>
    <s v="Provision of wheelchairs needs to be made incase of an emergency / medical situation. Ramps are available. Disabled-friendly toilets are available on each floor"/>
    <s v="Internal"/>
    <d v="2020-02-06T00:00:00"/>
    <x v="0"/>
    <x v="2"/>
    <x v="11"/>
    <s v="Observation"/>
    <x v="0"/>
    <x v="32"/>
    <s v=" Requirements for products and services"/>
    <s v="Administration"/>
    <m/>
    <d v="2020-06-17T00:00:00"/>
    <d v="2020-07-22T00:00:00"/>
    <s v="Wheelchair has been arranged by the campus"/>
    <x v="0"/>
    <x v="128"/>
    <x v="61"/>
  </r>
  <r>
    <n v="519"/>
    <s v="1.For inventory tracking, monthly checking is done by sports teacher however the reports are not shared with Admin / Operations. Going forward monthly report (ISO Form / Template) needs to be submitted to Admin / Operations. Refer pic as evidence._x000a_2.Extension board was lying near the wall in Sports Room. Refer pic as evidence._x000a_3.Sports equipment list should be placed on the cupboard for easy location &amp; retrievability. Refer pic as evidence._x000a_4.Nos of quantity (Inventory List) should be displayed on rack. Refer pic as evidence._x000a_5.A set of safety instructions (Do's &amp; Dont's) before commencement of any sports / physical activity, needs to be documented. Currently, it is informed verbally"/>
    <s v="Internal"/>
    <d v="2020-02-06T00:00:00"/>
    <x v="0"/>
    <x v="2"/>
    <x v="11"/>
    <s v="Observation"/>
    <x v="1"/>
    <x v="14"/>
    <s v=" Resources"/>
    <s v="Administration"/>
    <m/>
    <d v="2020-04-06T00:00:00"/>
    <d v="2020-02-29T00:00:00"/>
    <s v="Sports room cleared"/>
    <x v="0"/>
    <x v="133"/>
    <x v="121"/>
  </r>
  <r>
    <n v="520"/>
    <s v="Students carry their own water bottles. All buses should a standardised first aid boxes with the contents mentioned on them."/>
    <s v="Internal"/>
    <d v="2020-02-06T00:00:00"/>
    <x v="0"/>
    <x v="2"/>
    <x v="11"/>
    <s v="Observation"/>
    <x v="1"/>
    <x v="15"/>
    <s v=" Operational planning and control"/>
    <s v="Administration"/>
    <m/>
    <d v="2020-04-06T00:00:00"/>
    <d v="2020-03-03T00:00:00"/>
    <s v="First Aid box as per the list"/>
    <x v="0"/>
    <x v="126"/>
    <x v="117"/>
  </r>
  <r>
    <n v="521"/>
    <s v="Evacuation plan is Pending for the main gate area near security cabin. Forrest all places in campus, it is prominently displayed"/>
    <s v="Internal"/>
    <d v="2020-02-06T00:00:00"/>
    <x v="0"/>
    <x v="2"/>
    <x v="11"/>
    <s v="Observation"/>
    <x v="1"/>
    <x v="32"/>
    <s v=" Emergency preparedness and response"/>
    <s v="Administration"/>
    <m/>
    <d v="2020-04-06T00:00:00"/>
    <d v="2020-04-23T00:00:00"/>
    <s v="Evacuation plan displayed near security cabin"/>
    <x v="0"/>
    <x v="129"/>
    <x v="86"/>
  </r>
  <r>
    <n v="522"/>
    <s v="CCTV's are installed however entire classroooms are not getting covered. CCTV Alignment needs to be done as per requirement"/>
    <s v="Internal"/>
    <d v="2020-02-06T00:00:00"/>
    <x v="0"/>
    <x v="2"/>
    <x v="11"/>
    <s v="Observation"/>
    <x v="1"/>
    <x v="32"/>
    <s v=" Emergency preparedness and response"/>
    <s v="Administration"/>
    <m/>
    <d v="2020-04-06T00:00:00"/>
    <d v="2020-03-03T00:00:00"/>
    <s v="CCTV cameras are installed in all classrooms however, practically to cover the entire class may not be possible hence ti siiue can be closed"/>
    <x v="0"/>
    <x v="126"/>
    <x v="117"/>
  </r>
  <r>
    <n v="523"/>
    <s v="1. Staff is being trained on this. Admin / Operations is maintaining their records_x000a_2. At the reception, emergency contact nos list was not available at the time of audit due to operational reasons"/>
    <s v="Internal"/>
    <d v="2020-02-06T00:00:00"/>
    <x v="0"/>
    <x v="2"/>
    <x v="11"/>
    <s v="Observation"/>
    <x v="1"/>
    <x v="32"/>
    <s v=" Emergency preparedness and response"/>
    <s v="Administration"/>
    <m/>
    <d v="2020-04-06T00:00:00"/>
    <d v="2020-02-29T00:00:00"/>
    <s v="At the reception, emergency contact nos list is now available"/>
    <x v="0"/>
    <x v="133"/>
    <x v="121"/>
  </r>
  <r>
    <n v="524"/>
    <s v="1. Validity stickers (Checked on / next renewal date) are missing on all FE's in the entire campus. Refer pic as evidence._x000a_2. FE's are not available in server room / DB room / electrical room. Also boxes / cartons seen lying in these rooms. Refer pic as evidence._x000a_3. For store room, there is no inventory list  / Stock Keeping Unit Cards to be maintained._x000a_"/>
    <s v="Internal"/>
    <d v="2020-02-06T00:00:00"/>
    <x v="0"/>
    <x v="2"/>
    <x v="11"/>
    <s v="Observation"/>
    <x v="1"/>
    <x v="32"/>
    <s v=" Emergency preparedness and response"/>
    <s v="Administration"/>
    <m/>
    <d v="2020-06-17T00:00:00"/>
    <d v="2020-11-26T00:00:00"/>
    <s v="Validity on Fire extinguishers is now updated. Stock keeping unit is maintained in stock register. Also fire extinguisher is available in store room."/>
    <x v="0"/>
    <x v="39"/>
    <x v="122"/>
  </r>
  <r>
    <n v="525"/>
    <s v="CPR is not done yet however First -aid classes are held. School Nurse is equipped to train staff on First Aid"/>
    <s v="Internal"/>
    <d v="2020-02-06T00:00:00"/>
    <x v="0"/>
    <x v="2"/>
    <x v="11"/>
    <s v="Observation"/>
    <x v="1"/>
    <x v="32"/>
    <s v=" Emergency preparedness and response"/>
    <s v="Administration"/>
    <m/>
    <d v="2020-04-06T00:00:00"/>
    <d v="2020-03-19T00:00:00"/>
    <s v="CPR and Rirst Aid Training conducted"/>
    <x v="0"/>
    <x v="16"/>
    <x v="16"/>
  </r>
  <r>
    <n v="526"/>
    <s v="Seen in few places that smoke detectors were still left covered, Smoke detector test (monthly / quarterly) report needed. Refer pic as evidence."/>
    <s v="Internal"/>
    <d v="2020-02-06T00:00:00"/>
    <x v="0"/>
    <x v="2"/>
    <x v="11"/>
    <s v="Observation"/>
    <x v="1"/>
    <x v="32"/>
    <s v=" Emergency preparedness and response"/>
    <s v="Administration"/>
    <m/>
    <d v="2020-04-06T00:00:00"/>
    <d v="2020-02-29T00:00:00"/>
    <s v="Smoke detectors are uncovered."/>
    <x v="0"/>
    <x v="133"/>
    <x v="121"/>
  </r>
  <r>
    <n v="527"/>
    <s v="Assembly area is identified, however the display / board indicating the assembly area point is not to be seen."/>
    <s v="Internal"/>
    <d v="2020-02-06T00:00:00"/>
    <x v="0"/>
    <x v="2"/>
    <x v="11"/>
    <s v="Observation"/>
    <x v="1"/>
    <x v="32"/>
    <s v=" Emergency preparedness and response"/>
    <s v="Administration"/>
    <m/>
    <d v="2020-04-06T00:00:00"/>
    <d v="2020-02-29T00:00:00"/>
    <s v="Board is displayed indicating assembly area."/>
    <x v="0"/>
    <x v="133"/>
    <x v="121"/>
  </r>
  <r>
    <n v="528"/>
    <s v="Need to have this list displayed in the Principal's room."/>
    <s v="Internal"/>
    <d v="2020-02-06T00:00:00"/>
    <x v="0"/>
    <x v="2"/>
    <x v="11"/>
    <s v="Observation"/>
    <x v="1"/>
    <x v="32"/>
    <s v=" Emergency preparedness and response"/>
    <s v="Administration"/>
    <m/>
    <d v="2020-04-06T00:00:00"/>
    <d v="2020-03-03T00:00:00"/>
    <s v="Emergency contact nos list in now kept in Principal's room"/>
    <x v="0"/>
    <x v="126"/>
    <x v="117"/>
  </r>
  <r>
    <n v="529"/>
    <s v="Bus No. MP11 TR AT1616 is new and branding was not done at the time of audit. Other two buses have school name prominently displayed."/>
    <s v="Internal"/>
    <d v="2020-02-06T00:00:00"/>
    <x v="0"/>
    <x v="2"/>
    <x v="11"/>
    <s v="Observation"/>
    <x v="1"/>
    <x v="33"/>
    <s v=" Determination of legal and other requirements"/>
    <s v="Administration"/>
    <m/>
    <d v="2020-06-17T00:00:00"/>
    <d v="2020-10-08T00:00:00"/>
    <s v="Checklist when contracting with the new bus vendor has been submitted"/>
    <x v="0"/>
    <x v="134"/>
    <x v="69"/>
  </r>
  <r>
    <n v="530"/>
    <s v="Since these are 17 seater buses, before opening emergency exit doors , a person needs to bend the seat and then the emergency door can be opened. Lady bus attendants on being interviewed to show how to respond incase of an emergency in bus were not able to give proper response. They need to be trained"/>
    <s v="Internal"/>
    <d v="2020-02-06T00:00:00"/>
    <x v="0"/>
    <x v="2"/>
    <x v="11"/>
    <s v="Observation"/>
    <x v="1"/>
    <x v="32"/>
    <s v=" Emergency preparedness and response"/>
    <s v="Administration"/>
    <m/>
    <d v="2020-04-06T00:00:00"/>
    <d v="2020-02-29T00:00:00"/>
    <s v="Attendants are trained for emergency"/>
    <x v="0"/>
    <x v="133"/>
    <x v="121"/>
  </r>
  <r>
    <n v="531"/>
    <s v="All school buses being 17 seaters, have 1 FE available. While doing audit, it was found that lady attendants are not trained on operating FE's and safety measures to be followed. Observed fire extinguisher in one of the buses without expiry / renewal date label. All buses had 6 kg FE's."/>
    <s v="Internal"/>
    <d v="2020-02-06T00:00:00"/>
    <x v="0"/>
    <x v="2"/>
    <x v="11"/>
    <s v="Observation"/>
    <x v="1"/>
    <x v="15"/>
    <s v=" Operational planning and control"/>
    <s v="Administration"/>
    <m/>
    <d v="2020-06-17T00:00:00"/>
    <d v="2020-10-08T00:00:00"/>
    <s v="Checklist when contracting with the new bus vendor has been submitted"/>
    <x v="0"/>
    <x v="134"/>
    <x v="69"/>
  </r>
  <r>
    <n v="532"/>
    <s v="Police Verification Certificate's from vendor are awaited of the 3 female attendants"/>
    <s v="Internal"/>
    <d v="2020-02-06T00:00:00"/>
    <x v="0"/>
    <x v="2"/>
    <x v="11"/>
    <s v="Observation"/>
    <x v="0"/>
    <x v="1"/>
    <s v=" Address risk &amp; opportunity"/>
    <s v="Administration"/>
    <m/>
    <d v="2020-06-17T00:00:00"/>
    <d v="2020-07-22T00:00:00"/>
    <s v="Police verification certificate have been received"/>
    <x v="0"/>
    <x v="128"/>
    <x v="61"/>
  </r>
  <r>
    <n v="533"/>
    <s v="1) Bus No. MP11 TR AT1616 : Blade is found inside the first aid box which needs to be replaced with scissors. 2) Note on the skin cream states : It should be given as per the presription given by a medical practitioner however auditee was unable to produce the prescription. 3) Bus No. MH12 AQ 4551: Scissors is missing in the box. 4) Bus No. MH14 GU 3725 : Entire first aid box needs to be changed as there were no medicines available. See pic as evidence. 5) For all the buses there should be standardised first aid boxes with contents. There should be it's monthly inspection by Nurse"/>
    <s v="Internal"/>
    <d v="2020-02-06T00:00:00"/>
    <x v="0"/>
    <x v="2"/>
    <x v="11"/>
    <s v="Observation"/>
    <x v="1"/>
    <x v="15"/>
    <s v=" Operational planning and control"/>
    <s v="Administration"/>
    <m/>
    <d v="2020-04-06T00:00:00"/>
    <d v="2020-03-03T00:00:00"/>
    <s v="First Aid box as per the list"/>
    <x v="0"/>
    <x v="126"/>
    <x v="117"/>
  </r>
  <r>
    <n v="534"/>
    <s v="Khaki Brown Color Uniform is used. Name plates not evidenced neither on drivers nor on lady attendants. Only vendor's name Tej Travels is displayed on uniform"/>
    <s v="Internal"/>
    <d v="2020-02-06T00:00:00"/>
    <x v="0"/>
    <x v="2"/>
    <x v="11"/>
    <s v="Observation"/>
    <x v="1"/>
    <x v="33"/>
    <s v=" Determination of legal and other requirements"/>
    <s v="Administration"/>
    <m/>
    <d v="2020-04-06T00:00:00"/>
    <d v="2020-03-20T00:00:00"/>
    <s v="As per the meeting with Associate director on 9th march 2020, printing of names is not practically possible however vendor's name is printed"/>
    <x v="0"/>
    <x v="131"/>
    <x v="120"/>
  </r>
  <r>
    <n v="535"/>
    <s v="Seen, however they are not prominently displayed inside the bus. A column to be added of Blood Group Details of the Children"/>
    <s v="Internal"/>
    <d v="2020-02-06T00:00:00"/>
    <x v="0"/>
    <x v="2"/>
    <x v="11"/>
    <s v="Observation"/>
    <x v="1"/>
    <x v="33"/>
    <s v=" Determination of legal and other requirements"/>
    <s v="Administration"/>
    <m/>
    <d v="2020-04-06T00:00:00"/>
    <d v="2020-03-20T00:00:00"/>
    <s v="Student list with blood group added and available in the school buses"/>
    <x v="0"/>
    <x v="131"/>
    <x v="120"/>
  </r>
  <r>
    <n v="536"/>
    <s v="Both driver's &amp; lady conductor's mobile phones are available with the lady conductor. Parents call on any of the nos. is received by the lady conductor only. Dedicated mobile phones should be given to lady attendants. Provision needs to be there incase if lady attendant does not report for duty on a particular day &amp; parents call on her mobile"/>
    <s v="Internal"/>
    <d v="2020-02-06T00:00:00"/>
    <x v="0"/>
    <x v="2"/>
    <x v="11"/>
    <s v="Observation"/>
    <x v="1"/>
    <x v="33"/>
    <s v=" Determination of legal and other requirements"/>
    <s v="Administration"/>
    <m/>
    <d v="2020-04-06T00:00:00"/>
    <d v="2020-03-05T00:00:00"/>
    <s v="Provision has been made"/>
    <x v="0"/>
    <x v="135"/>
    <x v="56"/>
  </r>
  <r>
    <n v="537"/>
    <s v="Currently this is being done by Admin / Operations verbally on daily basis"/>
    <s v="Internal"/>
    <d v="2020-02-06T00:00:00"/>
    <x v="0"/>
    <x v="2"/>
    <x v="11"/>
    <s v="Observation"/>
    <x v="1"/>
    <x v="0"/>
    <s v=" Competence"/>
    <s v="Administration"/>
    <m/>
    <d v="2020-04-06T00:00:00"/>
    <d v="2020-03-20T00:00:00"/>
    <s v="Hadapsar admin has taken the training and records are maintained"/>
    <x v="0"/>
    <x v="131"/>
    <x v="120"/>
  </r>
  <r>
    <n v="538"/>
    <s v="No such records maintained / evident. School nurse to conduct surprise alcohol tests for drivers as well as for security guards."/>
    <s v="Internal"/>
    <d v="2020-02-06T00:00:00"/>
    <x v="0"/>
    <x v="2"/>
    <x v="11"/>
    <s v="Observation"/>
    <x v="1"/>
    <x v="15"/>
    <s v=" Operational planning and control"/>
    <s v="Administration"/>
    <m/>
    <d v="2020-06-17T00:00:00"/>
    <d v="2020-07-09T00:00:00"/>
    <s v="Alcohol test is conducted and recorded"/>
    <x v="0"/>
    <x v="136"/>
    <x v="48"/>
  </r>
  <r>
    <n v="539"/>
    <s v="As per auditee, current system of feedback regarding transport is being done through PTM's. Only 1 PTM has happened till date and no such feedback is received regarding transport facility from that PTM"/>
    <s v="Internal"/>
    <d v="2020-02-06T00:00:00"/>
    <x v="0"/>
    <x v="2"/>
    <x v="11"/>
    <s v="Observation"/>
    <x v="1"/>
    <x v="41"/>
    <s v=" Monitoring, measurement, analysis &amp; performance evaluation"/>
    <s v="Administration"/>
    <m/>
    <d v="2020-04-06T00:00:00"/>
    <d v="2020-02-29T00:00:00"/>
    <s v="Proper complaint register maintained"/>
    <x v="0"/>
    <x v="133"/>
    <x v="121"/>
  </r>
  <r>
    <n v="540"/>
    <s v="Balloons and other material were kept in the compartments under the stairways in open condition. A door with lock &amp; key should be fitted. Refer pic as evidence."/>
    <s v="Internal"/>
    <d v="2020-02-06T00:00:00"/>
    <x v="0"/>
    <x v="2"/>
    <x v="11"/>
    <s v="Observation"/>
    <x v="1"/>
    <x v="15"/>
    <s v=" Operational planning and control"/>
    <s v="Administration"/>
    <m/>
    <d v="2020-04-06T00:00:00"/>
    <d v="2020-02-28T00:00:00"/>
    <s v="A door with proper lock and key is now fitted."/>
    <x v="0"/>
    <x v="127"/>
    <x v="118"/>
  </r>
  <r>
    <n v="541"/>
    <s v="FE's are recently purchased. Periodic checking needs to be done. Records need to be maintained"/>
    <s v="Internal"/>
    <d v="2020-02-06T00:00:00"/>
    <x v="0"/>
    <x v="2"/>
    <x v="11"/>
    <s v="Observation"/>
    <x v="1"/>
    <x v="15"/>
    <s v=" Operational planning and control"/>
    <s v="Administration"/>
    <m/>
    <d v="2020-06-17T00:00:00"/>
    <d v="2020-10-08T00:00:00"/>
    <s v="Checklist when contracting with the new bus vendor has been submitted"/>
    <x v="0"/>
    <x v="134"/>
    <x v="69"/>
  </r>
  <r>
    <n v="542"/>
    <s v="Relevant Columns needs to be added in the FE inventory list which is maintained by Admin"/>
    <s v="Internal"/>
    <d v="2020-02-06T00:00:00"/>
    <x v="0"/>
    <x v="2"/>
    <x v="11"/>
    <s v="Observation"/>
    <x v="1"/>
    <x v="15"/>
    <s v=" Operational planning and control"/>
    <s v="Administration"/>
    <m/>
    <d v="2020-04-06T00:00:00"/>
    <d v="2020-03-20T00:00:00"/>
    <s v="relevant columns like location details, date of expiry, renewal, type of fire extinguishers, etc. added to the spreadsheet "/>
    <x v="0"/>
    <x v="131"/>
    <x v="120"/>
  </r>
  <r>
    <n v="543"/>
    <s v="Admin has informed that soon emergency lights provision will be made"/>
    <s v="Internal"/>
    <d v="2020-02-06T00:00:00"/>
    <x v="0"/>
    <x v="2"/>
    <x v="11"/>
    <s v="Observation"/>
    <x v="1"/>
    <x v="15"/>
    <s v=" Operational planning and control"/>
    <s v="Administration"/>
    <m/>
    <d v="2020-04-06T00:00:00"/>
    <d v="2020-03-05T00:00:00"/>
    <s v="Emergency Light provision has been made "/>
    <x v="0"/>
    <x v="135"/>
    <x v="56"/>
  </r>
  <r>
    <n v="544"/>
    <s v="Are MSDS available for office and housekeeping chemicals? "/>
    <s v="Internal"/>
    <d v="2020-02-06T00:00:00"/>
    <x v="0"/>
    <x v="2"/>
    <x v="11"/>
    <s v="Observation"/>
    <x v="1"/>
    <x v="15"/>
    <s v=" Operational planning and control"/>
    <s v="Administration"/>
    <m/>
    <d v="2020-04-06T00:00:00"/>
    <d v="2020-04-23T00:00:00"/>
    <s v="MSDS records are now maintained"/>
    <x v="0"/>
    <x v="129"/>
    <x v="86"/>
  </r>
  <r>
    <n v="545"/>
    <s v="Are OSHA (safety) posters prominently displayed?"/>
    <s v="Internal"/>
    <d v="2020-02-06T00:00:00"/>
    <x v="0"/>
    <x v="2"/>
    <x v="11"/>
    <s v="Observation"/>
    <x v="1"/>
    <x v="15"/>
    <s v=" Operational planning and control"/>
    <s v="Administration"/>
    <m/>
    <d v="2020-04-06T00:00:00"/>
    <d v="2020-03-26T00:00:00"/>
    <s v="OSHAs posters prominently displayed"/>
    <x v="0"/>
    <x v="116"/>
    <x v="46"/>
  </r>
  <r>
    <n v="546"/>
    <s v="1. Naked wires seen on the first floor as well in the math lab._x000a_2. Also smoke detector was found covered."/>
    <s v="Internal"/>
    <d v="2020-02-06T00:00:00"/>
    <x v="0"/>
    <x v="2"/>
    <x v="11"/>
    <s v="Observation"/>
    <x v="1"/>
    <x v="15"/>
    <s v=" Operational planning and control"/>
    <s v="Administration"/>
    <m/>
    <d v="2020-04-06T00:00:00"/>
    <d v="2020-02-29T00:00:00"/>
    <s v="Wires are covered"/>
    <x v="0"/>
    <x v="133"/>
    <x v="121"/>
  </r>
  <r>
    <n v="547"/>
    <s v="No rubber mat seen near electrical panel. There is Play pool area for kids near the electrical panel. Warning / Display Signs could be kept"/>
    <s v="Internal"/>
    <d v="2020-02-06T00:00:00"/>
    <x v="0"/>
    <x v="2"/>
    <x v="11"/>
    <s v="Observation"/>
    <x v="1"/>
    <x v="15"/>
    <s v=" Operational planning and control"/>
    <s v="Administration"/>
    <m/>
    <d v="2020-06-17T00:00:00"/>
    <d v="2020-11-10T00:00:00"/>
    <s v="Rubber Mat and pool display signage both are kept and displayed in the campus"/>
    <x v="0"/>
    <x v="137"/>
    <x v="84"/>
  </r>
  <r>
    <n v="548"/>
    <s v="Installation of lights is in process"/>
    <s v="Internal"/>
    <d v="2020-02-06T00:00:00"/>
    <x v="0"/>
    <x v="2"/>
    <x v="11"/>
    <s v="Observation"/>
    <x v="0"/>
    <x v="20"/>
    <s v=" Production &amp; service provision"/>
    <s v="Administration"/>
    <m/>
    <d v="2020-06-17T00:00:00"/>
    <d v="2020-07-21T00:00:00"/>
    <s v="Currently the emergency torches are provided"/>
    <x v="0"/>
    <x v="138"/>
    <x v="108"/>
  </r>
  <r>
    <n v="549"/>
    <s v="The storage compartments below the stairs needs to have door fitted. Material seen lying there. Refer pic as evidence."/>
    <s v="Internal"/>
    <d v="2020-02-06T00:00:00"/>
    <x v="0"/>
    <x v="2"/>
    <x v="11"/>
    <s v="Observation"/>
    <x v="1"/>
    <x v="15"/>
    <s v=" Operational planning and control"/>
    <s v="Administration"/>
    <m/>
    <d v="2020-04-06T00:00:00"/>
    <d v="2020-02-28T00:00:00"/>
    <s v="A door with proper lock and key is now fitted."/>
    <x v="0"/>
    <x v="127"/>
    <x v="118"/>
  </r>
  <r>
    <n v="550"/>
    <s v="Schedule H drugs seen in the medical kit for which there was no prescription available. Provision for more number of First Aid Kits needs to be done. Refer pic as evidence."/>
    <s v="Internal"/>
    <d v="2020-02-06T00:00:00"/>
    <x v="0"/>
    <x v="2"/>
    <x v="11"/>
    <s v="Observation"/>
    <x v="1"/>
    <x v="15"/>
    <s v=" Operational planning and control"/>
    <s v="Administration"/>
    <m/>
    <d v="2020-04-06T00:00:00"/>
    <d v="2020-02-28T00:00:00"/>
    <s v="First aid kit and medicinal records are avaibale in the school "/>
    <x v="0"/>
    <x v="127"/>
    <x v="118"/>
  </r>
  <r>
    <n v="551"/>
    <s v="Suitable Aprons, head cover , disposal gloves &amp; footwear are provided_x000a_Pending"/>
    <s v="Internal"/>
    <d v="2020-02-06T00:00:00"/>
    <x v="0"/>
    <x v="2"/>
    <x v="11"/>
    <s v="Observation"/>
    <x v="1"/>
    <x v="15"/>
    <s v=" Operational planning and control"/>
    <s v="Administration"/>
    <m/>
    <d v="2020-04-06T00:00:00"/>
    <d v="2020-02-29T00:00:00"/>
    <s v="Proper gloves, head covers etc provided "/>
    <x v="0"/>
    <x v="133"/>
    <x v="121"/>
  </r>
  <r>
    <n v="552"/>
    <s v="Records of pest control (pesticide, insecticide used along with dates &amp; frequency) maintained_x000a_No records seen / maintained by Admin / Operations"/>
    <s v="Internal"/>
    <d v="2020-02-06T00:00:00"/>
    <x v="0"/>
    <x v="2"/>
    <x v="11"/>
    <s v="Observation"/>
    <x v="1"/>
    <x v="18"/>
    <s v=" Documented information"/>
    <s v="Administration"/>
    <m/>
    <d v="2020-04-06T00:00:00"/>
    <d v="2020-02-29T00:00:00"/>
    <s v="Pest control records maintained"/>
    <x v="0"/>
    <x v="133"/>
    <x v="121"/>
  </r>
  <r>
    <n v="553"/>
    <s v="Fitness Certificates seen for 2 buses, paperwork / documentation for new bus is pending"/>
    <s v="Internal"/>
    <d v="2020-02-06T00:00:00"/>
    <x v="0"/>
    <x v="2"/>
    <x v="11"/>
    <s v="Observation"/>
    <x v="1"/>
    <x v="33"/>
    <s v=" Determination of legal and other requirements"/>
    <s v="Administration"/>
    <m/>
    <d v="2020-06-17T00:00:00"/>
    <d v="2020-10-08T00:00:00"/>
    <s v="Checklist when contracting with the new bus vendor has been submitted"/>
    <x v="0"/>
    <x v="134"/>
    <x v="69"/>
  </r>
  <r>
    <n v="554"/>
    <s v="Daily Work Proforma Sheet is not maintained"/>
    <s v="Internal"/>
    <d v="2020-01-16T00:00:00"/>
    <x v="0"/>
    <x v="2"/>
    <x v="8"/>
    <s v="Observation"/>
    <x v="0"/>
    <x v="44"/>
    <s v=" General (Documented Info)"/>
    <s v="Academics"/>
    <m/>
    <d v="2020-06-17T00:00:00"/>
    <d v="2020-05-16T00:00:00"/>
    <s v="Daily work performa sheet is maintained"/>
    <x v="0"/>
    <x v="139"/>
    <x v="56"/>
  </r>
  <r>
    <n v="555"/>
    <s v="Emergency Floor Plans not displayed"/>
    <s v="Internal"/>
    <d v="2020-01-16T00:00:00"/>
    <x v="0"/>
    <x v="2"/>
    <x v="8"/>
    <s v="Minor -Non-Conformities"/>
    <x v="0"/>
    <x v="16"/>
    <s v=" Infrastructure"/>
    <s v="Administration"/>
    <m/>
    <d v="2020-06-17T00:00:00"/>
    <d v="2020-05-28T00:00:00"/>
    <s v="Emergency Floor plan is displayed"/>
    <x v="0"/>
    <x v="140"/>
    <x v="116"/>
  </r>
  <r>
    <n v="556"/>
    <s v="Safety Signages not displayed"/>
    <s v="Internal"/>
    <d v="2020-01-16T00:00:00"/>
    <x v="0"/>
    <x v="2"/>
    <x v="8"/>
    <s v="Minor -Non-Conformities"/>
    <x v="0"/>
    <x v="16"/>
    <s v=" Infrastructure"/>
    <s v="Administration"/>
    <m/>
    <d v="2020-06-17T00:00:00"/>
    <d v="2020-05-16T00:00:00"/>
    <s v="Safety signage visible"/>
    <x v="0"/>
    <x v="139"/>
    <x v="56"/>
  </r>
  <r>
    <n v="557"/>
    <s v="Feedback records from school children using school transport facility with regards to driver / conductor is not maintained"/>
    <s v="Internal"/>
    <d v="2020-01-16T00:00:00"/>
    <x v="0"/>
    <x v="2"/>
    <x v="8"/>
    <s v="Observation"/>
    <x v="0"/>
    <x v="43"/>
    <s v=" Customer satisfaction"/>
    <s v="Administration"/>
    <m/>
    <d v="2020-06-17T00:00:00"/>
    <d v="2020-05-16T00:00:00"/>
    <s v="Feback records are maintained"/>
    <x v="0"/>
    <x v="139"/>
    <x v="56"/>
  </r>
  <r>
    <n v="558"/>
    <s v="Safety Signage's not displayed in Electrical Installations. No Safety Equipments such as rubber mats / Wooden baton, etc… is available near electrical installation"/>
    <s v="Internal"/>
    <d v="2020-01-16T00:00:00"/>
    <x v="0"/>
    <x v="2"/>
    <x v="8"/>
    <s v="Observation"/>
    <x v="0"/>
    <x v="16"/>
    <s v=" Infrastructure"/>
    <s v="Administration"/>
    <m/>
    <d v="2020-03-16T00:00:00"/>
    <d v="2020-03-19T00:00:00"/>
    <s v="Signages are visible"/>
    <x v="0"/>
    <x v="141"/>
    <x v="123"/>
  </r>
  <r>
    <n v="559"/>
    <s v="List of Fire Extinguishers Location-Wise Record is not available. "/>
    <s v="Internal"/>
    <d v="2020-01-16T00:00:00"/>
    <x v="0"/>
    <x v="2"/>
    <x v="8"/>
    <s v="Observation"/>
    <x v="1"/>
    <x v="15"/>
    <s v=" Operational planning and control"/>
    <s v="Administration"/>
    <m/>
    <d v="2020-03-16T00:00:00"/>
    <d v="2020-03-19T00:00:00"/>
    <s v="List of FE mainted location wise"/>
    <x v="0"/>
    <x v="141"/>
    <x v="123"/>
  </r>
  <r>
    <n v="560"/>
    <s v="All FE's to be numbered. Fire Extinguishers to be in their designated place &amp; clearly visible"/>
    <s v="Internal"/>
    <d v="2020-01-16T00:00:00"/>
    <x v="0"/>
    <x v="2"/>
    <x v="8"/>
    <s v="Observation"/>
    <x v="1"/>
    <x v="15"/>
    <s v=" Operational planning and control"/>
    <s v="Administration"/>
    <m/>
    <d v="2020-03-16T00:00:00"/>
    <d v="2020-03-17T00:00:00"/>
    <s v="FE is now at their designated place"/>
    <x v="0"/>
    <x v="142"/>
    <x v="54"/>
  </r>
  <r>
    <n v="561"/>
    <s v="Cleaning Checklist. To be displayed, maintained &amp; updated regularly"/>
    <s v="Internal"/>
    <d v="2020-01-16T00:00:00"/>
    <x v="0"/>
    <x v="2"/>
    <x v="8"/>
    <s v="Observation"/>
    <x v="1"/>
    <x v="15"/>
    <s v=" Operational planning and control"/>
    <s v="Administration"/>
    <m/>
    <d v="2020-03-16T00:00:00"/>
    <d v="2020-04-28T00:00:00"/>
    <s v="Clearing checklist are maintained"/>
    <x v="0"/>
    <x v="11"/>
    <x v="11"/>
  </r>
  <r>
    <n v="562"/>
    <s v="Warning Signs e.g. High Voltage near door of transformers. Some visual display to be created"/>
    <s v="Internal"/>
    <d v="2020-01-16T00:00:00"/>
    <x v="0"/>
    <x v="2"/>
    <x v="8"/>
    <s v="Observation"/>
    <x v="1"/>
    <x v="15"/>
    <s v=" Operational planning and control"/>
    <s v="Administration"/>
    <m/>
    <d v="2020-03-16T00:00:00"/>
    <d v="2020-03-19T00:00:00"/>
    <s v="Signage are visible"/>
    <x v="0"/>
    <x v="141"/>
    <x v="123"/>
  </r>
  <r>
    <n v="563"/>
    <s v="MSDS for office and housekeeping chemicals not evident"/>
    <s v="Internal"/>
    <d v="2020-01-16T00:00:00"/>
    <x v="0"/>
    <x v="2"/>
    <x v="8"/>
    <s v="Observation"/>
    <x v="1"/>
    <x v="15"/>
    <s v=" Operational planning and control"/>
    <s v="Administration"/>
    <m/>
    <d v="2020-03-16T00:00:00"/>
    <d v="2020-03-17T00:00:00"/>
    <s v="MSDS records are now maintained"/>
    <x v="0"/>
    <x v="142"/>
    <x v="54"/>
  </r>
  <r>
    <n v="564"/>
    <s v="Stairways with handrails and non-slip tread required"/>
    <s v="Internal"/>
    <d v="2020-01-17T00:00:00"/>
    <x v="0"/>
    <x v="2"/>
    <x v="8"/>
    <s v="Observation"/>
    <x v="0"/>
    <x v="15"/>
    <s v=" Operational planning and control"/>
    <s v="Administration"/>
    <m/>
    <d v="2020-06-17T00:00:00"/>
    <d v="2020-05-16T00:00:00"/>
    <s v="Stairways with handrails are now availaible"/>
    <x v="0"/>
    <x v="143"/>
    <x v="56"/>
  </r>
  <r>
    <n v="565"/>
    <s v="All electric panel doors to be locked"/>
    <s v="Internal"/>
    <d v="2020-01-17T00:00:00"/>
    <x v="0"/>
    <x v="2"/>
    <x v="8"/>
    <s v="Observation"/>
    <x v="1"/>
    <x v="15"/>
    <s v=" Operational planning and control"/>
    <s v="Administration"/>
    <m/>
    <d v="2020-03-17T00:00:00"/>
    <d v="2020-04-28T00:00:00"/>
    <s v="Electric panel doors are locked"/>
    <x v="0"/>
    <x v="144"/>
    <x v="124"/>
  </r>
  <r>
    <n v="566"/>
    <s v="Surprise inspections by school staff &amp; it's records to be maintained with regards to Food Safety"/>
    <s v="Internal"/>
    <d v="2020-01-17T00:00:00"/>
    <x v="0"/>
    <x v="2"/>
    <x v="8"/>
    <s v="Observation"/>
    <x v="1"/>
    <x v="43"/>
    <s v=" Evaluation of Complaince"/>
    <s v="Administration"/>
    <m/>
    <d v="2020-03-17T00:00:00"/>
    <d v="2020-06-08T00:00:00"/>
    <s v="Inspection reports are maintained at the campus"/>
    <x v="0"/>
    <x v="145"/>
    <x v="125"/>
  </r>
  <r>
    <n v="567"/>
    <s v="Desktop PC to be provided to Nurse – Infirmary. All Child Data to be password protected"/>
    <s v="Internal"/>
    <d v="2020-01-17T00:00:00"/>
    <x v="0"/>
    <x v="2"/>
    <x v="8"/>
    <s v="Observation"/>
    <x v="0"/>
    <x v="16"/>
    <s v=" Infrastructure"/>
    <s v="Administration"/>
    <m/>
    <d v="2020-06-17T00:00:00"/>
    <d v="2020-05-28T00:00:00"/>
    <s v="Desktop PC is provided to the nurse"/>
    <x v="0"/>
    <x v="146"/>
    <x v="116"/>
  </r>
  <r>
    <n v="568"/>
    <s v="NOC for Fire required although the school has only 2 floors and lot of amenities are exempted by Fire Dept"/>
    <s v="Internal"/>
    <d v="2020-02-19T00:00:00"/>
    <x v="0"/>
    <x v="2"/>
    <x v="12"/>
    <s v="Minor -Non-Conformities"/>
    <x v="0"/>
    <x v="16"/>
    <s v=" Infrastructure"/>
    <s v="Administration"/>
    <m/>
    <d v="2020-08-31T00:00:00"/>
    <d v="2020-07-21T00:00:00"/>
    <s v="Fire NOC is not required for campus "/>
    <x v="0"/>
    <x v="147"/>
    <x v="126"/>
  </r>
  <r>
    <n v="569"/>
    <s v="2 additional cameras required for CCTV footage as the playground does not have a clear coverage"/>
    <s v="Internal"/>
    <d v="2020-02-19T00:00:00"/>
    <x v="0"/>
    <x v="2"/>
    <x v="12"/>
    <s v="Observation"/>
    <x v="0"/>
    <x v="16"/>
    <s v=" Infrastructure"/>
    <s v="Administration"/>
    <m/>
    <d v="2020-10-06T00:00:00"/>
    <d v="2020-07-22T00:00:00"/>
    <s v="CCTV cameras are bought by the school and after the lcokdown they will be installed"/>
    <x v="0"/>
    <x v="136"/>
    <x v="127"/>
  </r>
  <r>
    <n v="570"/>
    <s v="4 Wooden gates to have a barrier to the steps leading to the roof.  There is a landing before the gate for the roof and the space is wide enough for students to hide or towards any untoward incident. Risk of students climbing up that needs to be stopped. Also there are no cameras in any of the staircases including in that space."/>
    <s v="Internal"/>
    <d v="2020-02-19T00:00:00"/>
    <x v="0"/>
    <x v="2"/>
    <x v="12"/>
    <s v="Observation"/>
    <x v="0"/>
    <x v="1"/>
    <s v=" Address risk &amp; opportunity"/>
    <s v="Administration"/>
    <m/>
    <d v="2020-10-06T00:00:00"/>
    <d v="2020-07-22T00:00:00"/>
    <s v="As per CD due to covid-19, this AF can be closed for this year"/>
    <x v="0"/>
    <x v="136"/>
    <x v="127"/>
  </r>
  <r>
    <n v="571"/>
    <s v="Fire Signage’s / Evacuation Plan is not displayed"/>
    <s v="Internal"/>
    <d v="2020-02-19T00:00:00"/>
    <x v="0"/>
    <x v="2"/>
    <x v="12"/>
    <s v="Minor -Non-Conformities"/>
    <x v="1"/>
    <x v="15"/>
    <s v=" Operational planning and control"/>
    <s v="Administration"/>
    <m/>
    <d v="2020-04-19T00:00:00"/>
    <d v="2020-04-28T00:00:00"/>
    <s v="Fire evacuation plan is displayed in campus"/>
    <x v="0"/>
    <x v="72"/>
    <x v="71"/>
  </r>
  <r>
    <n v="572"/>
    <s v="Floor mats could be provided where RO is placed to avoid falling down incase of water spill on floor"/>
    <s v="Internal"/>
    <d v="2020-02-19T00:00:00"/>
    <x v="0"/>
    <x v="2"/>
    <x v="12"/>
    <s v="OFI"/>
    <x v="0"/>
    <x v="15"/>
    <s v=" Operational planning and control"/>
    <s v="Administration"/>
    <m/>
    <d v="2020-10-06T00:00:00"/>
    <d v="2020-05-16T00:00:00"/>
    <s v="Floor mats are placed"/>
    <x v="0"/>
    <x v="111"/>
    <x v="128"/>
  </r>
  <r>
    <n v="573"/>
    <s v="Eye Wash device required for composite lab incase some chemical accidentally spills into the eye"/>
    <s v="Internal"/>
    <d v="2020-02-19T00:00:00"/>
    <x v="0"/>
    <x v="2"/>
    <x v="12"/>
    <s v="Observation"/>
    <x v="0"/>
    <x v="1"/>
    <s v=" Address risk &amp; opportunity"/>
    <s v="Administration"/>
    <m/>
    <d v="2020-10-06T00:00:00"/>
    <d v="2020-05-16T00:00:00"/>
    <s v="Eye wash is kept in the lab"/>
    <x v="0"/>
    <x v="111"/>
    <x v="128"/>
  </r>
  <r>
    <n v="574"/>
    <s v="Vision, Mission, Culture Statement Posters are not displayed"/>
    <s v="Internal"/>
    <d v="2020-02-19T00:00:00"/>
    <x v="0"/>
    <x v="2"/>
    <x v="12"/>
    <s v="Observation"/>
    <x v="0"/>
    <x v="17"/>
    <s v=" Communicating quality policy"/>
    <s v="Administration"/>
    <m/>
    <d v="2020-10-06T00:00:00"/>
    <d v="2020-05-16T00:00:00"/>
    <s v="VMC is dislpayed in the campus"/>
    <x v="0"/>
    <x v="111"/>
    <x v="128"/>
  </r>
  <r>
    <n v="575"/>
    <s v="Push &amp; Pull Stickers to be installed in all glass doors as all the doors are inward opening in the campus"/>
    <s v="Internal"/>
    <d v="2020-02-19T00:00:00"/>
    <x v="0"/>
    <x v="2"/>
    <x v="12"/>
    <s v="Observation"/>
    <x v="0"/>
    <x v="1"/>
    <s v=" Address risk &amp; opportunity"/>
    <s v="Administration"/>
    <m/>
    <d v="2020-10-06T00:00:00"/>
    <d v="2020-05-16T00:00:00"/>
    <s v="Push and Pull stickers are now put in all glass doors"/>
    <x v="0"/>
    <x v="111"/>
    <x v="128"/>
  </r>
  <r>
    <n v="576"/>
    <s v="Assembly Point Signage’s not evident although the area is defined"/>
    <s v="Internal"/>
    <d v="2020-02-19T00:00:00"/>
    <x v="0"/>
    <x v="2"/>
    <x v="12"/>
    <s v="Minor -Non-Conformities"/>
    <x v="0"/>
    <x v="15"/>
    <s v=" Operational planning and control"/>
    <s v="Administration"/>
    <m/>
    <d v="2020-10-06T00:00:00"/>
    <d v="2020-05-16T00:00:00"/>
    <s v="Assembly signage point is now displayed in the school"/>
    <x v="0"/>
    <x v="111"/>
    <x v="128"/>
  </r>
  <r>
    <n v="577"/>
    <s v="Safety Posters could be displayed throughout the campus to create awareness"/>
    <s v="Internal"/>
    <d v="2020-02-19T00:00:00"/>
    <x v="0"/>
    <x v="2"/>
    <x v="12"/>
    <s v="OFI"/>
    <x v="1"/>
    <x v="15"/>
    <s v=" Operational planning and control"/>
    <s v="Administration"/>
    <m/>
    <d v="2020-04-19T00:00:00"/>
    <d v="2020-05-08T00:00:00"/>
    <s v="Safety posters are prominently displayed."/>
    <x v="0"/>
    <x v="148"/>
    <x v="129"/>
  </r>
  <r>
    <n v="578"/>
    <s v="Lift License to be displayed in the lift"/>
    <s v="Internal"/>
    <d v="2020-02-19T00:00:00"/>
    <x v="0"/>
    <x v="2"/>
    <x v="12"/>
    <s v="Minor -Non-Conformities"/>
    <x v="1"/>
    <x v="1"/>
    <s v=" Actions to address risk &amp; opportunities"/>
    <s v="Administration"/>
    <m/>
    <d v="2020-10-06T00:00:00"/>
    <d v="2020-05-28T00:00:00"/>
    <s v="Lift license is displayed"/>
    <x v="0"/>
    <x v="149"/>
    <x v="130"/>
  </r>
  <r>
    <n v="579"/>
    <s v="Level Difference in the Steps could be indicated by way of yellow-color strips"/>
    <s v="Internal"/>
    <d v="2020-02-20T00:00:00"/>
    <x v="0"/>
    <x v="2"/>
    <x v="12"/>
    <s v="OFI"/>
    <x v="1"/>
    <x v="15"/>
    <s v=" Operational planning and control"/>
    <s v="Administration"/>
    <m/>
    <d v="2020-04-20T00:00:00"/>
    <d v="2020-05-08T00:00:00"/>
    <s v="Level differences in the step is identified with yellow tape"/>
    <x v="0"/>
    <x v="74"/>
    <x v="73"/>
  </r>
  <r>
    <n v="580"/>
    <s v="Although online training module – Teamie is used by all teachers at Bannerghata Campus, no summary report was evident for tracking it’s effectiveness in terms of nos. of hours, modules, etc…"/>
    <s v="Internal"/>
    <d v="2020-02-20T00:00:00"/>
    <x v="0"/>
    <x v="2"/>
    <x v="12"/>
    <s v="Observation"/>
    <x v="1"/>
    <x v="0"/>
    <s v=" Competence"/>
    <s v="HR"/>
    <m/>
    <d v="2020-04-20T00:00:00"/>
    <d v="2020-05-08T00:00:00"/>
    <s v="Summary report is maintained for tracking training effectiveness"/>
    <x v="0"/>
    <x v="74"/>
    <x v="73"/>
  </r>
  <r>
    <n v="581"/>
    <s v="Happiness Index Survey could be conducted to gauge the Happiness Levels of Students currently enrolled"/>
    <s v="Internal"/>
    <d v="2020-02-20T00:00:00"/>
    <x v="0"/>
    <x v="2"/>
    <x v="12"/>
    <s v="Observation"/>
    <x v="1"/>
    <x v="43"/>
    <s v=" Evaluation of Complaince"/>
    <s v="Academics"/>
    <m/>
    <d v="2020-04-20T00:00:00"/>
    <d v="2020-05-08T00:00:00"/>
    <s v="Happiness Index survey is now conducted by the campus"/>
    <x v="0"/>
    <x v="74"/>
    <x v="73"/>
  </r>
  <r>
    <n v="582"/>
    <s v="Although PTM’s are regularly conducted, Feedback was not taken"/>
    <s v="Internal"/>
    <d v="2020-02-20T00:00:00"/>
    <x v="0"/>
    <x v="2"/>
    <x v="12"/>
    <s v="Observation"/>
    <x v="1"/>
    <x v="43"/>
    <s v=" Evaluation of Complaince"/>
    <s v="Academics"/>
    <m/>
    <d v="2020-04-20T00:00:00"/>
    <d v="2020-05-08T00:00:00"/>
    <s v="Feedback is now collected by the campus"/>
    <x v="0"/>
    <x v="74"/>
    <x v="73"/>
  </r>
  <r>
    <n v="583"/>
    <s v="Complaint Register is not maintained"/>
    <s v="Internal"/>
    <d v="2020-02-20T00:00:00"/>
    <x v="0"/>
    <x v="2"/>
    <x v="12"/>
    <s v="Minor -Non-Conformities"/>
    <x v="1"/>
    <x v="41"/>
    <s v=" Monitoring, measurement, analysis &amp; performance evaluation"/>
    <s v="Academics"/>
    <m/>
    <d v="2020-04-20T00:00:00"/>
    <d v="2020-05-08T00:00:00"/>
    <s v="Complaint register is maintained"/>
    <x v="0"/>
    <x v="74"/>
    <x v="73"/>
  </r>
  <r>
    <n v="584"/>
    <s v="The following records were not maintained as per the internal documented procedures i.e. Assembly record, test summary sheet, signatures on student note book, substitution register"/>
    <s v="Internal"/>
    <d v="2020-02-20T00:00:00"/>
    <x v="0"/>
    <x v="2"/>
    <x v="12"/>
    <s v="Observation"/>
    <x v="1"/>
    <x v="13"/>
    <s v=" Control of documented information"/>
    <s v="Academics"/>
    <m/>
    <d v="2020-04-20T00:00:00"/>
    <d v="2020-05-08T00:00:00"/>
    <s v="Recored related to Assembly etc are maintained"/>
    <x v="0"/>
    <x v="74"/>
    <x v="73"/>
  </r>
  <r>
    <n v="585"/>
    <s v="Exam room is not identified"/>
    <s v="Internal"/>
    <d v="2020-02-20T00:00:00"/>
    <x v="0"/>
    <x v="2"/>
    <x v="12"/>
    <s v="Observation"/>
    <x v="0"/>
    <x v="45"/>
    <s v=" Property belonging to customers or external providers"/>
    <s v="Academics"/>
    <m/>
    <d v="2020-04-20T00:00:00"/>
    <d v="2020-05-08T00:00:00"/>
    <s v="Exam room is now identified"/>
    <x v="0"/>
    <x v="74"/>
    <x v="73"/>
  </r>
  <r>
    <n v="586"/>
    <s v="Desktop PC to be provided to Nurse – Infirmary. All Child Data to be password protected"/>
    <s v="Internal"/>
    <d v="2020-02-17T00:00:00"/>
    <x v="0"/>
    <x v="2"/>
    <x v="6"/>
    <s v="Observation"/>
    <x v="0"/>
    <x v="16"/>
    <s v=" Infrastructure"/>
    <s v="Administration"/>
    <m/>
    <d v="2020-04-17T00:00:00"/>
    <d v="2020-04-27T00:00:00"/>
    <s v="Desktop provided to the nurse, file is maintained by the nurse which is password protected"/>
    <x v="0"/>
    <x v="150"/>
    <x v="131"/>
  </r>
  <r>
    <n v="587"/>
    <s v="Incident register for Sports department must mention time elapsed since last incident. Corrective action report to be maintained by concerned in-charge"/>
    <s v="Internal"/>
    <d v="2020-02-17T00:00:00"/>
    <x v="0"/>
    <x v="2"/>
    <x v="6"/>
    <s v="Observation"/>
    <x v="1"/>
    <x v="46"/>
    <s v=" Incident, nonconformity &amp; corrective action"/>
    <s v="Administration"/>
    <m/>
    <d v="2020-04-17T00:00:00"/>
    <d v="2020-05-14T00:00:00"/>
    <s v="incident register with required details along with accident book is maintained"/>
    <x v="0"/>
    <x v="111"/>
    <x v="105"/>
  </r>
  <r>
    <n v="588"/>
    <s v="Accident / incident frequency should be recorded by Sports department and Nurses. Maintenance of student medical records on mygiis can be looked into. Alternatively it can be maintained as a soft copy with password protected access for nurses."/>
    <s v="Internal"/>
    <d v="2020-02-17T00:00:00"/>
    <x v="0"/>
    <x v="2"/>
    <x v="6"/>
    <s v="Observation"/>
    <x v="1"/>
    <x v="46"/>
    <s v=" Incident, nonconformity &amp; corrective action"/>
    <s v="Administration"/>
    <m/>
    <d v="2020-04-17T00:00:00"/>
    <d v="2020-05-14T00:00:00"/>
    <s v="Accident / incident frequency is recorded by Sports department and Nurses in incident register, accident book.Also students data is password protected."/>
    <x v="0"/>
    <x v="111"/>
    <x v="105"/>
  </r>
  <r>
    <n v="589"/>
    <s v="Mock Drill Record is not maintained as per format"/>
    <s v="Internal"/>
    <d v="2020-02-17T00:00:00"/>
    <x v="0"/>
    <x v="2"/>
    <x v="6"/>
    <s v="Observation"/>
    <x v="0"/>
    <x v="18"/>
    <s v=" Documented information"/>
    <s v="Administration"/>
    <m/>
    <d v="2020-04-17T00:00:00"/>
    <d v="2020-04-24T00:00:00"/>
    <s v="Records are now maintained in proper maintained"/>
    <x v="0"/>
    <x v="151"/>
    <x v="115"/>
  </r>
  <r>
    <n v="590"/>
    <s v="Safety box can be installed near CCD to capture safety feedback from all stakeholders"/>
    <s v="Internal"/>
    <d v="2020-02-17T00:00:00"/>
    <x v="0"/>
    <x v="2"/>
    <x v="6"/>
    <s v="Observation"/>
    <x v="1"/>
    <x v="41"/>
    <s v=" Monitoring, measurement, analysis &amp; performance evaluation"/>
    <s v="Administration"/>
    <m/>
    <d v="2020-04-17T00:00:00"/>
    <d v="2020-03-17T00:00:00"/>
    <s v="Safety box installed"/>
    <x v="0"/>
    <x v="121"/>
    <x v="113"/>
  </r>
  <r>
    <n v="591"/>
    <s v="Assembly on safety can be held with general points. Safety videos can be showcased in opening meeting"/>
    <s v="Internal"/>
    <d v="2020-02-17T00:00:00"/>
    <x v="0"/>
    <x v="2"/>
    <x v="6"/>
    <s v="Observation"/>
    <x v="0"/>
    <x v="39"/>
    <s v=" Continual improvement"/>
    <s v="Administration"/>
    <m/>
    <d v="2020-04-17T00:00:00"/>
    <d v="2020-04-24T00:00:00"/>
    <s v="Dicision has been taken to educate people on safety"/>
    <x v="0"/>
    <x v="151"/>
    <x v="115"/>
  </r>
  <r>
    <n v="592"/>
    <s v="Good Touch/ Bad touch/ Adolescence awareness workshops to be conducted"/>
    <s v="Internal"/>
    <d v="2020-02-18T00:00:00"/>
    <x v="0"/>
    <x v="2"/>
    <x v="6"/>
    <s v="Observation"/>
    <x v="1"/>
    <x v="27"/>
    <s v=" Awareness"/>
    <s v="Administration"/>
    <m/>
    <d v="2020-04-18T00:00:00"/>
    <d v="2020-04-27T00:00:00"/>
    <s v="Awareness session has been conducted on Good Touch/ Bad touch/ Adolescence"/>
    <x v="0"/>
    <x v="72"/>
    <x v="71"/>
  </r>
  <r>
    <n v="593"/>
    <s v="PPE (personal protective equipment) label required in laboratory  and all PPE to be in display"/>
    <s v="Internal"/>
    <d v="2020-02-18T00:00:00"/>
    <x v="0"/>
    <x v="2"/>
    <x v="6"/>
    <s v="Observation"/>
    <x v="0"/>
    <x v="15"/>
    <s v=" Operational planning and control"/>
    <s v="Administration"/>
    <m/>
    <d v="2020-05-31T00:00:00"/>
    <d v="2020-05-16T00:00:00"/>
    <s v="PPE equipment are labelled and displayed"/>
    <x v="0"/>
    <x v="152"/>
    <x v="132"/>
  </r>
  <r>
    <n v="594"/>
    <s v="Safety posters for all areas of school- bus bay, field, parent pick up area, fire drill assembly point etc."/>
    <s v="Internal"/>
    <d v="2020-02-18T00:00:00"/>
    <x v="0"/>
    <x v="2"/>
    <x v="6"/>
    <s v="Observation"/>
    <x v="1"/>
    <x v="15"/>
    <s v=" Operational planning and control"/>
    <s v="Administration"/>
    <m/>
    <d v="2020-04-18T00:00:00"/>
    <d v="2020-03-17T00:00:00"/>
    <s v="Safety posters are prominently displayed."/>
    <x v="0"/>
    <x v="135"/>
    <x v="56"/>
  </r>
  <r>
    <n v="595"/>
    <s v="Evacuation plan on fluorescent background in all corridors required"/>
    <s v="Internal"/>
    <d v="2020-02-18T00:00:00"/>
    <x v="0"/>
    <x v="2"/>
    <x v="6"/>
    <s v="Observation"/>
    <x v="0"/>
    <x v="32"/>
    <s v=" Requirements for products and services"/>
    <s v="Administration"/>
    <m/>
    <d v="2020-04-18T00:00:00"/>
    <d v="2020-04-24T00:00:00"/>
    <s v="Evacuation plan displayed "/>
    <x v="0"/>
    <x v="153"/>
    <x v="110"/>
  </r>
  <r>
    <n v="596"/>
    <s v="Although Safety Committee is formed, it’s frequency to be defined. MOM to be maintained"/>
    <s v="Internal"/>
    <d v="2020-02-18T00:00:00"/>
    <x v="0"/>
    <x v="2"/>
    <x v="6"/>
    <s v="Observation"/>
    <x v="1"/>
    <x v="15"/>
    <s v=" Operational planning and control"/>
    <s v="Administration"/>
    <m/>
    <d v="2020-04-18T00:00:00"/>
    <d v="2020-03-17T00:00:00"/>
    <s v="MOM is maintained by the campus"/>
    <x v="0"/>
    <x v="135"/>
    <x v="56"/>
  </r>
  <r>
    <n v="597"/>
    <s v="Marks of Cambridge classes as well as grade 11 and grade 12(CBSE) not entered in myGIIS. In the absence of the same, accuracy and reliability of the marks cannot be guaranteed. Also further analyses and review may be challenged.( ISO-9001-2015- Cl-8:)"/>
    <s v="Internal"/>
    <d v="2020-02-03T00:00:00"/>
    <x v="0"/>
    <x v="0"/>
    <x v="0"/>
    <s v="Minor -Non-Conformities"/>
    <x v="0"/>
    <x v="4"/>
    <s v=" Design &amp; development controls"/>
    <s v="Academics"/>
    <m/>
    <d v="2020-09-30T00:00:00"/>
    <d v="2020-07-03T00:00:00"/>
    <s v="Marks of IGCSE are now entered in myGIIS"/>
    <x v="0"/>
    <x v="154"/>
    <x v="133"/>
  </r>
  <r>
    <n v="598"/>
    <s v="Evidences of New Teacher Orientation-induction  not seen in Secondary Campus (both CBSE&amp; Cambridge).In the absence of the same the new teachers will have difficulty to familiarilise with the schools in-house system."/>
    <s v="Internal"/>
    <d v="2020-02-03T00:00:00"/>
    <x v="0"/>
    <x v="0"/>
    <x v="0"/>
    <s v="Observation"/>
    <x v="0"/>
    <x v="10"/>
    <s v=" Organizational knowledge"/>
    <s v="Academics"/>
    <m/>
    <d v="2020-06-15T00:00:00"/>
    <d v="2020-05-08T00:00:00"/>
    <s v="Induction is now conducted by the campus. Hence, ticket can be closed"/>
    <x v="0"/>
    <x v="155"/>
    <x v="118"/>
  </r>
  <r>
    <n v="599"/>
    <s v="No academic annual orientation made for CBSE regarding curriculum and exams .In the absence of the same, new parents and students will be unaware of the curriculum structure/changes and plan for the year ahead. ( ISO-9001-2015- Cl-8:1)"/>
    <s v="Internal"/>
    <d v="2020-02-03T00:00:00"/>
    <x v="0"/>
    <x v="0"/>
    <x v="0"/>
    <s v="OFI"/>
    <x v="0"/>
    <x v="30"/>
    <s v=" Determining requirements for products &amp; services"/>
    <s v="Academics"/>
    <m/>
    <d v="2020-04-03T00:00:00"/>
    <d v="2020-04-11T00:00:00"/>
    <s v="Orientation email are sent to new parents making them aware about curriculum and plan of the year ahead "/>
    <x v="0"/>
    <x v="156"/>
    <x v="134"/>
  </r>
  <r>
    <n v="600"/>
    <s v="No evidences of class room observation reports seen in coordinators level except Primary. ( Not seen in CBSE secondary, Cambridge, PYP).In the absence of the same, coordinator may not be able to ensure that the teacher under her purview is delivering the expected teaching as required by the curriculum."/>
    <s v="Internal"/>
    <d v="2020-02-03T00:00:00"/>
    <x v="0"/>
    <x v="0"/>
    <x v="0"/>
    <s v="OFI"/>
    <x v="0"/>
    <x v="5"/>
    <s v=" Monitoring &amp; measuring resources"/>
    <s v="Academics"/>
    <m/>
    <d v="2020-07-15T00:00:00"/>
    <d v="2020-08-03T00:00:00"/>
    <s v="During COVID times and online classes the classes conducted by teachers  are observed virtually by coordinators and principal on rotation basis."/>
    <x v="0"/>
    <x v="157"/>
    <x v="129"/>
  </r>
  <r>
    <n v="601"/>
    <s v="No notebook checking being done as a coordinator-Secondary CBSE, Cambridge. In the absence of the same, the coordinator cannot confirm that the teacher under her purview is ensuring checking of books."/>
    <s v="Internal"/>
    <d v="2020-02-03T00:00:00"/>
    <x v="0"/>
    <x v="0"/>
    <x v="0"/>
    <s v="OFI"/>
    <x v="0"/>
    <x v="11"/>
    <s v=" Control of production &amp;  service provision"/>
    <s v="Academics"/>
    <m/>
    <d v="2020-06-30T00:00:00"/>
    <d v="2020-08-03T00:00:00"/>
    <s v="Note book checking done during online classes  is observed by coordinator as she/ he attends   the web-sessions on planned intervals."/>
    <x v="0"/>
    <x v="157"/>
    <x v="108"/>
  </r>
  <r>
    <n v="602"/>
    <s v="No list of teachers maintained by level coordinators of CBSE secondary, Cambridge. This can affect effective resource allocation especially when staff resources are shared."/>
    <s v="Internal"/>
    <d v="2020-02-03T00:00:00"/>
    <x v="0"/>
    <x v="0"/>
    <x v="0"/>
    <s v="OFI"/>
    <x v="0"/>
    <x v="8"/>
    <s v=" People"/>
    <s v="Academics"/>
    <m/>
    <d v="2020-04-03T00:00:00"/>
    <d v="2020-04-21T00:00:00"/>
    <s v="List of Teachers are now maintained by the campus"/>
    <x v="0"/>
    <x v="74"/>
    <x v="73"/>
  </r>
  <r>
    <n v="603"/>
    <s v="No details of academic performance objectives set seen for Cambridge curriculum and evidences of follow up of review seen post first semester to check if students have met the target. This affects meeting the  PDCA aspects and continual improvement as per IMS of school."/>
    <s v="Internal"/>
    <d v="2020-02-03T00:00:00"/>
    <x v="0"/>
    <x v="0"/>
    <x v="0"/>
    <s v="OFI"/>
    <x v="0"/>
    <x v="41"/>
    <s v=" Monitoring, measurement, analysis &amp; evaluation"/>
    <s v="Academics"/>
    <m/>
    <d v="2020-09-30T00:00:00"/>
    <d v="2020-07-03T00:00:00"/>
    <s v="Academics target are set now"/>
    <x v="0"/>
    <x v="154"/>
    <x v="133"/>
  </r>
  <r>
    <n v="604"/>
    <s v="Signature were not seen in monthly plan in many places by coordinators as well as by vice principal. In the absence not sure if the teacher has planned the lessons properly."/>
    <s v="Internal"/>
    <d v="2020-02-03T00:00:00"/>
    <x v="0"/>
    <x v="0"/>
    <x v="0"/>
    <s v="OFI"/>
    <x v="0"/>
    <x v="47"/>
    <s v=" Quality objectives &amp; planning to achieve them"/>
    <s v="Academics"/>
    <m/>
    <d v="2020-09-30T00:00:00"/>
    <d v="2020-05-12T00:00:00"/>
    <s v="Principal is part of the google drive folder for lesson plan therefore it is validated and checked"/>
    <x v="0"/>
    <x v="149"/>
    <x v="135"/>
  </r>
  <r>
    <n v="605"/>
    <s v="No clarity as regards exam schedule and timings of each exam received from Cambridge department causing challenges in managing exams and after exams for Exam Department."/>
    <s v="Internal"/>
    <d v="2020-02-03T00:00:00"/>
    <x v="0"/>
    <x v="0"/>
    <x v="0"/>
    <s v="OFI"/>
    <x v="0"/>
    <x v="22"/>
    <s v=" General (Performance Evaluation)"/>
    <s v="Academics"/>
    <m/>
    <d v="2020-09-30T00:00:00"/>
    <d v="2020-05-21T00:00:00"/>
    <s v="Exam department minutes of the meeting states that they plan for exam in accordance with the exam schedule"/>
    <x v="0"/>
    <x v="158"/>
    <x v="136"/>
  </r>
  <r>
    <n v="606"/>
    <s v="My GIIS has no updated records like contact number,address  of the child. It can cause accountability concern in case of emergencies."/>
    <s v="Internal"/>
    <d v="2020-02-03T00:00:00"/>
    <x v="0"/>
    <x v="0"/>
    <x v="0"/>
    <s v="OFI"/>
    <x v="0"/>
    <x v="1"/>
    <s v=" Address risk &amp; opportunity"/>
    <s v="Admissions"/>
    <m/>
    <d v="2020-10-30T00:00:00"/>
    <d v="2020-11-13T00:00:00"/>
    <s v="Campus has initiated the process of collecting updated information of children."/>
    <x v="0"/>
    <x v="84"/>
    <x v="137"/>
  </r>
  <r>
    <n v="607"/>
    <s v="Emergency contact details only in myGIIS. But can be kept in admin and leadership team as well. In cases of emergency like an earthquake where internet can be disrupted, it can affect the accountability of all students."/>
    <s v="Internal"/>
    <d v="2020-02-03T00:00:00"/>
    <x v="0"/>
    <x v="0"/>
    <x v="0"/>
    <s v="OFI"/>
    <x v="0"/>
    <x v="1"/>
    <s v=" Address risk &amp; opportunity"/>
    <s v="Administration"/>
    <m/>
    <d v="2020-09-30T00:00:00"/>
    <d v="2020-09-10T00:00:00"/>
    <s v="Emergency list prepared and kept with Admin and leadership staff"/>
    <x v="0"/>
    <x v="159"/>
    <x v="116"/>
  </r>
  <r>
    <n v="608"/>
    <s v="CONTROL OF NON CONFORMANCE &amp; CUSTOMER FEEDBACK-Evidences of closure  details of messages/concerns sent to teachers  not seen fully. In the absence of the same the cycle time of closure cannot be tracked (which can be a detrimental to continual improvement in that area)"/>
    <s v="Internal"/>
    <d v="2020-02-03T00:00:00"/>
    <x v="0"/>
    <x v="0"/>
    <x v="0"/>
    <s v="OFI"/>
    <x v="0"/>
    <x v="43"/>
    <s v=" Customer satisfaction"/>
    <s v="Academics"/>
    <m/>
    <d v="2020-04-03T00:00:00"/>
    <d v="2020-04-21T00:00:00"/>
    <s v="Awareness program conducted by school"/>
    <x v="0"/>
    <x v="74"/>
    <x v="73"/>
  </r>
  <r>
    <n v="609"/>
    <s v="Awareness of help desk not given to teachers. Without the same all complaints/concerns are not registered in help desk."/>
    <s v="Internal"/>
    <d v="2020-02-03T00:00:00"/>
    <x v="0"/>
    <x v="0"/>
    <x v="0"/>
    <s v="OFI"/>
    <x v="0"/>
    <x v="43"/>
    <s v=" Customer satisfaction"/>
    <s v="IT"/>
    <m/>
    <d v="2020-04-03T00:00:00"/>
    <d v="2020-04-21T00:00:00"/>
    <s v="Awareness program conducted by school"/>
    <x v="0"/>
    <x v="74"/>
    <x v="73"/>
  </r>
  <r>
    <n v="610"/>
    <s v="No formal communication mail has been sent to parents regarding preference of help desk. Without the same all complaints/concerns are not registered in help desk."/>
    <s v="Internal"/>
    <d v="2020-02-03T00:00:00"/>
    <x v="0"/>
    <x v="0"/>
    <x v="0"/>
    <s v="OFI"/>
    <x v="0"/>
    <x v="43"/>
    <s v=" Customer satisfaction"/>
    <s v="Academics"/>
    <m/>
    <d v="2020-04-03T00:00:00"/>
    <d v="2020-04-13T00:00:00"/>
    <s v="Formal communication has been sent to parents regarding Helpdesk"/>
    <x v="0"/>
    <x v="150"/>
    <x v="131"/>
  </r>
  <r>
    <n v="611"/>
    <s v="Induction training module may also include OHS points specific to the campus"/>
    <s v="External"/>
    <d v="2020-03-26T00:00:00"/>
    <x v="0"/>
    <x v="2"/>
    <x v="11"/>
    <s v="OFI"/>
    <x v="1"/>
    <x v="14"/>
    <s v=" Resources"/>
    <s v="HR"/>
    <m/>
    <d v="2020-05-25T00:00:00"/>
    <d v="2020-06-22T00:00:00"/>
    <s v="Induction training module also includes OHS points specific to the campus"/>
    <x v="0"/>
    <x v="152"/>
    <x v="138"/>
  </r>
  <r>
    <n v="612"/>
    <s v="First aid training is conducted by the school nurse. A formal lesson plan may be prepared and effectiveness of the training may be checked after the session."/>
    <s v="External"/>
    <d v="2020-03-26T00:00:00"/>
    <x v="0"/>
    <x v="2"/>
    <x v="11"/>
    <s v="OFI"/>
    <x v="1"/>
    <x v="41"/>
    <s v=" Monitoring, measurement, analysis &amp; performance evaluation"/>
    <s v="Operations"/>
    <m/>
    <d v="2020-05-25T00:00:00"/>
    <d v="2020-06-08T00:00:00"/>
    <s v="A formal lesson plan is prepared for First Aid and Training is evaluated for its effectiveness "/>
    <x v="0"/>
    <x v="160"/>
    <x v="137"/>
  </r>
  <r>
    <n v="613"/>
    <s v=" For extreme high risk identified that of water level in fire tank going down – additional control measure may be planned."/>
    <s v="External"/>
    <d v="2020-03-26T00:00:00"/>
    <x v="0"/>
    <x v="2"/>
    <x v="11"/>
    <s v="OFI"/>
    <x v="1"/>
    <x v="40"/>
    <s v=" Eliminating Hazards and reducing OH&amp;S risks"/>
    <s v="Operations"/>
    <m/>
    <d v="2020-05-25T00:00:00"/>
    <d v="2020-05-28T00:00:00"/>
    <s v="Additional water tank is placed near the field in the campus"/>
    <x v="0"/>
    <x v="141"/>
    <x v="123"/>
  </r>
  <r>
    <n v="614"/>
    <s v="Needs and expectations of interested parties may be differentiated for risk mitigation. In some cases the needs and expectations appear to be from the interested parties (instead of the needs and expectations of the interested parties.)."/>
    <s v="External"/>
    <d v="2020-03-26T00:00:00"/>
    <x v="0"/>
    <x v="2"/>
    <x v="11"/>
    <s v="OFI"/>
    <x v="1"/>
    <x v="29"/>
    <s v=" Needs &amp; Expectations of workers and other interested parties"/>
    <s v="Quality"/>
    <m/>
    <d v="2020-05-25T00:00:00"/>
    <d v="2020-06-08T00:00:00"/>
    <s v="Needs and expectations are now differentiated and documented"/>
    <x v="0"/>
    <x v="160"/>
    <x v="137"/>
  </r>
  <r>
    <n v="615"/>
    <s v=" L&amp;D team may review the “Training Feedback” process and set formal feedback to strengthen effective evaluation."/>
    <s v="External"/>
    <d v="2020-03-26T00:00:00"/>
    <x v="0"/>
    <x v="2"/>
    <x v="11"/>
    <s v="OFI"/>
    <x v="1"/>
    <x v="14"/>
    <s v=" Resources"/>
    <s v="HR"/>
    <m/>
    <d v="2020-05-25T00:00:00"/>
    <d v="2020-05-28T00:00:00"/>
    <s v="formal training feedback is obtained for effectiveness"/>
    <x v="0"/>
    <x v="141"/>
    <x v="123"/>
  </r>
  <r>
    <n v="616"/>
    <s v="Medical reports may be reviewed for correctness / adequacy of findings"/>
    <s v="External"/>
    <d v="2020-03-26T00:00:00"/>
    <x v="0"/>
    <x v="2"/>
    <x v="11"/>
    <s v="OFI"/>
    <x v="1"/>
    <x v="18"/>
    <s v=" Documented information"/>
    <s v="Operations"/>
    <m/>
    <d v="2020-05-25T00:00:00"/>
    <d v="2020-06-18T00:00:00"/>
    <s v="School nurse reviews the medical report for correctness"/>
    <x v="0"/>
    <x v="113"/>
    <x v="107"/>
  </r>
  <r>
    <n v="617"/>
    <s v=" While evaluating the vendors, % of rejection may also be considered. Vendor evaluation reports should be available with sites for their specific vendors."/>
    <s v="External"/>
    <d v="2020-03-26T00:00:00"/>
    <x v="0"/>
    <x v="2"/>
    <x v="11"/>
    <s v="OFI"/>
    <x v="1"/>
    <x v="48"/>
    <s v=" Procurement"/>
    <s v="Operations"/>
    <m/>
    <d v="2020-05-25T00:00:00"/>
    <d v="2020-07-22T00:00:00"/>
    <s v="There are no vendor rejection untill now"/>
    <x v="0"/>
    <x v="161"/>
    <x v="139"/>
  </r>
  <r>
    <n v="618"/>
    <s v="The Canteen Food to be tested as the requirements of FDA / FSSC"/>
    <s v="External"/>
    <d v="2020-03-26T00:00:00"/>
    <x v="0"/>
    <x v="2"/>
    <x v="11"/>
    <s v="OFI"/>
    <x v="1"/>
    <x v="43"/>
    <s v=" Evaluation of Complaince"/>
    <s v="Operations"/>
    <m/>
    <d v="2020-05-25T00:00:00"/>
    <d v="2020-07-21T00:00:00"/>
    <s v="AS per the CD, no canteen facility available for this year so can be closed"/>
    <x v="0"/>
    <x v="162"/>
    <x v="140"/>
  </r>
  <r>
    <n v="619"/>
    <s v="Since police verification takes 4-6 months, additional credential check may be considered for external service staff."/>
    <s v="External"/>
    <d v="2020-03-26T00:00:00"/>
    <x v="0"/>
    <x v="2"/>
    <x v="11"/>
    <s v="OFI"/>
    <x v="1"/>
    <x v="15"/>
    <s v=" Operational planning and control"/>
    <s v="Operations"/>
    <m/>
    <d v="2020-05-25T00:00:00"/>
    <d v="2020-07-22T00:00:00"/>
    <s v="Additional Credential Checks of employees are done by an outsourced agency"/>
    <x v="0"/>
    <x v="161"/>
    <x v="139"/>
  </r>
  <r>
    <n v="620"/>
    <s v="Man-made emergencies like crowd, law &amp; order, medical emergency may be identified for emergency preparedness."/>
    <s v="External"/>
    <d v="2020-03-26T00:00:00"/>
    <x v="0"/>
    <x v="2"/>
    <x v="11"/>
    <s v="OFI"/>
    <x v="1"/>
    <x v="32"/>
    <s v=" Emergency preparedness and response"/>
    <s v="Operations"/>
    <m/>
    <d v="2020-05-25T00:00:00"/>
    <d v="2020-06-08T00:00:00"/>
    <s v="Man-made emergencies are identified in Emergency preparadeness document"/>
    <x v="0"/>
    <x v="160"/>
    <x v="137"/>
  </r>
  <r>
    <n v="621"/>
    <s v=" Mass Gathering during, Sports, School Annual Function- Controls &amp; Mitigation Plans to be documented."/>
    <s v="External"/>
    <d v="2020-03-26T00:00:00"/>
    <x v="0"/>
    <x v="2"/>
    <x v="11"/>
    <s v="OFI"/>
    <x v="1"/>
    <x v="32"/>
    <s v=" Emergency preparedness and response"/>
    <s v="Operations"/>
    <m/>
    <d v="2020-05-25T00:00:00"/>
    <d v="2020-06-08T00:00:00"/>
    <s v="Mass gathering at events and related activities are identified and is part of risk document"/>
    <x v="0"/>
    <x v="160"/>
    <x v="137"/>
  </r>
  <r>
    <n v="622"/>
    <s v="Canteen Service Provider’s KITCHEN Visit Check List &amp; Visit Reports to be retained."/>
    <s v="External"/>
    <d v="2020-03-26T00:00:00"/>
    <x v="0"/>
    <x v="2"/>
    <x v="11"/>
    <s v="OFI"/>
    <x v="1"/>
    <x v="44"/>
    <s v=" General (Documented Info)"/>
    <s v="Operations"/>
    <m/>
    <d v="2020-05-25T00:00:00"/>
    <d v="2020-07-21T00:00:00"/>
    <s v="AS per the CD, no canteen facility available for this year so can be closed"/>
    <x v="0"/>
    <x v="162"/>
    <x v="140"/>
  </r>
  <r>
    <n v="623"/>
    <s v="Few trainings do not appear to be adequate e.g. Safety Training for 45 Minutes &amp; ISO 45001:2018 awareness for 2 hours including test"/>
    <s v="External"/>
    <d v="2020-03-26T00:00:00"/>
    <x v="0"/>
    <x v="2"/>
    <x v="11"/>
    <s v="OFI"/>
    <x v="1"/>
    <x v="14"/>
    <s v=" Resources"/>
    <s v="HR"/>
    <m/>
    <d v="2020-05-25T00:00:00"/>
    <d v="2020-06-08T00:00:00"/>
    <s v="Safety trainings are provided including test"/>
    <x v="0"/>
    <x v="160"/>
    <x v="137"/>
  </r>
  <r>
    <n v="624"/>
    <s v="Site specific Risk &amp; Opportunities to be identified, However SWOT analysis carried out."/>
    <s v="External"/>
    <d v="2020-03-26T00:00:00"/>
    <x v="0"/>
    <x v="2"/>
    <x v="11"/>
    <s v="OFI"/>
    <x v="1"/>
    <x v="36"/>
    <s v=" Hazard identification &amp; assessment of risks and opportunities"/>
    <s v="Quality"/>
    <m/>
    <d v="2020-05-25T00:00:00"/>
    <d v="2020-05-28T00:00:00"/>
    <s v="Function wise risk and opportunities are obtained"/>
    <x v="0"/>
    <x v="141"/>
    <x v="123"/>
  </r>
  <r>
    <n v="625"/>
    <s v="Induction training module may also include OHS points specific to the campus"/>
    <s v="External"/>
    <d v="2020-03-30T00:00:00"/>
    <x v="0"/>
    <x v="2"/>
    <x v="8"/>
    <s v="OFI"/>
    <x v="1"/>
    <x v="14"/>
    <s v=" Resources"/>
    <s v="HR"/>
    <m/>
    <d v="2020-05-29T00:00:00"/>
    <d v="2020-07-22T00:00:00"/>
    <s v="Induction slides related to OHS included by HR in induction training"/>
    <x v="0"/>
    <x v="163"/>
    <x v="141"/>
  </r>
  <r>
    <n v="626"/>
    <s v="First aid training is conducted by the school nurse. A formal lesson plan may be prepared and effectiveness of the training may be checked after the session."/>
    <s v="External"/>
    <d v="2020-03-30T00:00:00"/>
    <x v="0"/>
    <x v="2"/>
    <x v="8"/>
    <s v="OFI"/>
    <x v="1"/>
    <x v="41"/>
    <s v=" Monitoring, measurement, analysis &amp; performance evaluation"/>
    <s v="Operations"/>
    <m/>
    <d v="2020-05-29T00:00:00"/>
    <d v="2020-06-08T00:00:00"/>
    <s v="formal training feedback is obtained for effectiveness"/>
    <x v="0"/>
    <x v="150"/>
    <x v="131"/>
  </r>
  <r>
    <n v="627"/>
    <s v="Needs and expectations of interested parties may be differentiated for risk mitigation. In some cases the needs and expectations appear to be from the interested parties (instead of the needs and expectations of the interested parties.)."/>
    <s v="External"/>
    <d v="2020-03-30T00:00:00"/>
    <x v="0"/>
    <x v="2"/>
    <x v="8"/>
    <s v="OFI"/>
    <x v="1"/>
    <x v="29"/>
    <s v=" Needs &amp; Expectations of workers and other interested parties"/>
    <s v="Quality"/>
    <m/>
    <d v="2020-05-29T00:00:00"/>
    <d v="2020-06-08T00:00:00"/>
    <s v="Needs and expectations are now differentiated and documented"/>
    <x v="0"/>
    <x v="150"/>
    <x v="131"/>
  </r>
  <r>
    <n v="628"/>
    <s v=" L&amp;D team may review the “Training Feedback” process and set formal feedback to strengthen effective evaluation."/>
    <s v="External"/>
    <d v="2020-03-30T00:00:00"/>
    <x v="0"/>
    <x v="2"/>
    <x v="8"/>
    <s v="OFI"/>
    <x v="1"/>
    <x v="14"/>
    <s v=" Resources"/>
    <s v="HR"/>
    <m/>
    <d v="2020-05-29T00:00:00"/>
    <d v="2020-05-28T00:00:00"/>
    <s v="formal training feedback is obtained for effectiveness"/>
    <x v="0"/>
    <x v="164"/>
    <x v="142"/>
  </r>
  <r>
    <n v="629"/>
    <s v="Medical reports may be reviewed for correctness / adequacy of findings"/>
    <s v="External"/>
    <d v="2020-03-30T00:00:00"/>
    <x v="0"/>
    <x v="2"/>
    <x v="8"/>
    <s v="OFI"/>
    <x v="1"/>
    <x v="18"/>
    <s v=" Documented information"/>
    <s v="Operations"/>
    <m/>
    <d v="2020-05-29T00:00:00"/>
    <d v="2020-06-18T00:00:00"/>
    <s v="School nurse reviews the medical report for correctness"/>
    <x v="0"/>
    <x v="73"/>
    <x v="72"/>
  </r>
  <r>
    <n v="630"/>
    <s v=" While evaluating the vendors, % of rejection may also be considered. Vendor evaluation reports should be available with sites for their specific vendors."/>
    <s v="External"/>
    <d v="2020-03-30T00:00:00"/>
    <x v="0"/>
    <x v="2"/>
    <x v="8"/>
    <s v="OFI"/>
    <x v="1"/>
    <x v="48"/>
    <s v=" Procurement"/>
    <s v="Operations"/>
    <m/>
    <d v="2020-05-29T00:00:00"/>
    <d v="2020-06-18T00:00:00"/>
    <s v="Vendor evaluation reports are also made available in campus and uptill now to vendor has bben rejected"/>
    <x v="0"/>
    <x v="73"/>
    <x v="72"/>
  </r>
  <r>
    <n v="631"/>
    <s v="Gujarat State Minimum Wages Revision occurs every six months, Revision rates to be considered."/>
    <s v="External"/>
    <d v="2020-03-30T00:00:00"/>
    <x v="0"/>
    <x v="2"/>
    <x v="8"/>
    <s v="OFI"/>
    <x v="1"/>
    <x v="14"/>
    <s v=" Resources"/>
    <s v="HR"/>
    <m/>
    <d v="2020-05-29T00:00:00"/>
    <d v="2020-07-22T00:00:00"/>
    <s v="Gujarat state wages will be revised after lockdown as per CD"/>
    <x v="0"/>
    <x v="163"/>
    <x v="141"/>
  </r>
  <r>
    <n v="632"/>
    <s v="The Canteen Food to be tested as the requirements of FDA / FSSC"/>
    <s v="External"/>
    <d v="2020-03-30T00:00:00"/>
    <x v="0"/>
    <x v="2"/>
    <x v="8"/>
    <s v="OFI"/>
    <x v="1"/>
    <x v="43"/>
    <s v=" Evaluation of Complaince"/>
    <s v="Operations"/>
    <m/>
    <d v="2020-05-29T00:00:00"/>
    <d v="2020-07-22T00:00:00"/>
    <s v="AS per the CD, no budget for this year so can be closed"/>
    <x v="0"/>
    <x v="163"/>
    <x v="141"/>
  </r>
  <r>
    <n v="633"/>
    <s v="Since police verification takes 4-6 months, additional credential check may be considered for external service staff."/>
    <s v="External"/>
    <d v="2020-03-30T00:00:00"/>
    <x v="0"/>
    <x v="2"/>
    <x v="8"/>
    <s v="OFI"/>
    <x v="1"/>
    <x v="15"/>
    <s v=" Operational planning and control"/>
    <s v="Operations"/>
    <m/>
    <d v="2020-05-29T00:00:00"/>
    <d v="2020-06-18T00:00:00"/>
    <s v="Credential Checks are verified by the Third party vendor"/>
    <x v="0"/>
    <x v="73"/>
    <x v="72"/>
  </r>
  <r>
    <n v="634"/>
    <s v="Man-made emergencies like crowd, law &amp; order, medical emergency may be identified for emergency preparedness."/>
    <s v="External"/>
    <d v="2020-03-30T00:00:00"/>
    <x v="0"/>
    <x v="2"/>
    <x v="8"/>
    <s v="OFI"/>
    <x v="1"/>
    <x v="32"/>
    <s v=" Emergency preparedness and response"/>
    <s v="Operations"/>
    <m/>
    <d v="2020-05-29T00:00:00"/>
    <d v="2020-06-08T00:00:00"/>
    <s v="Man-made emergencies are identified in Emergency preparadeness document"/>
    <x v="0"/>
    <x v="150"/>
    <x v="131"/>
  </r>
  <r>
    <n v="635"/>
    <s v=" Mass Gathering during, Sports, School Annual Function- Controls &amp; Mitigation Plans to be documented."/>
    <s v="External"/>
    <d v="2020-03-30T00:00:00"/>
    <x v="0"/>
    <x v="2"/>
    <x v="8"/>
    <s v="OFI"/>
    <x v="1"/>
    <x v="32"/>
    <s v=" Emergency preparedness and response"/>
    <s v="Operations"/>
    <m/>
    <d v="2020-05-29T00:00:00"/>
    <d v="2020-06-08T00:00:00"/>
    <s v="Mass gathering at events and related activities are identified and is part of risk document"/>
    <x v="0"/>
    <x v="150"/>
    <x v="131"/>
  </r>
  <r>
    <n v="636"/>
    <s v="Canteen Service Provider’s KITCHEN Visit Check List &amp; Visit Reports to be retained."/>
    <s v="External"/>
    <d v="2020-03-30T00:00:00"/>
    <x v="0"/>
    <x v="2"/>
    <x v="8"/>
    <s v="OFI"/>
    <x v="1"/>
    <x v="44"/>
    <s v=" General (Documented Info)"/>
    <s v="Operations"/>
    <m/>
    <d v="2020-05-29T00:00:00"/>
    <d v="2020-06-18T00:00:00"/>
    <s v="Canteen Service Provider’s KITCHEN Visit Check List &amp; Visit Reports are maintained"/>
    <x v="0"/>
    <x v="73"/>
    <x v="72"/>
  </r>
  <r>
    <n v="637"/>
    <s v="Few trainings do not appear to be adequate e.g. Safety Training for 45 Minutes &amp; ISO 45001:2018 awareness for 2 hours including test"/>
    <s v="External"/>
    <d v="2020-03-30T00:00:00"/>
    <x v="0"/>
    <x v="2"/>
    <x v="8"/>
    <s v="OFI"/>
    <x v="1"/>
    <x v="14"/>
    <s v=" Resources"/>
    <s v="HR"/>
    <m/>
    <d v="2020-05-29T00:00:00"/>
    <d v="2020-06-08T00:00:00"/>
    <s v="Safety trainings are provided including test"/>
    <x v="0"/>
    <x v="150"/>
    <x v="131"/>
  </r>
  <r>
    <n v="638"/>
    <s v="Site specific Risk &amp; Opportunities to be identified, However SWOT analysis carried out."/>
    <s v="External"/>
    <d v="2020-03-30T00:00:00"/>
    <x v="0"/>
    <x v="2"/>
    <x v="8"/>
    <s v="OFI"/>
    <x v="1"/>
    <x v="36"/>
    <s v=" Hazard identification &amp; assessment of risks and opportunities"/>
    <s v="Quality"/>
    <m/>
    <d v="2020-05-29T00:00:00"/>
    <d v="2020-05-28T00:00:00"/>
    <s v="Function-wise risk and opportunities are identified"/>
    <x v="0"/>
    <x v="164"/>
    <x v="142"/>
  </r>
  <r>
    <n v="639"/>
    <s v="Induction training module may also include OHS points specific to the campus"/>
    <s v="External"/>
    <d v="2020-04-01T00:00:00"/>
    <x v="0"/>
    <x v="2"/>
    <x v="12"/>
    <s v="OFI"/>
    <x v="1"/>
    <x v="14"/>
    <s v=" Resources"/>
    <s v="HR"/>
    <m/>
    <d v="2020-05-31T00:00:00"/>
    <d v="2020-06-09T00:00:00"/>
    <s v="Induction training module of the campus icludes OH&amp;S points"/>
    <x v="0"/>
    <x v="72"/>
    <x v="71"/>
  </r>
  <r>
    <n v="640"/>
    <s v="First aid training is conducted by the school nurse. A formal lesson plan may be prepared and effectiveness of the training may be checked after the session."/>
    <s v="External"/>
    <d v="2020-04-01T00:00:00"/>
    <x v="0"/>
    <x v="2"/>
    <x v="12"/>
    <s v="OFI"/>
    <x v="1"/>
    <x v="41"/>
    <s v=" Monitoring, measurement, analysis &amp; performance evaluation"/>
    <s v="Operations"/>
    <m/>
    <d v="2020-05-31T00:00:00"/>
    <d v="2020-05-28T00:00:00"/>
    <s v="Training formally conducted by Nurse"/>
    <x v="0"/>
    <x v="165"/>
    <x v="143"/>
  </r>
  <r>
    <n v="641"/>
    <s v="Needs and expectations of interested parties may be differentiated for risk mitigation. In some cases the needs and expectations appear to be from the interested parties (instead of the needs and expectations of the interested parties.)."/>
    <s v="External"/>
    <d v="2020-04-01T00:00:00"/>
    <x v="0"/>
    <x v="2"/>
    <x v="12"/>
    <s v="OFI"/>
    <x v="1"/>
    <x v="29"/>
    <s v=" Needs &amp; Expectations of workers and other interested parties"/>
    <s v="Quality"/>
    <m/>
    <d v="2020-05-31T00:00:00"/>
    <d v="2020-06-05T00:00:00"/>
    <s v="Needs and expectations are now differentiated and documented"/>
    <x v="0"/>
    <x v="10"/>
    <x v="10"/>
  </r>
  <r>
    <n v="642"/>
    <s v=" L&amp;D team may review the “Training Feedback” process and set formal feedback to strengthen effective evaluation."/>
    <s v="External"/>
    <d v="2020-04-01T00:00:00"/>
    <x v="0"/>
    <x v="2"/>
    <x v="12"/>
    <s v="OFI"/>
    <x v="1"/>
    <x v="14"/>
    <s v=" Resources"/>
    <s v="HR"/>
    <m/>
    <d v="2020-05-31T00:00:00"/>
    <d v="2020-05-28T00:00:00"/>
    <s v="formal training feedback is obtained for effectiveness"/>
    <x v="0"/>
    <x v="165"/>
    <x v="143"/>
  </r>
  <r>
    <n v="643"/>
    <s v="Medical reports may be reviewed for correctness / adequacy of findings"/>
    <s v="External"/>
    <d v="2020-04-01T00:00:00"/>
    <x v="0"/>
    <x v="2"/>
    <x v="12"/>
    <s v="OFI"/>
    <x v="1"/>
    <x v="18"/>
    <s v=" Documented information"/>
    <s v="Operations"/>
    <m/>
    <d v="2020-05-31T00:00:00"/>
    <d v="2020-06-18T00:00:00"/>
    <s v="School nurse reviews the medical report for correctness"/>
    <x v="0"/>
    <x v="74"/>
    <x v="73"/>
  </r>
  <r>
    <n v="644"/>
    <s v=" While evaluating the vendors, % of rejection may also be considered. Vendor evaluation reports should be available with sites for their specific vendors."/>
    <s v="External"/>
    <d v="2020-04-01T00:00:00"/>
    <x v="0"/>
    <x v="2"/>
    <x v="12"/>
    <s v="OFI"/>
    <x v="1"/>
    <x v="48"/>
    <s v=" Procurement"/>
    <s v="Operations"/>
    <m/>
    <d v="2020-05-31T00:00:00"/>
    <d v="2020-06-08T00:00:00"/>
    <s v="Vendor evaluation reports are considered and are available at sites"/>
    <x v="0"/>
    <x v="156"/>
    <x v="134"/>
  </r>
  <r>
    <n v="645"/>
    <s v="The Canteen Food to be tested as the requirements of FDA / FSSC"/>
    <s v="External"/>
    <d v="2020-04-01T00:00:00"/>
    <x v="0"/>
    <x v="2"/>
    <x v="12"/>
    <s v="OFI"/>
    <x v="1"/>
    <x v="43"/>
    <s v=" Evaluation of Complaince"/>
    <s v="Operations"/>
    <m/>
    <d v="2020-05-31T00:00:00"/>
    <d v="2020-06-04T00:00:00"/>
    <s v="Canteen not yet started by school, hence its Not applicable"/>
    <x v="0"/>
    <x v="98"/>
    <x v="94"/>
  </r>
  <r>
    <n v="646"/>
    <s v="Since police verification takes 4-6 months, additional credential check may be considered for external service staff."/>
    <s v="External"/>
    <d v="2020-04-01T00:00:00"/>
    <x v="0"/>
    <x v="2"/>
    <x v="12"/>
    <s v="OFI"/>
    <x v="1"/>
    <x v="15"/>
    <s v=" Operational planning and control"/>
    <s v="Operations"/>
    <m/>
    <d v="2020-05-31T00:00:00"/>
    <d v="2020-06-10T00:00:00"/>
    <s v="Additional Credential Checks of employees are done by an outsourced agency"/>
    <x v="0"/>
    <x v="150"/>
    <x v="131"/>
  </r>
  <r>
    <n v="647"/>
    <s v="Man-made emergencies like crowd, law &amp; order, medical emergency may be identified for emergency preparedness."/>
    <s v="External"/>
    <d v="2020-04-01T00:00:00"/>
    <x v="0"/>
    <x v="2"/>
    <x v="12"/>
    <s v="OFI"/>
    <x v="1"/>
    <x v="32"/>
    <s v=" Emergency preparedness and response"/>
    <s v="Operations"/>
    <m/>
    <d v="2020-05-31T00:00:00"/>
    <d v="2020-06-08T00:00:00"/>
    <s v="Man-made emergencies are identified in Emergency preparadeness document"/>
    <x v="0"/>
    <x v="156"/>
    <x v="134"/>
  </r>
  <r>
    <n v="648"/>
    <s v="Few animals like ducks are in the campus. HIRA may identify any issues related to the exposure to children"/>
    <s v="External"/>
    <d v="2020-04-01T00:00:00"/>
    <x v="0"/>
    <x v="2"/>
    <x v="12"/>
    <s v="OFI"/>
    <x v="1"/>
    <x v="36"/>
    <s v=" Hazard identification &amp; assessment of risks and opportunities"/>
    <s v="Quality"/>
    <m/>
    <d v="2020-05-31T00:00:00"/>
    <d v="2020-06-06T00:00:00"/>
    <s v="HIRA has identified risk for exposures of children to animals inside school premise "/>
    <x v="0"/>
    <x v="153"/>
    <x v="110"/>
  </r>
  <r>
    <n v="649"/>
    <s v=" Mass Gathering during, Sports, School Annual Function- Controls &amp; Mitigation Plans to be documented."/>
    <s v="External"/>
    <d v="2020-04-01T00:00:00"/>
    <x v="0"/>
    <x v="2"/>
    <x v="12"/>
    <s v="OFI"/>
    <x v="1"/>
    <x v="32"/>
    <s v=" Emergency preparedness and response"/>
    <s v="Operations"/>
    <m/>
    <d v="2020-05-31T00:00:00"/>
    <d v="2020-06-08T00:00:00"/>
    <s v="Mass gathering at events and related activities are identified and is part of risk document"/>
    <x v="0"/>
    <x v="156"/>
    <x v="134"/>
  </r>
  <r>
    <n v="650"/>
    <s v="Canteen Service Provider’s KITCHEN Visit Check List &amp; Visit Reports to be retained."/>
    <s v="External"/>
    <d v="2020-04-01T00:00:00"/>
    <x v="0"/>
    <x v="2"/>
    <x v="12"/>
    <s v="OFI"/>
    <x v="1"/>
    <x v="44"/>
    <s v=" General (Documented Info)"/>
    <s v="Operations"/>
    <m/>
    <d v="2020-05-31T00:00:00"/>
    <d v="2020-06-04T00:00:00"/>
    <s v="Canteen not yet started by school, hence its Not applicable"/>
    <x v="0"/>
    <x v="98"/>
    <x v="94"/>
  </r>
  <r>
    <n v="651"/>
    <s v="Few trainings do not appear to be adequate e.g. Safety Training for 45 Minutes &amp; ISO 45001:2018 awareness for 2 hours including test"/>
    <s v="External"/>
    <d v="2020-04-01T00:00:00"/>
    <x v="0"/>
    <x v="2"/>
    <x v="12"/>
    <s v="OFI"/>
    <x v="1"/>
    <x v="14"/>
    <s v=" Resources"/>
    <s v="HR"/>
    <m/>
    <d v="2020-05-31T00:00:00"/>
    <d v="2020-06-08T00:00:00"/>
    <s v="Safety trainings are provided including test"/>
    <x v="0"/>
    <x v="156"/>
    <x v="134"/>
  </r>
  <r>
    <n v="652"/>
    <s v="Site specific Risk &amp; Opportunities to be identified, However SWOT analysis carried out."/>
    <s v="External"/>
    <d v="2020-04-01T00:00:00"/>
    <x v="0"/>
    <x v="2"/>
    <x v="12"/>
    <s v="OFI"/>
    <x v="1"/>
    <x v="36"/>
    <s v=" Hazard identification &amp; assessment of risks and opportunities"/>
    <s v="Quality"/>
    <m/>
    <d v="2020-05-31T00:00:00"/>
    <d v="2020-05-28T00:00:00"/>
    <s v="function wise risk and opportunity is prepared"/>
    <x v="0"/>
    <x v="165"/>
    <x v="143"/>
  </r>
  <r>
    <n v="653"/>
    <s v="Induction training module may also include OHS points specific to the campus"/>
    <s v="External"/>
    <d v="2020-04-03T00:00:00"/>
    <x v="0"/>
    <x v="2"/>
    <x v="6"/>
    <s v="OFI"/>
    <x v="1"/>
    <x v="14"/>
    <s v=" Resources"/>
    <s v="HR"/>
    <m/>
    <d v="2020-06-02T00:00:00"/>
    <d v="2020-06-10T00:00:00"/>
    <s v="ISO 45001 training is included as part of Induction training slides"/>
    <x v="0"/>
    <x v="156"/>
    <x v="134"/>
  </r>
  <r>
    <n v="654"/>
    <s v="First aid training is conducted by the school nurse. A formal lesson plan may be prepared and effectiveness of the training may be checked after the session."/>
    <s v="External"/>
    <d v="2020-04-03T00:00:00"/>
    <x v="0"/>
    <x v="2"/>
    <x v="6"/>
    <s v="OFI"/>
    <x v="1"/>
    <x v="41"/>
    <s v=" Monitoring, measurement, analysis &amp; performance evaluation"/>
    <s v="Operations"/>
    <m/>
    <d v="2020-06-02T00:00:00"/>
    <d v="2020-06-08T00:00:00"/>
    <s v="Formal trainng programme is prepared with training evaluated for its effectiveness"/>
    <x v="0"/>
    <x v="153"/>
    <x v="110"/>
  </r>
  <r>
    <n v="655"/>
    <s v="Needs and expectations of interested parties may be differentiated for risk mitigation. In some cases the needs and expectations appear to be from the interested parties (instead of the needs and expectations of the interested parties.)."/>
    <s v="External"/>
    <d v="2020-04-03T00:00:00"/>
    <x v="0"/>
    <x v="2"/>
    <x v="6"/>
    <s v="OFI"/>
    <x v="1"/>
    <x v="29"/>
    <s v=" Needs &amp; Expectations of workers and other interested parties"/>
    <s v="Quality"/>
    <m/>
    <d v="2020-06-02T00:00:00"/>
    <d v="2020-06-04T00:00:00"/>
    <s v="Needs and expectations are now differentiated and documented"/>
    <x v="0"/>
    <x v="166"/>
    <x v="144"/>
  </r>
  <r>
    <n v="656"/>
    <s v=" L&amp;D team may review the “Training Feedback” process and set formal feedback to strengthen effective evaluation."/>
    <s v="External"/>
    <d v="2020-04-03T00:00:00"/>
    <x v="0"/>
    <x v="2"/>
    <x v="6"/>
    <s v="OFI"/>
    <x v="1"/>
    <x v="14"/>
    <s v=" Resources"/>
    <s v="HR"/>
    <m/>
    <d v="2020-06-02T00:00:00"/>
    <d v="2020-05-28T00:00:00"/>
    <s v="Formal feedback forms are obtained for training effectiveness"/>
    <x v="0"/>
    <x v="47"/>
    <x v="47"/>
  </r>
  <r>
    <n v="657"/>
    <s v="Medical reports may be reviewed for correctness / adequacy of findings"/>
    <s v="External"/>
    <d v="2020-04-03T00:00:00"/>
    <x v="0"/>
    <x v="2"/>
    <x v="6"/>
    <s v="OFI"/>
    <x v="1"/>
    <x v="18"/>
    <s v=" Documented information"/>
    <s v="Operations"/>
    <m/>
    <d v="2020-06-02T00:00:00"/>
    <d v="2020-06-18T00:00:00"/>
    <s v="School nurse reviews the medical report for correctness"/>
    <x v="0"/>
    <x v="167"/>
    <x v="145"/>
  </r>
  <r>
    <n v="658"/>
    <s v=" While evaluating the vendors, % of rejection may also be considered. Vendor evaluation reports should be available with sites for their specific vendors."/>
    <s v="External"/>
    <d v="2020-04-03T00:00:00"/>
    <x v="0"/>
    <x v="2"/>
    <x v="6"/>
    <s v="OFI"/>
    <x v="1"/>
    <x v="48"/>
    <s v=" Procurement"/>
    <s v="Operations"/>
    <m/>
    <d v="2020-06-02T00:00:00"/>
    <d v="2020-05-21T00:00:00"/>
    <s v="vendor evaluation reports are considered"/>
    <x v="0"/>
    <x v="168"/>
    <x v="44"/>
  </r>
  <r>
    <n v="659"/>
    <s v="The Canteen Food to be tested as the requirements of FDA / FSSC"/>
    <s v="External"/>
    <d v="2020-04-03T00:00:00"/>
    <x v="0"/>
    <x v="2"/>
    <x v="6"/>
    <s v="OFI"/>
    <x v="1"/>
    <x v="43"/>
    <s v=" Evaluation of Complaince"/>
    <s v="Operations"/>
    <m/>
    <d v="2020-06-02T00:00:00"/>
    <d v="2020-05-20T00:00:00"/>
    <s v="As per vendor agreement food is tested on yearly basis"/>
    <x v="0"/>
    <x v="169"/>
    <x v="146"/>
  </r>
  <r>
    <n v="660"/>
    <s v="Since police verification takes 4-6 months, additional credential check may be considered for external service staff."/>
    <s v="External"/>
    <d v="2020-04-03T00:00:00"/>
    <x v="0"/>
    <x v="2"/>
    <x v="6"/>
    <s v="OFI"/>
    <x v="1"/>
    <x v="15"/>
    <s v=" Operational planning and control"/>
    <s v="Operations"/>
    <m/>
    <d v="2020-06-02T00:00:00"/>
    <d v="2020-05-20T00:00:00"/>
    <s v="Background checks are done by the third party"/>
    <x v="0"/>
    <x v="169"/>
    <x v="146"/>
  </r>
  <r>
    <n v="661"/>
    <s v="Man-made emergencies like crowd, law &amp; order, medical emergency may be identified for emergency preparedness."/>
    <s v="External"/>
    <d v="2020-04-03T00:00:00"/>
    <x v="0"/>
    <x v="2"/>
    <x v="6"/>
    <s v="OFI"/>
    <x v="1"/>
    <x v="32"/>
    <s v=" Emergency preparedness and response"/>
    <s v="Operations"/>
    <m/>
    <d v="2020-06-02T00:00:00"/>
    <d v="2020-06-06T00:00:00"/>
    <s v="Man-made emergencies are identified in Emergency preparadeness document"/>
    <x v="0"/>
    <x v="98"/>
    <x v="94"/>
  </r>
  <r>
    <n v="662"/>
    <s v=" Mass Gathering during, Sports, School Annual Function- Controls &amp; Mitigation Plans to be documented."/>
    <s v="External"/>
    <d v="2020-04-03T00:00:00"/>
    <x v="0"/>
    <x v="2"/>
    <x v="6"/>
    <s v="OFI"/>
    <x v="1"/>
    <x v="32"/>
    <s v=" Emergency preparedness and response"/>
    <s v="Operations"/>
    <m/>
    <d v="2020-06-02T00:00:00"/>
    <d v="2020-06-06T00:00:00"/>
    <s v="HIRA has identified risk related to gatherings at events like sports, annual day etc."/>
    <x v="0"/>
    <x v="98"/>
    <x v="94"/>
  </r>
  <r>
    <n v="663"/>
    <s v="Canteen Food Test by Authorised Food Laboratory to be carried periodically"/>
    <s v="External"/>
    <d v="2020-04-03T00:00:00"/>
    <x v="0"/>
    <x v="2"/>
    <x v="6"/>
    <s v="OFI"/>
    <x v="1"/>
    <x v="43"/>
    <s v=" Evaluation of Complaince"/>
    <s v="Operations"/>
    <m/>
    <d v="2020-06-02T00:00:00"/>
    <d v="2020-08-27T00:00:00"/>
    <s v="Canteen Food Test will be tested by authorised Agent and is part of Agreement "/>
    <x v="0"/>
    <x v="170"/>
    <x v="147"/>
  </r>
  <r>
    <n v="664"/>
    <s v="Canteen Service Provider’s KITCHEN Visit Check List &amp; Visit Reports to be retained."/>
    <s v="External"/>
    <d v="2020-04-03T00:00:00"/>
    <x v="0"/>
    <x v="2"/>
    <x v="6"/>
    <s v="OFI"/>
    <x v="1"/>
    <x v="44"/>
    <s v=" General (Documented Info)"/>
    <s v="Operations"/>
    <m/>
    <d v="2020-06-02T00:00:00"/>
    <d v="2020-06-18T00:00:00"/>
    <s v="Canteen Service Provider’s KITCHEN Visit Check List &amp; Visit Reports are maintained"/>
    <x v="0"/>
    <x v="167"/>
    <x v="145"/>
  </r>
  <r>
    <n v="665"/>
    <s v="Few trainings do not appear to be adequate e.g. Safety Training for 45 Minutes &amp; ISO 45001:2018 awareness for 2 hours including test"/>
    <s v="External"/>
    <d v="2020-04-03T00:00:00"/>
    <x v="0"/>
    <x v="2"/>
    <x v="6"/>
    <s v="OFI"/>
    <x v="1"/>
    <x v="14"/>
    <s v=" Resources"/>
    <s v="HR"/>
    <m/>
    <d v="2020-06-02T00:00:00"/>
    <d v="2020-06-08T00:00:00"/>
    <s v="Safety trainings are provided including test"/>
    <x v="0"/>
    <x v="153"/>
    <x v="110"/>
  </r>
  <r>
    <n v="666"/>
    <s v="Site specific Risk &amp; Opportunities to be identified, However SWOT analysis carried out."/>
    <s v="External"/>
    <d v="2020-04-03T00:00:00"/>
    <x v="0"/>
    <x v="2"/>
    <x v="6"/>
    <s v="OFI"/>
    <x v="1"/>
    <x v="36"/>
    <s v=" Hazard identification &amp; assessment of risks and opportunities"/>
    <s v="Quality"/>
    <m/>
    <d v="2020-06-02T00:00:00"/>
    <d v="2020-05-21T00:00:00"/>
    <s v="Risk analysis are done site specific"/>
    <x v="0"/>
    <x v="168"/>
    <x v="44"/>
  </r>
  <r>
    <n v="667"/>
    <s v="Induction training module may also include OHS points specific to the campus"/>
    <s v="External"/>
    <d v="2020-04-06T00:00:00"/>
    <x v="0"/>
    <x v="0"/>
    <x v="0"/>
    <s v="OFI"/>
    <x v="1"/>
    <x v="14"/>
    <s v=" Resources"/>
    <s v="HR"/>
    <m/>
    <d v="2020-10-30T00:00:00"/>
    <d v="2020-07-03T00:00:00"/>
    <s v="Induction training modules also includes training on OH&amp;S"/>
    <x v="0"/>
    <x v="152"/>
    <x v="148"/>
  </r>
  <r>
    <n v="668"/>
    <s v="First aid training is conducted by the school nurse. A formal lesson plan may be prepared and effectiveness of the training may be checked after the session."/>
    <s v="External"/>
    <d v="2020-04-06T00:00:00"/>
    <x v="0"/>
    <x v="0"/>
    <x v="0"/>
    <s v="OFI"/>
    <x v="1"/>
    <x v="41"/>
    <s v=" Monitoring, measurement, analysis &amp; performance evaluation"/>
    <s v="Operations"/>
    <m/>
    <d v="2020-09-30T00:00:00"/>
    <d v="2020-05-18T00:00:00"/>
    <s v="First Aid lesson conducted by Nurse a formal lesson plan is made"/>
    <x v="0"/>
    <x v="16"/>
    <x v="149"/>
  </r>
  <r>
    <n v="669"/>
    <s v="Needs and expectations of interested parties may be differentiated for risk mitigation. In some cases the needs and expectations appear to be from the interested parties (instead of the needs and expectations of the interested parties.)."/>
    <s v="External"/>
    <d v="2020-04-06T00:00:00"/>
    <x v="0"/>
    <x v="0"/>
    <x v="0"/>
    <s v="OFI"/>
    <x v="1"/>
    <x v="29"/>
    <s v=" Needs &amp; Expectations of workers and other interested parties"/>
    <s v="Quality"/>
    <m/>
    <d v="2020-06-30T00:00:00"/>
    <d v="2020-07-02T00:00:00"/>
    <s v="Needs and expectations are now differentiated and documented"/>
    <x v="0"/>
    <x v="111"/>
    <x v="144"/>
  </r>
  <r>
    <n v="670"/>
    <s v=" L&amp;D team may review the “Training Feedback” process and set formal feedback to strengthen effective evaluation."/>
    <s v="External"/>
    <d v="2020-04-06T00:00:00"/>
    <x v="0"/>
    <x v="0"/>
    <x v="0"/>
    <s v="OFI"/>
    <x v="1"/>
    <x v="14"/>
    <s v=" Resources"/>
    <s v="HR"/>
    <m/>
    <d v="2020-09-30T00:00:00"/>
    <d v="2020-07-27T00:00:00"/>
    <s v="Training feedback process evaluation in place"/>
    <x v="0"/>
    <x v="171"/>
    <x v="150"/>
  </r>
  <r>
    <n v="671"/>
    <s v="Medical reports may be reviewed for correctness / adequacy of findings"/>
    <s v="External"/>
    <d v="2020-04-06T00:00:00"/>
    <x v="0"/>
    <x v="0"/>
    <x v="0"/>
    <s v="OFI"/>
    <x v="1"/>
    <x v="18"/>
    <s v=" Documented information"/>
    <s v="Operations"/>
    <m/>
    <d v="2020-07-30T00:00:00"/>
    <d v="2020-05-20T00:00:00"/>
    <s v="In Tokyo medical is done for all staff by liceneced govt. doctors"/>
    <x v="0"/>
    <x v="172"/>
    <x v="151"/>
  </r>
  <r>
    <n v="672"/>
    <s v=" While evaluating the vendors, % of rejection may also be considered. Vendor evaluation reports should be available with sites for their specific vendors."/>
    <s v="External"/>
    <d v="2020-04-06T00:00:00"/>
    <x v="0"/>
    <x v="0"/>
    <x v="0"/>
    <s v="OFI"/>
    <x v="1"/>
    <x v="48"/>
    <s v=" Procurement"/>
    <s v="Operations"/>
    <m/>
    <d v="2020-06-30T00:00:00"/>
    <d v="2020-09-01T00:00:00"/>
    <s v="Vendor evaluation and analysis is conducted by the campus and reports are available at the respective site. "/>
    <x v="0"/>
    <x v="173"/>
    <x v="152"/>
  </r>
  <r>
    <n v="673"/>
    <s v="The Canteen Food to be tested as the requirements of FDA / FSSC"/>
    <s v="External"/>
    <d v="2020-04-06T00:00:00"/>
    <x v="0"/>
    <x v="0"/>
    <x v="0"/>
    <s v="OFI"/>
    <x v="1"/>
    <x v="43"/>
    <s v=" Evaluation of Complaince"/>
    <s v="Operations"/>
    <m/>
    <d v="2020-06-30T00:00:00"/>
    <d v="2020-05-14T00:00:00"/>
    <s v="Tokyo campus sources canteen food from licensed vendor whose food is checked by govt. on regular basis"/>
    <x v="0"/>
    <x v="174"/>
    <x v="153"/>
  </r>
  <r>
    <n v="674"/>
    <s v="Since police verification takes 4-6 months, additional credential check may be considered for external service staff."/>
    <s v="External"/>
    <d v="2020-04-06T00:00:00"/>
    <x v="0"/>
    <x v="0"/>
    <x v="0"/>
    <s v="OFI"/>
    <x v="1"/>
    <x v="15"/>
    <s v=" Operational planning and control"/>
    <s v="Operations"/>
    <m/>
    <d v="2020-05-30T00:00:00"/>
    <d v="2020-05-14T00:00:00"/>
    <s v="In Tokyo staff is always recurited based on social security no. obtained by govt."/>
    <x v="0"/>
    <x v="174"/>
    <x v="154"/>
  </r>
  <r>
    <n v="675"/>
    <s v="Man-made emergencies like crowd, law &amp; order, medical emergency may be identified for emergency preparedness."/>
    <s v="External"/>
    <d v="2020-04-06T00:00:00"/>
    <x v="0"/>
    <x v="0"/>
    <x v="0"/>
    <s v="OFI"/>
    <x v="1"/>
    <x v="32"/>
    <s v=" Emergency preparedness and response"/>
    <s v="Operations"/>
    <m/>
    <d v="2020-05-30T00:00:00"/>
    <d v="2020-07-02T00:00:00"/>
    <s v="Man-made emergencies are identified in Emergency preparadeness document"/>
    <x v="0"/>
    <x v="111"/>
    <x v="9"/>
  </r>
  <r>
    <n v="676"/>
    <s v=" Mass Gathering during, Sports, School Annual Function- Controls &amp; Mitigation Plans to be documented."/>
    <s v="External"/>
    <d v="2020-04-06T00:00:00"/>
    <x v="0"/>
    <x v="0"/>
    <x v="0"/>
    <s v="OFI"/>
    <x v="1"/>
    <x v="32"/>
    <s v=" Emergency preparedness and response"/>
    <s v="Operations"/>
    <m/>
    <d v="2020-06-15T00:00:00"/>
    <d v="2020-07-15T00:00:00"/>
    <s v="Mass gathering at events and related activities are identified and is part of risk document"/>
    <x v="0"/>
    <x v="175"/>
    <x v="2"/>
  </r>
  <r>
    <n v="677"/>
    <s v="Canteen Service Provider’s KITCHEN Visit Check List &amp; Visit Reports to be retained."/>
    <s v="External"/>
    <d v="2020-04-06T00:00:00"/>
    <x v="0"/>
    <x v="0"/>
    <x v="0"/>
    <s v="OFI"/>
    <x v="1"/>
    <x v="44"/>
    <s v=" General (Documented Info)"/>
    <s v="Operations"/>
    <m/>
    <d v="2020-06-30T00:00:00"/>
    <d v="2020-05-18T00:00:00"/>
    <s v="Tokyo campus sources canteen food from licensed vendor whose food is checked by govt. on regular basis"/>
    <x v="0"/>
    <x v="16"/>
    <x v="155"/>
  </r>
  <r>
    <n v="678"/>
    <s v="Few trainings do not appear to be adequate e.g. Safety Training for 45 Minutes &amp; ISO 45001:2018 awareness for 2 hours including test"/>
    <s v="External"/>
    <d v="2020-04-06T00:00:00"/>
    <x v="0"/>
    <x v="0"/>
    <x v="0"/>
    <s v="OFI"/>
    <x v="1"/>
    <x v="14"/>
    <s v=" Resources"/>
    <s v="HR"/>
    <m/>
    <d v="2020-06-15T00:00:00"/>
    <d v="2020-07-02T00:00:00"/>
    <s v="Trainings related to ISO 45001 is conducted by the campus"/>
    <x v="0"/>
    <x v="111"/>
    <x v="86"/>
  </r>
  <r>
    <n v="679"/>
    <s v="Site specific Risk &amp; Opportunities to be identified, However SWOT analysis carried out."/>
    <s v="External"/>
    <d v="2020-04-06T00:00:00"/>
    <x v="0"/>
    <x v="0"/>
    <x v="0"/>
    <s v="OFI"/>
    <x v="1"/>
    <x v="36"/>
    <s v=" Hazard identification &amp; assessment of risks and opportunities"/>
    <s v="Quality"/>
    <m/>
    <d v="2020-08-30T00:00:00"/>
    <d v="2020-07-28T00:00:00"/>
    <s v="Site specific risk and opportunities are identified"/>
    <x v="0"/>
    <x v="6"/>
    <x v="37"/>
  </r>
  <r>
    <n v="680"/>
    <s v="The handover docket from Projects to Operations may also include warranty timelines for various equipment"/>
    <s v="External"/>
    <d v="2020-04-10T00:00:00"/>
    <x v="0"/>
    <x v="5"/>
    <x v="9"/>
    <s v="OFI"/>
    <x v="1"/>
    <x v="44"/>
    <s v=" General (Documented Info)"/>
    <s v="Projects"/>
    <m/>
    <d v="2020-06-09T00:00:00"/>
    <d v="2020-06-12T00:00:00"/>
    <s v="Checklist has been created by project Team which includes warranty timeleines"/>
    <x v="0"/>
    <x v="141"/>
    <x v="123"/>
  </r>
  <r>
    <n v="681"/>
    <s v="Technical training may be provided by Projects on O&amp;M of various equipment like DG or systems like fire sensors &amp; alarms"/>
    <s v="External"/>
    <d v="2020-04-10T00:00:00"/>
    <x v="0"/>
    <x v="5"/>
    <x v="9"/>
    <s v="OFI"/>
    <x v="1"/>
    <x v="44"/>
    <s v=" General (Documented Info)"/>
    <s v="Projects"/>
    <m/>
    <d v="2020-06-09T00:00:00"/>
    <d v="2020-06-12T00:00:00"/>
    <s v="SOP has been created by Project Team"/>
    <x v="0"/>
    <x v="141"/>
    <x v="123"/>
  </r>
  <r>
    <n v="682"/>
    <s v="Checklist may be developed for SOD (Staff On Duty) to ensure day to day compliance to the systems."/>
    <s v="External"/>
    <d v="2020-04-10T00:00:00"/>
    <x v="0"/>
    <x v="5"/>
    <x v="9"/>
    <s v="OFI"/>
    <x v="1"/>
    <x v="44"/>
    <s v=" General (Documented Info)"/>
    <s v="Quality"/>
    <m/>
    <d v="2020-06-09T00:00:00"/>
    <d v="2020-05-20T00:00:00"/>
    <s v="Checklist have been developed for operations dept. to ensure compliance of day to day operations"/>
    <x v="0"/>
    <x v="125"/>
    <x v="116"/>
  </r>
  <r>
    <n v="683"/>
    <s v="Though there was a detailed presentation shown during audit, the issues can be further categorized as Internal (values, culture, knowledge, performance of the organisation) or External (technological, competitive, market, cultural, social, political, economic) and reviewed periodically."/>
    <s v="Internal"/>
    <d v="2020-06-10T00:00:00"/>
    <x v="0"/>
    <x v="1"/>
    <x v="3"/>
    <s v="Observation"/>
    <x v="0"/>
    <x v="29"/>
    <s v=" Needs &amp; Expectations"/>
    <s v="Management"/>
    <m/>
    <d v="2020-08-15T00:00:00"/>
    <d v="2020-08-07T00:00:00"/>
    <s v="Isuues are classified into internal and external"/>
    <x v="0"/>
    <x v="176"/>
    <x v="156"/>
  </r>
  <r>
    <n v="684"/>
    <s v="Although ISO standards awareness training programme was regularly being conducted, participation of senior management will be useful for further understanding of the QMS &amp; OHSMS and their role in effective IMS implementation."/>
    <s v="Internal"/>
    <d v="2020-06-10T00:00:00"/>
    <x v="0"/>
    <x v="1"/>
    <x v="3"/>
    <s v="Observation"/>
    <x v="0"/>
    <x v="27"/>
    <s v=" Awareness"/>
    <s v="Management"/>
    <m/>
    <d v="2020-08-30T00:00:00"/>
    <d v="2021-02-03T00:00:00"/>
    <s v="senior management are aware of the IMS process and its implementation"/>
    <x v="0"/>
    <x v="177"/>
    <x v="95"/>
  </r>
  <r>
    <n v="685"/>
    <s v="Though Occupational Health, Safety &amp; Security Policy has been defined and made available in the IMS Manual, Campus can further take action in communicating this policy to various stakeholders through various means like Student Handbook, Teacher Handbook, Display on Notice Boards, etc…"/>
    <s v="Internal"/>
    <d v="2020-06-10T00:00:00"/>
    <x v="0"/>
    <x v="1"/>
    <x v="3"/>
    <s v="OFI"/>
    <x v="1"/>
    <x v="37"/>
    <s v=" OH&amp;S Policy"/>
    <s v="Management"/>
    <m/>
    <d v="2020-08-01T00:00:00"/>
    <d v="2020-08-07T00:00:00"/>
    <s v="Policy is now displayed in notice board etc in campus"/>
    <x v="0"/>
    <x v="176"/>
    <x v="110"/>
  </r>
  <r>
    <n v="686"/>
    <s v="Inquiries data seen for Apr-20 Target 339 Achieved 413; for May-20 Target 93 Achieved 122. Also Admissions Registration data seen For Jan-20 Target 57; Achieved 26 (45%), For Feb-20 Target 78; Achieved 33 (42%); For Mar-20 Target 64 Achieved 34 (53%); For Apr-20 Target 78 Achieved 45 (57%); For May-20 Target 45 Achieved 14 (31%). Target needs to be revised / revisited as part of continual improvement."/>
    <s v="Internal"/>
    <d v="2020-06-10T00:00:00"/>
    <x v="0"/>
    <x v="1"/>
    <x v="3"/>
    <s v="Observation"/>
    <x v="0"/>
    <x v="39"/>
    <s v=" Continual improvement"/>
    <s v="Admissions"/>
    <m/>
    <d v="2020-08-31T00:00:00"/>
    <d v="2021-02-01T00:00:00"/>
    <s v="Targets are revised and set for the campus"/>
    <x v="0"/>
    <x v="23"/>
    <x v="157"/>
  </r>
  <r>
    <n v="687"/>
    <s v="It has been seen that Inquiry from Parent Mr Minhaj after repeated follow ups in June 2020 it was closed, however no further analysis was evident."/>
    <s v="Internal"/>
    <d v="2020-06-10T00:00:00"/>
    <x v="0"/>
    <x v="1"/>
    <x v="3"/>
    <s v="Observation"/>
    <x v="0"/>
    <x v="23"/>
    <s v=" Analysis &amp; evaluation"/>
    <s v="Admissions"/>
    <m/>
    <d v="2020-07-05T00:00:00"/>
    <d v="2020-08-07T00:00:00"/>
    <s v="Analysis are done in Hubspot"/>
    <x v="0"/>
    <x v="176"/>
    <x v="9"/>
  </r>
  <r>
    <n v="688"/>
    <s v="Although the auditees interviewed were aware of the safety risks affecting their functions, the team can have their own Risk Assessment documented with controls for better understanding and actions to take E.g. angry parent."/>
    <s v="Internal"/>
    <d v="2020-06-10T00:00:00"/>
    <x v="0"/>
    <x v="1"/>
    <x v="3"/>
    <s v="Observation"/>
    <x v="1"/>
    <x v="36"/>
    <s v=" Hazard identification &amp; assessment of risks and opportunities"/>
    <s v="Admissions"/>
    <m/>
    <d v="2020-07-31T00:00:00"/>
    <d v="2020-08-07T00:00:00"/>
    <s v="HIRA document is prepared by the campus where risk is identified"/>
    <x v="0"/>
    <x v="176"/>
    <x v="115"/>
  </r>
  <r>
    <n v="689"/>
    <s v="Even though rain is not a common Natural Phenomenon in UAE, it could be added into the Risk Assessment with its related sub risks of Lightening. It was also seen that there are Inputs for Health &amp; Safety Risks during safety meetings, however it’s correlation in HIRA documentation for additional controls &amp; action plans was not evident. e.g. ULV, Disinfectants. Risks discussed in Safety Meetings to be also included in HIRA as part of systems documentation. Once Incidents are reported &amp; it’s investigation is done, resulting corrective actions to be documented in HIRA."/>
    <s v="Internal"/>
    <d v="2020-06-10T00:00:00"/>
    <x v="0"/>
    <x v="1"/>
    <x v="3"/>
    <s v="Observation"/>
    <x v="1"/>
    <x v="36"/>
    <s v=" Hazard identification &amp; assessment of risks and opportunities"/>
    <s v="Operations "/>
    <m/>
    <d v="2020-07-31T00:00:00"/>
    <d v="2021-02-01T00:00:00"/>
    <s v="Heavy rain and lighting is included as part of the risk register"/>
    <x v="0"/>
    <x v="23"/>
    <x v="158"/>
  </r>
  <r>
    <n v="690"/>
    <s v="Although Health &amp; Safety committee was elaborate and included staff from all departments, however ISO 45001 Standard requires consultation and participation of workers at all applicable levels and functions, hence it could also include staff from outsourced vendors like Transport, Security, Housekeeping as they would be able to give ground level inputs / suggestions in improving the OH&amp;S Systems."/>
    <s v="Internal"/>
    <d v="2020-06-10T00:00:00"/>
    <x v="0"/>
    <x v="1"/>
    <x v="3"/>
    <s v="Observation"/>
    <x v="1"/>
    <x v="49"/>
    <s v=" Consultation and participation of workers"/>
    <s v="Operations"/>
    <m/>
    <d v="2020-09-01T00:00:00"/>
    <d v="2020-08-07T00:00:00"/>
    <s v="External vendor is now part of the vendor committee"/>
    <x v="0"/>
    <x v="176"/>
    <x v="15"/>
  </r>
  <r>
    <n v="691"/>
    <s v="Although Mock Drills are happening regularly &amp; Improvement Actions being identified, it was observed while checking the Mock Drill Report of October 2019, that Safety kit were not available. They were immediately made available. However the mock drill report can include a closure status / actions taken to complete the loop."/>
    <s v="Internal"/>
    <d v="2020-06-10T00:00:00"/>
    <x v="0"/>
    <x v="1"/>
    <x v="3"/>
    <s v="Observation"/>
    <x v="1"/>
    <x v="32"/>
    <s v=" Emergency preparedness and response"/>
    <s v="Operations"/>
    <m/>
    <d v="2020-07-31T00:00:00"/>
    <d v="2020-08-07T00:00:00"/>
    <s v="safety kits are available and are now part of the mock drill report"/>
    <x v="0"/>
    <x v="176"/>
    <x v="115"/>
  </r>
  <r>
    <n v="692"/>
    <s v="Training Feedback was evident, however an Evaluation / Effectiveness of Training e.g. Q&amp;A for the participants can be put in place to measure the competency levels of staff in terms of understanding the training program contents."/>
    <s v="Internal"/>
    <d v="2020-06-11T00:00:00"/>
    <x v="0"/>
    <x v="1"/>
    <x v="3"/>
    <s v="Observation"/>
    <x v="0"/>
    <x v="8"/>
    <s v=" People"/>
    <s v="HR"/>
    <m/>
    <d v="2020-09-10T00:00:00"/>
    <d v="2021-02-01T00:00:00"/>
    <s v="Training effectiveness is already in the system Teamie/Percipio_x000a_And is also under development by HR Taining head for external trainings"/>
    <x v="0"/>
    <x v="178"/>
    <x v="159"/>
  </r>
  <r>
    <n v="693"/>
    <s v="As per HR requirements, as confirmed by the auditee, a new joinee must undergo an Induction within 7 days of joining, however in the training record shown, the Joining Date was not evident and hence it could not be verified, whether it’s 100% for all the employees."/>
    <s v="Internal"/>
    <d v="2020-06-11T00:00:00"/>
    <x v="0"/>
    <x v="1"/>
    <x v="3"/>
    <s v="Observation"/>
    <x v="0"/>
    <x v="41"/>
    <s v=" Monitoring, measurement, analysis &amp; evaluation"/>
    <s v="HR"/>
    <m/>
    <d v="2020-08-31T00:00:00"/>
    <d v="2021-02-01T00:00:00"/>
    <s v="New joinee date can be seen in induction tracker"/>
    <x v="0"/>
    <x v="178"/>
    <x v="157"/>
  </r>
  <r>
    <n v="694"/>
    <s v="HR has planned many Employee activities and this was shown but it would more effective if an Engagement Calendar is put in place."/>
    <s v="Internal"/>
    <d v="2020-06-11T00:00:00"/>
    <x v="0"/>
    <x v="1"/>
    <x v="3"/>
    <s v="OFI"/>
    <x v="0"/>
    <x v="8"/>
    <s v=" People"/>
    <s v="HR"/>
    <m/>
    <d v="2020-07-05T00:00:00"/>
    <d v="2020-08-07T00:00:00"/>
    <s v="Engagement calender is put in place by the campus"/>
    <x v="0"/>
    <x v="165"/>
    <x v="9"/>
  </r>
  <r>
    <n v="695"/>
    <s v="For Academic Parent Communication via PTM feedback, the session for 6th June was observed and also the action plan was noted. It would be complete if closure status tags were put in place for better understanding."/>
    <s v="Internal"/>
    <d v="2020-06-11T00:00:00"/>
    <x v="0"/>
    <x v="1"/>
    <x v="3"/>
    <s v="OFI"/>
    <x v="0"/>
    <x v="43"/>
    <s v=" Customer satisfaction"/>
    <s v="Academics"/>
    <m/>
    <d v="2020-06-29T00:00:00"/>
    <d v="2020-08-07T00:00:00"/>
    <s v="Closure status tags are put by the campus"/>
    <x v="0"/>
    <x v="165"/>
    <x v="160"/>
  </r>
  <r>
    <n v="696"/>
    <s v="Although a formal training is given for delivery expectations and its periodic review and follow up is also done, a PDCA cycle can be put in place to exceed the standards requirements."/>
    <s v="Internal"/>
    <d v="2020-06-11T00:00:00"/>
    <x v="0"/>
    <x v="1"/>
    <x v="3"/>
    <s v="OFI"/>
    <x v="0"/>
    <x v="39"/>
    <s v=" Continual improvement"/>
    <s v="Academics"/>
    <m/>
    <d v="2020-08-10T00:00:00"/>
    <d v="2021-02-01T00:00:00"/>
    <s v="lesson observation is conducted keeping in view PDCA cycle of the standard"/>
    <x v="0"/>
    <x v="178"/>
    <x v="161"/>
  </r>
  <r>
    <n v="697"/>
    <s v="Although Needs and Expectations of Interested Parties have been identified for key stakeholders and has been reviewed and approved by the Principal, they may be differentiated for risk mitigation"/>
    <s v="Internal"/>
    <d v="2020-06-11T00:00:00"/>
    <x v="0"/>
    <x v="1"/>
    <x v="3"/>
    <s v="OFI"/>
    <x v="0"/>
    <x v="29"/>
    <s v=" Needs &amp; Expectations"/>
    <s v="Management"/>
    <m/>
    <d v="2020-08-31T00:00:00"/>
    <d v="2020-09-08T00:00:00"/>
    <s v="Needs and Expectations of key stakeholders are differentiated"/>
    <x v="0"/>
    <x v="179"/>
    <x v="134"/>
  </r>
  <r>
    <n v="698"/>
    <s v="Although Issues were identified at the beginning of year during DQA Inspection, it’s review mechanism can be defined for better understanding and clarity."/>
    <s v="Internal"/>
    <d v="2020-07-13T00:00:00"/>
    <x v="0"/>
    <x v="1"/>
    <x v="1"/>
    <s v="Observation"/>
    <x v="1"/>
    <x v="50"/>
    <s v=" Understanding the organization and its context"/>
    <s v="Management"/>
    <m/>
    <d v="2020-08-13T00:00:00"/>
    <d v="2020-09-08T00:00:00"/>
    <s v="Timelines to review needs and expectations are defined by the campus as yearly"/>
    <x v="0"/>
    <x v="165"/>
    <x v="5"/>
  </r>
  <r>
    <n v="699"/>
    <s v="Students, Parents, Teachers &amp; Staff, ADEK / MOE / CBSE, Governing Board are identified as key stakeholders and their needs &amp; expectations are also documented. GIIS AD can further consider including Alumni, Media, Society, Outsourced Vendors."/>
    <s v="Internal"/>
    <d v="2020-07-13T00:00:00"/>
    <x v="0"/>
    <x v="1"/>
    <x v="1"/>
    <s v="Observation"/>
    <x v="0"/>
    <x v="29"/>
    <s v=" Needs &amp; Expectations"/>
    <s v="Management"/>
    <m/>
    <d v="2020-08-13T00:00:00"/>
    <d v="2020-09-14T00:00:00"/>
    <s v="Needs and expectations of different stakeholders are identified"/>
    <x v="0"/>
    <x v="141"/>
    <x v="70"/>
  </r>
  <r>
    <n v="700"/>
    <s v="ISO Standards Awareness Training Programme needs to be organized for the Abu Dhabi Campus Team for understanding of the requirements and one’s role w.r.t. standards requirements. Participation will be useful for further understanding of the QMS &amp; OHSMS and their role in effective IMS implementation."/>
    <s v="Internal"/>
    <d v="2020-07-13T00:00:00"/>
    <x v="0"/>
    <x v="1"/>
    <x v="1"/>
    <s v="Observation"/>
    <x v="0"/>
    <x v="27"/>
    <s v=" Awareness"/>
    <s v="Management"/>
    <m/>
    <d v="2020-08-13T00:00:00"/>
    <d v="2020-09-11T00:00:00"/>
    <s v="ISO Internal Auditor Training are scheduled by GCEE Team. And AD Campus 2 Academic Supervisors have attended the training Mr. Ravi Rajasekhar and Ms. Merlin. And will also attend future training scheduled by GCEE Team."/>
    <x v="0"/>
    <x v="180"/>
    <x v="162"/>
  </r>
  <r>
    <n v="701"/>
    <s v="Risk Assessment Document GIIS-SYSTEM-PM-07 needs to be reviewed by all campus functional in charges with current status. Last updating seen of 2016. E.g. seen for IT, HR / Recruitment related Risks. Risk register not updated since 2016. Two risks identified for 2018 and this needs to be completed and maintained in HIRA."/>
    <s v="Internal"/>
    <d v="2020-07-13T00:00:00"/>
    <x v="0"/>
    <x v="1"/>
    <x v="1"/>
    <s v="Observation"/>
    <x v="0"/>
    <x v="1"/>
    <s v=" Address risk &amp; opportunity"/>
    <s v="Quality"/>
    <m/>
    <d v="2020-08-13T00:00:00"/>
    <d v="2020-11-03T00:00:00"/>
    <s v="SSPD (HIRA) register developed by the campus"/>
    <x v="0"/>
    <x v="6"/>
    <x v="163"/>
  </r>
  <r>
    <n v="702"/>
    <s v="Although a hiring tracker was seen, but a date of joining and completion of induction could be added to match the 7-day window."/>
    <s v="Internal"/>
    <d v="2020-07-13T00:00:00"/>
    <x v="0"/>
    <x v="1"/>
    <x v="1"/>
    <s v="Observation"/>
    <x v="1"/>
    <x v="49"/>
    <s v=" Consultation and participation of workers"/>
    <s v="HR"/>
    <m/>
    <d v="2020-08-13T00:00:00"/>
    <d v="2021-02-03T00:00:00"/>
    <s v="Tracker is updated w.r.t date of joining and induction date so that 7 days lead time can be calculated"/>
    <x v="0"/>
    <x v="181"/>
    <x v="164"/>
  </r>
  <r>
    <n v="703"/>
    <s v="A module on ISO 45001 awareness could be added into the Induction by HR/Academics"/>
    <s v="Internal"/>
    <d v="2020-07-13T00:00:00"/>
    <x v="0"/>
    <x v="1"/>
    <x v="1"/>
    <s v="Observation"/>
    <x v="0"/>
    <x v="8"/>
    <s v=" People"/>
    <s v="HR"/>
    <m/>
    <d v="2020-08-13T00:00:00"/>
    <d v="2020-09-14T00:00:00"/>
    <s v="Awareness related to ISO 45001 has been added in the Teamie training HR module. "/>
    <x v="0"/>
    <x v="141"/>
    <x v="70"/>
  </r>
  <r>
    <n v="704"/>
    <s v="Unknown and new pests ( Bee Swarm) and their control mechanisms can be included in the risk register."/>
    <s v="Internal"/>
    <d v="2020-07-13T00:00:00"/>
    <x v="0"/>
    <x v="1"/>
    <x v="1"/>
    <s v="Observation"/>
    <x v="1"/>
    <x v="40"/>
    <s v=" Eliminating Hazards and reducing OH&amp;S risks"/>
    <s v="Operations"/>
    <m/>
    <d v="2020-08-13T00:00:00"/>
    <d v="2021-01-20T00:00:00"/>
    <s v="Unknown and new pests ( Bee Swarm) are included in the risk register"/>
    <x v="0"/>
    <x v="182"/>
    <x v="165"/>
  </r>
  <r>
    <n v="705"/>
    <s v="Audit Summary report is not clear. It needs to be in the form of a dashboard or ( giving a clear number of findings and their status)"/>
    <s v="Internal"/>
    <d v="2020-07-13T00:00:00"/>
    <x v="0"/>
    <x v="1"/>
    <x v="1"/>
    <s v="Observation"/>
    <x v="0"/>
    <x v="51"/>
    <s v=" Internal audit"/>
    <s v="Quality"/>
    <m/>
    <d v="2020-08-13T00:00:00"/>
    <d v="2020-09-14T00:00:00"/>
    <s v="Audit report format has been introduced by GCEE"/>
    <x v="0"/>
    <x v="141"/>
    <x v="70"/>
  </r>
  <r>
    <n v="706"/>
    <s v="A column could be added in the Needs &amp; Expectations document that states how many of the identified needs &amp; expectations of various stakeholders are being complied with."/>
    <s v="Internal"/>
    <d v="2020-07-14T00:00:00"/>
    <x v="0"/>
    <x v="1"/>
    <x v="1"/>
    <s v="OFI"/>
    <x v="0"/>
    <x v="29"/>
    <s v=" Needs &amp; Expectations"/>
    <s v="Management"/>
    <m/>
    <d v="2020-08-14T00:00:00"/>
    <d v="2020-09-14T00:00:00"/>
    <s v="Risk mitigation column has been added to the needs and expectations document"/>
    <x v="0"/>
    <x v="166"/>
    <x v="67"/>
  </r>
  <r>
    <n v="707"/>
    <s v="Suggestions could be segregated separately from the complaints data maintained by Academics for better analysis &amp; to identify correct areas of improvement / customer dissatisfaction. Currently all details received from parents whether it is a complaint, feedback or a suggestion is maintained together in one spreadsheet. E.g. statements received such as “suggested to keep shorter stories as kids gets distracted when stories are long”."/>
    <s v="Internal"/>
    <d v="2020-07-14T00:00:00"/>
    <x v="0"/>
    <x v="1"/>
    <x v="1"/>
    <s v="OFI"/>
    <x v="0"/>
    <x v="43"/>
    <s v=" Customer satisfaction"/>
    <s v="Academics"/>
    <m/>
    <d v="2020-08-14T00:00:00"/>
    <d v="2021-01-21T00:00:00"/>
    <s v="suggestions and complaints are now segregated"/>
    <x v="0"/>
    <x v="182"/>
    <x v="165"/>
  </r>
  <r>
    <n v="708"/>
    <s v="A column could  be added in the complaints data spreadsheet maintained stating status of the complaints (open / close)."/>
    <s v="Internal"/>
    <d v="2020-07-14T00:00:00"/>
    <x v="0"/>
    <x v="1"/>
    <x v="1"/>
    <s v="OFI"/>
    <x v="0"/>
    <x v="43"/>
    <s v=" Customer satisfaction"/>
    <s v="Academics"/>
    <m/>
    <d v="2020-08-14T00:00:00"/>
    <d v="2021-01-21T00:00:00"/>
    <s v="A column has been added in the Parents feedback register for the status of the complaints and suggestions"/>
    <x v="0"/>
    <x v="182"/>
    <x v="165"/>
  </r>
  <r>
    <n v="709"/>
    <s v="Although the various internal stakeholder meet regularly &amp; discuss the canteen vendor’s food services to campus, a formal feedback system could help in systemic evaluation and also identify areas where the vendor needs to improve."/>
    <s v="Internal"/>
    <d v="2020-07-14T00:00:00"/>
    <x v="0"/>
    <x v="1"/>
    <x v="1"/>
    <s v="OFI"/>
    <x v="1"/>
    <x v="36"/>
    <s v=" Hazard identification &amp; assessment of risks and opportunities"/>
    <s v="Operations"/>
    <m/>
    <d v="2020-08-14T00:00:00"/>
    <d v="2021-02-01T00:00:00"/>
    <s v="Feedback for canteen evaluation has been created by the campus"/>
    <x v="0"/>
    <x v="94"/>
    <x v="26"/>
  </r>
  <r>
    <n v="710"/>
    <s v="Outsourced vendors can be included in the OHS Committee as it is a requirements of ISO 45001:2018 standards."/>
    <s v="Internal"/>
    <d v="2020-07-14T00:00:00"/>
    <x v="0"/>
    <x v="1"/>
    <x v="1"/>
    <s v="OFI"/>
    <x v="1"/>
    <x v="32"/>
    <s v=" Emergency preparedness and response"/>
    <s v="Operations"/>
    <m/>
    <d v="2020-08-14T00:00:00"/>
    <d v="2021-01-25T00:00:00"/>
    <s v="Outsourced vendors are part of OHS committee"/>
    <x v="0"/>
    <x v="89"/>
    <x v="29"/>
  </r>
  <r>
    <n v="711"/>
    <s v="Results of Vendor Evaluation (Ratings) to be communicated to vendor in order to enable them to improve their service areas "/>
    <s v="Internal"/>
    <d v="2020-07-14T00:00:00"/>
    <x v="0"/>
    <x v="1"/>
    <x v="1"/>
    <s v="OFI"/>
    <x v="0"/>
    <x v="31"/>
    <s v=" Control of external processes, products &amp; services"/>
    <s v="Operations"/>
    <m/>
    <d v="2020-08-14T00:00:00"/>
    <d v="2021-01-25T00:00:00"/>
    <s v="Vendor Evaluation Rating is communicated to the vendor as a process"/>
    <x v="0"/>
    <x v="89"/>
    <x v="29"/>
  </r>
  <r>
    <n v="712"/>
    <s v="In order to check on the Competencies of Nurses in First Aid, an internal training for teachers or even senior students can be taken by Nurse, to ensure that they are well versed in the area giving them an opportunity to become better at the same time training more staff on basic first aid. This can be recorded by the HR."/>
    <s v="Internal"/>
    <d v="2020-07-14T00:00:00"/>
    <x v="0"/>
    <x v="1"/>
    <x v="1"/>
    <s v="OFI"/>
    <x v="1"/>
    <x v="39"/>
    <s v=" Continual improvement"/>
    <s v="Operations"/>
    <m/>
    <d v="2020-08-14T00:00:00"/>
    <d v="2021-01-29T00:00:00"/>
    <s v="First Aid training conducted by Nurse Campus to teachers and senior students"/>
    <x v="0"/>
    <x v="102"/>
    <x v="99"/>
  </r>
  <r>
    <n v="713"/>
    <s v="A number of staff members were found not to have access to myGIIS. Not having access to an Intranet platform for communication and knowledge sharing creates a blind spot for these employees and makes communication ineffective. For example, Mr Sachin of Operations / Admin team who joined in 2018 and Mr Amit of Operations who joined in 2019 has not been given access to myGIIS until 27 July 2020. Mr Vijayant in Legal also did not have access to myGIIS. Consequently, these staff members did not have the opportunity to familiarize themselves with the IMS processes shared through myGIIS, leading to several variations to the process. This is also against the management directive of standardization across geos."/>
    <s v="Internal"/>
    <d v="2020-07-27T00:00:00"/>
    <x v="0"/>
    <x v="2"/>
    <x v="13"/>
    <s v="Minor -Non-Conformities"/>
    <x v="1"/>
    <x v="52"/>
    <s v=" Internal Communication"/>
    <s v="HR"/>
    <m/>
    <s v="20/09/2020"/>
    <d v="2020-08-15T00:00:00"/>
    <s v="myGIIS access is now given to all hence as per the attached evidence this ticket can be closed."/>
    <x v="0"/>
    <x v="183"/>
    <x v="109"/>
  </r>
  <r>
    <n v="714"/>
    <s v="Although currently Induction is being conducted on the day of joining, no fixed timeframe is in place. This may lead to certain joining formalities &amp; important communication to new employees being missed out. A specific time frame could be put in place for completion of induction. This will enable monitoring of compliance to joining formalities."/>
    <s v="Internal"/>
    <d v="2020-07-27T00:00:00"/>
    <x v="0"/>
    <x v="2"/>
    <x v="13"/>
    <s v="Observation"/>
    <x v="1"/>
    <x v="52"/>
    <s v=" Internal Communication"/>
    <s v="HR"/>
    <m/>
    <s v="20/09/2020"/>
    <d v="2020-09-14T00:00:00"/>
    <s v="All employees record are maintained by HR for induction etc.,"/>
    <x v="0"/>
    <x v="116"/>
    <x v="166"/>
  </r>
  <r>
    <n v="715"/>
    <s v="While there are relevant clauses in place in the contract and employee handbook as to consequences, there is currently no communication process in place to deal with a situation of any employee indulging in any unacceptable behaviour towards another employee. For example, Whistle blower policy is in the employee handbook which is on myGIIS, but to which 100% staff did not have access at the time of audit."/>
    <s v="Internal"/>
    <d v="2020-07-27T00:00:00"/>
    <x v="0"/>
    <x v="2"/>
    <x v="13"/>
    <s v="Observation"/>
    <x v="1"/>
    <x v="40"/>
    <s v=" Eliminating Hazards and reducing OH&amp;S risks"/>
    <s v="HR"/>
    <m/>
    <s v="20/09/2020"/>
    <d v="2020-08-15T00:00:00"/>
    <s v="Access of myGIIS is given and whistle blower policy is also being shared"/>
    <x v="0"/>
    <x v="183"/>
    <x v="109"/>
  </r>
  <r>
    <n v="716"/>
    <s v="Training module on OH&amp;S could be added to the induction module."/>
    <s v="Internal"/>
    <d v="2020-07-27T00:00:00"/>
    <x v="0"/>
    <x v="2"/>
    <x v="13"/>
    <s v="Observation"/>
    <x v="1"/>
    <x v="49"/>
    <s v=" Consultation and participation of workers"/>
    <s v="HR"/>
    <m/>
    <s v="31/08/2020"/>
    <d v="2020-09-14T00:00:00"/>
    <s v="Training module of OHS&amp;S available in Teamie"/>
    <x v="0"/>
    <x v="116"/>
    <x v="137"/>
  </r>
  <r>
    <n v="717"/>
    <s v="There seems to be no clear description in terms of roles, responsibility and authority, although during recruitment there is one advertised and the actual handling is left to the Manager or Supervisor. E.g. Legal Manager role was not clear previously"/>
    <s v="Internal"/>
    <d v="2020-07-27T00:00:00"/>
    <x v="0"/>
    <x v="2"/>
    <x v="13"/>
    <s v="Observation"/>
    <x v="0"/>
    <x v="38"/>
    <s v=" Role, Responsibility, Authority"/>
    <s v="HR"/>
    <m/>
    <s v="20/09/2020"/>
    <d v="2020-09-14T00:00:00"/>
    <s v="Each role is defined and objectives are set and KPI's are also defined in RAMCO"/>
    <x v="0"/>
    <x v="116"/>
    <x v="166"/>
  </r>
  <r>
    <n v="718"/>
    <s v="In the background verification report, status with mismatch needs to have different colour code. Although the report later mentioned that the agency has communicated with the HR. Would suggest HR to have a process of Report validation &amp; take suitable action. As the summary of the report shows wrong information."/>
    <s v="Internal"/>
    <d v="2020-07-27T00:00:00"/>
    <x v="0"/>
    <x v="2"/>
    <x v="13"/>
    <s v="Observation"/>
    <x v="1"/>
    <x v="40"/>
    <s v=" Eliminating Hazards and reducing OH&amp;S risks"/>
    <s v="HR"/>
    <m/>
    <s v="20/09/2020"/>
    <d v="2020-09-14T00:00:00"/>
    <s v="Verification report is communicated and records are updated by HR"/>
    <x v="0"/>
    <x v="116"/>
    <x v="166"/>
  </r>
  <r>
    <n v="719"/>
    <s v="SOP was not available for ERP (RAMCO) with the auditee. Having an SOP is one of the best practices to create and update the SOP, as it will help to reduce human dependency and also can be used for training a newcomer."/>
    <s v="Internal"/>
    <d v="2020-07-27T00:00:00"/>
    <x v="0"/>
    <x v="2"/>
    <x v="13"/>
    <s v="Observation"/>
    <x v="0"/>
    <x v="8"/>
    <s v=" People"/>
    <s v="HR"/>
    <m/>
    <s v="20/09/2020"/>
    <d v="2020-08-26T00:00:00"/>
    <s v="SOP has been created by the Campus"/>
    <x v="0"/>
    <x v="184"/>
    <x v="15"/>
  </r>
  <r>
    <n v="720"/>
    <s v="Government Rules &amp; Regulations are not listed down for Business Development Projects. As we have multiple schools in the same state / country in a gap of 2 yrs. / 5 yrs. / 10 yrs. or more, the list will be helpful for future reference instead of conducting the entire research again. In case of any modification / updates in rules and regulation, it can be updated in the same list. For example the confusion over the Bannerghatta campus Fire NOC."/>
    <s v="Internal"/>
    <d v="2020-07-27T00:00:00"/>
    <x v="0"/>
    <x v="2"/>
    <x v="13"/>
    <s v="Observation"/>
    <x v="0"/>
    <x v="4"/>
    <s v=" Design &amp; development controls"/>
    <s v="Operations"/>
    <m/>
    <s v="20/09/2020"/>
    <d v="2020-09-15T00:00:00"/>
    <s v="Checklist of compliances is made and updated "/>
    <x v="0"/>
    <x v="185"/>
    <x v="47"/>
  </r>
  <r>
    <n v="721"/>
    <s v="A dual language/ subtitles mode could be considered for the Training modules in TEAMIE for staff in other GEOS mainly (Malaysia and Japan). This would improve uptake and skill enhancement for such staff"/>
    <s v="Internal"/>
    <d v="2020-07-28T00:00:00"/>
    <x v="0"/>
    <x v="2"/>
    <x v="13"/>
    <s v="OFI"/>
    <x v="1"/>
    <x v="49"/>
    <s v=" Consultation and participation of workers"/>
    <s v="HR"/>
    <m/>
    <s v="20/09/2020"/>
    <d v="2020-09-14T00:00:00"/>
    <s v="Percipoi training software has been introduced with subtitiles training modules"/>
    <x v="0"/>
    <x v="168"/>
    <x v="166"/>
  </r>
  <r>
    <n v="722"/>
    <s v="An assessment could be introduced on all training sessions to capture trainee understanding and measure training effectiveness. Although there are discussions to look at sending survey / questionnaires at 30/60/90 days this has not yet been implemented. Further, training could be modified to suit the needs of employees as a result of such measurement"/>
    <s v="Internal"/>
    <d v="2020-07-28T00:00:00"/>
    <x v="0"/>
    <x v="2"/>
    <x v="13"/>
    <s v="OFI"/>
    <x v="1"/>
    <x v="49"/>
    <s v=" Consultation and participation of workers"/>
    <s v="HR"/>
    <m/>
    <s v="20/09/2020"/>
    <d v="2020-09-15T00:00:00"/>
    <s v="Assessment of training is available in new training software i.e Percipoi"/>
    <x v="0"/>
    <x v="116"/>
    <x v="47"/>
  </r>
  <r>
    <n v="723"/>
    <s v="Team could look into making a certain number of training mandatory to ensure teachers and all other staff skills are always up to date although auditors were given to understand that this might already be planned."/>
    <s v="Internal"/>
    <d v="2020-07-28T00:00:00"/>
    <x v="0"/>
    <x v="2"/>
    <x v="13"/>
    <s v="OFI"/>
    <x v="0"/>
    <x v="8"/>
    <s v=" People"/>
    <s v="HR"/>
    <m/>
    <s v="20/09/2020"/>
    <d v="2020-09-15T00:00:00"/>
    <s v="For staff and Teachers new training module has been introduced i.e Percipoi"/>
    <x v="0"/>
    <x v="116"/>
    <x v="47"/>
  </r>
  <r>
    <n v="724"/>
    <s v="Although background checks are conducted for certain designations / positions such as Principal, this is not currently being carried out for Teacher positions when these employees are the ones who will be in charge of and dealing with children. This may lead to the risk of any missed alerts during recruitment &amp; hiring"/>
    <s v="Internal"/>
    <d v="2020-07-28T00:00:00"/>
    <x v="0"/>
    <x v="2"/>
    <x v="13"/>
    <s v="OFI"/>
    <x v="1"/>
    <x v="53"/>
    <s v=" Planning action to address OH&amp;S"/>
    <s v="HR"/>
    <m/>
    <s v="20/09/2020"/>
    <d v="2020-09-14T00:00:00"/>
    <s v="Background checks are done for all teachers and staff"/>
    <x v="0"/>
    <x v="168"/>
    <x v="166"/>
  </r>
  <r>
    <n v="725"/>
    <s v="Similar to the comprehensive sheet maintained by OSD for CBSE affiliations, a tracking mechanism could also be maintained by other departments for any long-standing issues raised by individual campuses under their care. Such analysis could contribute to continual improvement"/>
    <s v="Internal"/>
    <d v="2020-07-28T00:00:00"/>
    <x v="0"/>
    <x v="2"/>
    <x v="13"/>
    <s v="OFI"/>
    <x v="0"/>
    <x v="39"/>
    <s v=" Continual improvement"/>
    <s v="Operations"/>
    <m/>
    <s v="20/09/2020"/>
    <d v="2020-09-14T00:00:00"/>
    <s v="Record sheet is maintained by the campus for long standing issues"/>
    <x v="0"/>
    <x v="168"/>
    <x v="166"/>
  </r>
  <r>
    <n v="726"/>
    <s v="Extra job-specific training could be given to staff who are undergoing job change. This will enable better performance and effectiveness in the new role. In addition, some form of induction and a clear letter stating changed role and responsibilities would be helpful"/>
    <s v="Internal"/>
    <d v="2020-07-28T00:00:00"/>
    <x v="0"/>
    <x v="2"/>
    <x v="13"/>
    <s v="OFI"/>
    <x v="1"/>
    <x v="38"/>
    <s v=" Organizational Roles, Responsibilities, Authorities"/>
    <s v="HR"/>
    <m/>
    <s v="20/09/2020"/>
    <d v="2020-09-15T00:00:00"/>
    <s v="Job role based training modules defined in Percipoi"/>
    <x v="0"/>
    <x v="116"/>
    <x v="47"/>
  </r>
  <r>
    <n v="727"/>
    <s v="An awareness training programme can be organised for Leadership to understand their role in QMS &amp; OHSMS."/>
    <s v="Internal"/>
    <d v="2020-07-28T00:00:00"/>
    <x v="0"/>
    <x v="2"/>
    <x v="13"/>
    <s v="OFI"/>
    <x v="0"/>
    <x v="54"/>
    <s v=" Leadership &amp; Commitment"/>
    <s v="Quality"/>
    <m/>
    <s v="20/09/2020"/>
    <d v="2020-11-06T00:00:00"/>
    <s v="Training on ISO Standards were given to the campus"/>
    <x v="0"/>
    <x v="124"/>
    <x v="106"/>
  </r>
  <r>
    <n v="728"/>
    <s v="Risk assessment by individual departments could be conducted and documented. Although challenges, strategic documents and needs and expectations of stakeholders were explained well, these could be documented for future reference"/>
    <s v="Internal"/>
    <d v="2020-07-28T00:00:00"/>
    <x v="0"/>
    <x v="2"/>
    <x v="13"/>
    <s v="OFI"/>
    <x v="1"/>
    <x v="53"/>
    <s v=" Planning action to address OH&amp;S"/>
    <s v="Operations"/>
    <m/>
    <s v="20/09/2020"/>
    <d v="2020-09-14T00:00:00"/>
    <s v="Risk assessment document is prepared department wise by the campus"/>
    <x v="0"/>
    <x v="168"/>
    <x v="166"/>
  </r>
  <r>
    <n v="729"/>
    <s v="Safety Certificate for the lift in the school is supposed to have a 3 year renewal cycle and the last renewal seems to have been in 2013. None was acquired in 2019. This is a serious risk to life and limb for the staff and students who may be required to use the lift, if there is a failure of the equipment leading to an accident"/>
    <s v="Internal"/>
    <d v="2020-07-31T00:00:00"/>
    <x v="0"/>
    <x v="2"/>
    <x v="14"/>
    <s v="Minor -Non-Conformities"/>
    <x v="1"/>
    <x v="15"/>
    <s v=" Operational planning and control"/>
    <s v="Operations"/>
    <m/>
    <s v="20/09/2020"/>
    <d v="2020-10-10T00:00:00"/>
    <s v="Safety Certificate of lift are renewed."/>
    <x v="0"/>
    <x v="186"/>
    <x v="72"/>
  </r>
  <r>
    <n v="730"/>
    <s v="Although transport vendors provide the medical details for their employees such as Eye Tests for drivers, and School Nurse conducts BP, Pulse and general check-up, it might be useful to have the medical records also double checked by Nurse and Admin staff at random intervals to ensure there are no red flags or discrepancies. Monitoring of these records would be helpful."/>
    <s v="Internal"/>
    <d v="2020-07-31T00:00:00"/>
    <x v="0"/>
    <x v="2"/>
    <x v="14"/>
    <s v="Observation"/>
    <x v="1"/>
    <x v="15"/>
    <s v=" Operational planning and control"/>
    <s v="Operations"/>
    <m/>
    <s v="20/09/2020"/>
    <d v="2020-10-10T00:00:00"/>
    <s v="Monitoring of records are now done in campus"/>
    <x v="0"/>
    <x v="186"/>
    <x v="72"/>
  </r>
  <r>
    <n v="731"/>
    <s v="The document on interested parties could be further enhanced by including Vendors, Alumni, Community, Society, Nation and the environment as this would help school in expanding its reach and attracting more segments of customers. It can also be tracked year on year as a repository for future reference."/>
    <s v="Internal"/>
    <d v="2020-07-31T00:00:00"/>
    <x v="0"/>
    <x v="2"/>
    <x v="14"/>
    <s v="Observation"/>
    <x v="0"/>
    <x v="29"/>
    <s v=" Needs &amp; Expectations"/>
    <s v="Management"/>
    <m/>
    <s v="20/09/2020"/>
    <d v="2020-10-10T00:00:00"/>
    <s v="More comprehensive interested parties document has been made by campus."/>
    <x v="0"/>
    <x v="186"/>
    <x v="72"/>
  </r>
  <r>
    <n v="732"/>
    <s v="Some wires were observed to be hanging near the ceiling at 2nd floor C wing corridor. Although these were at a height, they could pose a risk in case children try to pull them. In case these are wires for the CCTV camera, exposed wires could mean loss of coverage in that area."/>
    <s v="Internal"/>
    <d v="2020-07-31T00:00:00"/>
    <x v="0"/>
    <x v="2"/>
    <x v="14"/>
    <s v="Observation"/>
    <x v="1"/>
    <x v="36"/>
    <s v=" Hazard identification &amp; assessment of risks and opportunities"/>
    <s v="Operations"/>
    <m/>
    <s v="20/09/2020"/>
    <d v="2020-10-10T00:00:00"/>
    <s v="Hanging wires are now tapped"/>
    <x v="0"/>
    <x v="186"/>
    <x v="72"/>
  </r>
  <r>
    <n v="733"/>
    <s v="Currently there are no PCs in the library, but there seem to be plans for installing them for student research. At that time it may be useful to ensure limitations on the kind of websites students can access through the PCs in the library."/>
    <s v="Internal"/>
    <d v="2020-07-31T00:00:00"/>
    <x v="0"/>
    <x v="2"/>
    <x v="14"/>
    <s v="OFI"/>
    <x v="1"/>
    <x v="40"/>
    <s v=" Eliminating Hazards and reducing OH&amp;S risks"/>
    <s v="Management"/>
    <m/>
    <s v="20/09/2020"/>
    <d v="2020-10-10T00:00:00"/>
    <s v="New PC's are installed in the library"/>
    <x v="0"/>
    <x v="186"/>
    <x v="72"/>
  </r>
  <r>
    <n v="734"/>
    <s v="TCs could be issued to departing students only after checking with the librarian in case of any unreturned books. Ideally a checklist would make these multiple checks easier to conduct with less chance of anything being missed out."/>
    <s v="Internal"/>
    <d v="2020-07-31T00:00:00"/>
    <x v="0"/>
    <x v="2"/>
    <x v="14"/>
    <s v="OFI"/>
    <x v="0"/>
    <x v="11"/>
    <s v=" Control of production &amp;  service provision"/>
    <s v="Admissions"/>
    <m/>
    <s v="20/09/2020"/>
    <d v="2020-10-10T00:00:00"/>
    <s v="Checklist has been designed and documentated"/>
    <x v="0"/>
    <x v="186"/>
    <x v="72"/>
  </r>
  <r>
    <n v="735"/>
    <s v="There is also no PC provided to the Nurse in the sickbay. At the moment everything is on physical registers. This does not allow for analysis of the most common incidents or their frequency without a manual tally."/>
    <s v="Internal"/>
    <d v="2020-07-31T00:00:00"/>
    <x v="0"/>
    <x v="2"/>
    <x v="14"/>
    <s v="OFI"/>
    <x v="0"/>
    <x v="11"/>
    <s v=" Control of production &amp;  service provision"/>
    <s v="Operations"/>
    <m/>
    <s v="20/09/2020"/>
    <d v="2020-10-10T00:00:00"/>
    <s v="PC has been installed in the sickbay"/>
    <x v="0"/>
    <x v="186"/>
    <x v="72"/>
  </r>
  <r>
    <n v="736"/>
    <s v="A demo of CPR, First aid was conducted by the school nurse and doctor on call. These events could be recorded and made a regular feature of the school especially in view of the current COVID-19 situation."/>
    <s v="Internal"/>
    <d v="2020-08-01T00:00:00"/>
    <x v="0"/>
    <x v="2"/>
    <x v="14"/>
    <s v="OFI"/>
    <x v="1"/>
    <x v="9"/>
    <s v=" Creating and updating"/>
    <s v="Operations"/>
    <m/>
    <s v="20/09/2020"/>
    <d v="2020-10-10T00:00:00"/>
    <s v="A demo of CPR was conducted by the Nurse."/>
    <x v="0"/>
    <x v="150"/>
    <x v="72"/>
  </r>
  <r>
    <n v="737"/>
    <s v="Operations too could look at converting their manual registers and reports to Excel as this would be easier to analyse and track."/>
    <s v="Internal"/>
    <d v="2020-08-01T00:00:00"/>
    <x v="0"/>
    <x v="2"/>
    <x v="14"/>
    <s v="OFI"/>
    <x v="0"/>
    <x v="18"/>
    <s v=" Documented information"/>
    <s v="Operations"/>
    <m/>
    <s v="20/09/2020"/>
    <d v="2020-10-10T00:00:00"/>
    <s v="Operations are now converting operations manual into excel"/>
    <x v="0"/>
    <x v="150"/>
    <x v="72"/>
  </r>
  <r>
    <n v="738"/>
    <s v="After a Vendor Evaluation feedback is given to the vendor verbally, but a formal documented record can be looked into and also action taken on poor performing Vendors to be documented."/>
    <s v="Internal"/>
    <d v="2020-08-01T00:00:00"/>
    <x v="0"/>
    <x v="2"/>
    <x v="14"/>
    <s v="OFI"/>
    <x v="0"/>
    <x v="18"/>
    <s v=" Documented information"/>
    <s v="Operations"/>
    <m/>
    <s v="20/09/2020"/>
    <d v="2020-10-10T00:00:00"/>
    <s v="Vendor evaluation form is now implemented in the campus."/>
    <x v="0"/>
    <x v="150"/>
    <x v="72"/>
  </r>
  <r>
    <n v="739"/>
    <s v="The CPR Poster in Sickbay needs to be rectified as the Emergency Contact is shown as 911 (since help was taken from the American Heart Association Resource). It should be changed to 108."/>
    <s v="Internal"/>
    <d v="2020-08-01T00:00:00"/>
    <x v="0"/>
    <x v="2"/>
    <x v="14"/>
    <s v="OFI"/>
    <x v="1"/>
    <x v="13"/>
    <s v=" Control of documented information"/>
    <s v="Operations"/>
    <m/>
    <s v="20/09/2020"/>
    <d v="2020-10-10T00:00:00"/>
    <s v="The CPR poster in the sickbay has been changed "/>
    <x v="0"/>
    <x v="150"/>
    <x v="72"/>
  </r>
  <r>
    <n v="740"/>
    <s v="For cases that require hospital visit (which should be treated with seriousness) there should be a separate Incident Report filed. Training and on this could be given by the GCEE."/>
    <s v="Internal"/>
    <d v="2020-08-01T00:00:00"/>
    <x v="0"/>
    <x v="2"/>
    <x v="14"/>
    <s v="OFI"/>
    <x v="1"/>
    <x v="46"/>
    <s v=" Incident, nonconformity &amp; corrective action"/>
    <s v="Quality"/>
    <m/>
    <s v="20/09/2020"/>
    <d v="2020-10-10T00:00:00"/>
    <s v="incident register with required details along with accident book is maintained"/>
    <x v="0"/>
    <x v="150"/>
    <x v="72"/>
  </r>
  <r>
    <n v="741"/>
    <s v="Although the section on originality has been added to the Rubric as an aspect of assessment and students do presentations to showcase their learning, it may be helpful to conduct a formal session for students covering plagiarism and copyright infringements in age appropriate format."/>
    <s v="Internal"/>
    <d v="2020-08-01T00:00:00"/>
    <x v="0"/>
    <x v="2"/>
    <x v="14"/>
    <s v="OFI"/>
    <x v="0"/>
    <x v="1"/>
    <s v=" Address risk &amp; opportunity"/>
    <s v="Academics"/>
    <m/>
    <s v="20/09/2020"/>
    <d v="2020-10-10T00:00:00"/>
    <s v="A formal lesson plan has been prepared by the school"/>
    <x v="0"/>
    <x v="150"/>
    <x v="72"/>
  </r>
  <r>
    <n v="742"/>
    <s v="Proxy / Substitution documents can be enhanced by adding details of lessons to be conducted and completion status this will help to track fortnightly planning schedule."/>
    <s v="Internal"/>
    <d v="2020-08-01T00:00:00"/>
    <x v="0"/>
    <x v="2"/>
    <x v="14"/>
    <s v="OFI"/>
    <x v="0"/>
    <x v="5"/>
    <s v=" Monitoring &amp; measuring resources"/>
    <s v="Academics"/>
    <m/>
    <s v="20/09/2020"/>
    <d v="2020-10-10T00:00:00"/>
    <s v="Proxy documentation has been enchanced."/>
    <x v="0"/>
    <x v="150"/>
    <x v="72"/>
  </r>
  <r>
    <n v="743"/>
    <s v="Although the Sports Teachers already have First Aid Training as part of their qualification, it may help to have refresher training for these teachers due to the nature of their subject (Sports) where injuries are more likely."/>
    <s v="Internal"/>
    <d v="2020-08-01T00:00:00"/>
    <x v="0"/>
    <x v="2"/>
    <x v="14"/>
    <s v="OFI"/>
    <x v="1"/>
    <x v="40"/>
    <s v=" Eliminating Hazards and reducing OH&amp;S risks"/>
    <s v="HR"/>
    <m/>
    <s v="31/08/2020"/>
    <d v="2020-10-10T00:00:00"/>
    <s v="For sports teacher, teachers are given first aid training"/>
    <x v="0"/>
    <x v="150"/>
    <x v="167"/>
  </r>
  <r>
    <n v="744"/>
    <s v="The process of Internal Audit seems to be ineffective:_x000a_• Objectivity and the impartiality of the audit process for 2019-20 is not seen. Evidence - Academics (Secondary) doing audit of Academics (Primary)_x000a_• ISO SYSTEMS CO-ORDINATOR, Legal &amp; Leadership functions were not covered during Internal Audit of 2019-20_x000a_• Internal Audit Schedule needs to be detailed &amp; comprehensive. It needs to mention dept. wise time &amp; date of audit. Currently the schedule just mentioned the dates as 6/11/19 &amp; 15/11/19_x000a_• Internal Audit Report for ACA-PM-01-08 did not mention as to who were the auditors, who were the auditees present, the duration of audit. _x000a_• Details of mapping the Internal Audit Findings to relevant ISO standards clause was not seen in GIIS-ACA-PM-05 Testing and Marking of Student Work audit report. The report further didn't categorise the audit findings as Non-Conformities, Observations, OFI's_x000a_• No Corrective Action Request (CAR) Report is maintained for audit findings. Evidence - 3 AFI's in last internal audit cycle of 2019-20_x000a_"/>
    <s v="Internal"/>
    <d v="2020-08-26T00:00:00"/>
    <x v="0"/>
    <x v="3"/>
    <x v="4"/>
    <s v="Major -Non-Conformities"/>
    <x v="0"/>
    <x v="51"/>
    <s v=" Internal audit"/>
    <s v="Management"/>
    <m/>
    <d v="2020-09-30T00:00:00"/>
    <d v="2020-10-09T00:00:00"/>
    <s v="This is done by campus as recorded in MRM"/>
    <x v="0"/>
    <x v="172"/>
    <x v="71"/>
  </r>
  <r>
    <n v="745"/>
    <s v="Management Review Meeting process needs improvement as per standards requirements:_x000a_• There has to be a formal communication mechanism in place for scheduling MRM and the agenda to be covered in it_x000a_• The current practise in MRM's is that everything is verbal discussion. There is no data that is compiled, summarised &amp; then presented for review by leadership during MRM's. Evidence - MRM dated 16/1/2020_x000a_• The fact that there was only partial internal audit conducted in Nov 2019 &amp; balance functions would be covered in March-20, this was not discussed during MRM dated 16th Jan, 2020_x000a_• Accidents / Incidents is not covered in MRM_x000a_• Target date for completion is not mentioned in MRM Minutes thereby unable to conclude the points that are still open, by when it will be closed and it’s current review status_x000a_• Agenda Points as per requirements of ISO 45001:2018 standards needs to be included from next MRM onwards_x000a_"/>
    <s v="Internal"/>
    <d v="2020-08-27T00:00:00"/>
    <x v="0"/>
    <x v="3"/>
    <x v="4"/>
    <s v="Major -Non-Conformities"/>
    <x v="0"/>
    <x v="42"/>
    <s v=" Management review"/>
    <s v="Management"/>
    <m/>
    <d v="2020-09-30T00:00:00"/>
    <d v="2020-10-09T00:00:00"/>
    <s v="This is done by campus as recorded in MRM"/>
    <x v="0"/>
    <x v="172"/>
    <x v="71"/>
  </r>
  <r>
    <n v="746"/>
    <s v="No documentary evidence available that the organization shall determine the interested parties (e.g. students, interns, alumni, external service providers, media, staff, etc...) that are relevant to it’s management system and their requirements i.e. needs and expectations from GIIS KL Campus."/>
    <s v="Internal"/>
    <d v="2020-08-26T00:00:00"/>
    <x v="0"/>
    <x v="3"/>
    <x v="4"/>
    <s v="Minor -Non-Conformities"/>
    <x v="0"/>
    <x v="29"/>
    <s v=" Needs &amp; Expectations"/>
    <s v="Management"/>
    <m/>
    <d v="2020-09-30T00:00:00"/>
    <d v="2020-10-14T00:00:00"/>
    <s v="Interested parties are now determined by the campus"/>
    <x v="0"/>
    <x v="116"/>
    <x v="137"/>
  </r>
  <r>
    <n v="747"/>
    <s v="Occupational Health, Safety &amp; Security Policy was unavailable at the time of audit / not shown to the auditors. Awareness related to the policy can be improved further."/>
    <s v="Internal"/>
    <d v="2020-08-26T00:00:00"/>
    <x v="0"/>
    <x v="3"/>
    <x v="4"/>
    <s v="Minor -Non-Conformities"/>
    <x v="0"/>
    <x v="37"/>
    <s v=" Policy"/>
    <s v="Management"/>
    <m/>
    <d v="2020-10-26T00:00:00"/>
    <d v="2020-09-15T00:00:00"/>
    <s v="OHS&amp;S Policy awareness made in campus"/>
    <x v="0"/>
    <x v="187"/>
    <x v="126"/>
  </r>
  <r>
    <n v="748"/>
    <s v="Complaints Management process needs to be streamlined. Departments are maintaining their respective complaints data. Analysis of repetitive complaints is not being done. No complete utilization of help desk observed, in the absence of which, many customer complaints may be unattended or unsurfaced as it is not overseen by any other supervisor. "/>
    <s v="Internal"/>
    <d v="2020-08-26T00:00:00"/>
    <x v="0"/>
    <x v="3"/>
    <x v="4"/>
    <s v="Minor -Non-Conformities"/>
    <x v="0"/>
    <x v="46"/>
    <s v=" Nonconformity &amp; corrective action"/>
    <s v="Academics"/>
    <m/>
    <d v="2020-09-30T00:00:00"/>
    <d v="2020-10-09T00:00:00"/>
    <s v="This is done by campus as recorded in MRM"/>
    <x v="0"/>
    <x v="172"/>
    <x v="71"/>
  </r>
  <r>
    <n v="749"/>
    <s v="Overall awareness of QMS &amp; OHSMS Risks can be further improved amongst various auditees and functions"/>
    <s v="Internal"/>
    <d v="2020-08-26T00:00:00"/>
    <x v="0"/>
    <x v="3"/>
    <x v="4"/>
    <s v="Minor -Non-Conformities"/>
    <x v="0"/>
    <x v="54"/>
    <s v=" Leadership &amp; Commitment"/>
    <s v="Management"/>
    <m/>
    <d v="2020-09-30T00:00:00"/>
    <d v="2020-10-09T00:00:00"/>
    <s v="This is done by campus as recorded in MRM"/>
    <x v="0"/>
    <x v="172"/>
    <x v="71"/>
  </r>
  <r>
    <n v="750"/>
    <s v="Although issues are discussed on monthly basis in meeting by respective dept's, they could be summarised into one document for ease of monitoring &amp; review by Leadership. "/>
    <s v="Internal"/>
    <d v="2020-08-26T00:00:00"/>
    <x v="0"/>
    <x v="3"/>
    <x v="4"/>
    <s v="Observation"/>
    <x v="0"/>
    <x v="55"/>
    <s v=" General (Leadership)"/>
    <s v="Management"/>
    <m/>
    <d v="2020-09-30T00:00:00"/>
    <d v="2020-10-09T00:00:00"/>
    <s v="This is done by campus as recorded in MRM"/>
    <x v="0"/>
    <x v="172"/>
    <x v="71"/>
  </r>
  <r>
    <n v="751"/>
    <s v="Overall awareness of ISO standards requirements awareness was limited to less people. Operations members are not aware of IMS procedures uploaded in my GIIS. "/>
    <s v="Internal"/>
    <d v="2020-08-26T00:00:00"/>
    <x v="0"/>
    <x v="3"/>
    <x v="4"/>
    <s v="Observation"/>
    <x v="0"/>
    <x v="27"/>
    <s v=" Awareness"/>
    <s v="Management"/>
    <m/>
    <d v="2020-09-30T00:00:00"/>
    <d v="2020-10-14T00:00:00"/>
    <s v="IMS procedures shared by the quality coordinator with the campus._x000a_And the team is made aware that it is available in myGIIS"/>
    <x v="0"/>
    <x v="116"/>
    <x v="137"/>
  </r>
  <r>
    <n v="752"/>
    <s v="Identification of Legal requirements specific to GIIS KL Campus was initiated in Feb'20 by respective dept's, a summary document / repository needs to be made that would assist in arriving at as to where the campus stands w.r.t. it's overall legal compliances status."/>
    <s v="Internal"/>
    <d v="2020-08-26T00:00:00"/>
    <x v="0"/>
    <x v="3"/>
    <x v="4"/>
    <s v="Observation"/>
    <x v="1"/>
    <x v="43"/>
    <s v=" Evaluation of Complaince"/>
    <s v="Management"/>
    <m/>
    <d v="2020-10-26T00:00:00"/>
    <d v="2020-09-15T00:00:00"/>
    <s v="Legal register made campus specific"/>
    <x v="0"/>
    <x v="187"/>
    <x v="126"/>
  </r>
  <r>
    <n v="753"/>
    <s v="New employee’s induction via Teamie is not followed up or ensured. No evidences of employee induction (Admissions Head, joined on 4th Oct-19). Safety aspects are not included in induction."/>
    <s v="Internal"/>
    <d v="2020-08-26T00:00:00"/>
    <x v="0"/>
    <x v="3"/>
    <x v="4"/>
    <s v="Observation"/>
    <x v="0"/>
    <x v="0"/>
    <s v=" Competence"/>
    <s v="HR"/>
    <m/>
    <d v="2020-09-30T00:00:00"/>
    <d v="2020-10-09T00:00:00"/>
    <s v="This is done by campus as recorded in MRM"/>
    <x v="0"/>
    <x v="172"/>
    <x v="71"/>
  </r>
  <r>
    <n v="754"/>
    <s v="Parent Satisfaction Target is 65% &amp; achievement is 60% for 2019. On the contrary, Student Satisfaction Target is 93%. Wide-gap exists between these two targets. Satisfaction surveys of parents needs to be updated. The reasons of low scores needs to reviewed thoroughly."/>
    <s v="Internal"/>
    <d v="2020-08-26T00:00:00"/>
    <x v="0"/>
    <x v="3"/>
    <x v="4"/>
    <s v="OFI"/>
    <x v="0"/>
    <x v="43"/>
    <s v=" Customer satisfaction"/>
    <s v="Academics"/>
    <m/>
    <d v="2020-09-30T00:00:00"/>
    <d v="2020-10-23T00:00:00"/>
    <s v="Parents and student satisfcation survey is analysed and reasons for difference recorded"/>
    <x v="0"/>
    <x v="176"/>
    <x v="68"/>
  </r>
  <r>
    <n v="755"/>
    <s v="Post admissions follow up to improve relationship with customers can be improved."/>
    <s v="Internal"/>
    <d v="2020-08-26T00:00:00"/>
    <x v="0"/>
    <x v="3"/>
    <x v="4"/>
    <s v="OFI"/>
    <x v="0"/>
    <x v="56"/>
    <s v=" Review of requirements for products &amp; services"/>
    <s v="Admissions"/>
    <m/>
    <d v="2020-09-30T00:00:00"/>
    <d v="2020-09-30T00:00:00"/>
    <s v="Google form has been created by the campus to capture feedback of the parents"/>
    <x v="0"/>
    <x v="15"/>
    <x v="168"/>
  </r>
  <r>
    <n v="756"/>
    <s v="Follow up by safety in charge if all students are aware of emergency evacuation plan needs to be done"/>
    <s v="Internal"/>
    <d v="2020-08-26T00:00:00"/>
    <x v="0"/>
    <x v="3"/>
    <x v="4"/>
    <s v="Observation"/>
    <x v="1"/>
    <x v="32"/>
    <s v=" Emergency preparedness and response"/>
    <s v="Operations"/>
    <m/>
    <d v="2020-09-30T00:00:00"/>
    <d v="2020-10-09T00:00:00"/>
    <s v="This is done by campus as recorded in MRM"/>
    <x v="0"/>
    <x v="172"/>
    <x v="71"/>
  </r>
  <r>
    <n v="757"/>
    <s v="During admissions, a student book with guidelines to rules / do and don’ts specific to KL Campus can be given including how to respond to emergencies, how to safeguard oneself during   pandemics, etc…"/>
    <s v="Internal"/>
    <d v="2020-08-26T00:00:00"/>
    <x v="0"/>
    <x v="3"/>
    <x v="4"/>
    <s v="Observation"/>
    <x v="0"/>
    <x v="30"/>
    <s v=" Determining requirements for products &amp; services"/>
    <s v="Admissions"/>
    <m/>
    <d v="2020-09-30T00:00:00"/>
    <d v="2020-10-09T00:00:00"/>
    <s v="This is done by campus as recorded in MRM"/>
    <x v="0"/>
    <x v="172"/>
    <x v="71"/>
  </r>
  <r>
    <n v="758"/>
    <s v="Regular &amp; systematic process for update and Change of address/phone numbers of parents needs to be implemented. "/>
    <s v="Internal"/>
    <d v="2020-08-27T00:00:00"/>
    <x v="0"/>
    <x v="3"/>
    <x v="4"/>
    <s v="OFI"/>
    <x v="0"/>
    <x v="56"/>
    <s v=" Review of requirements for products &amp; services"/>
    <s v="Admissions"/>
    <m/>
    <d v="2020-09-30T00:00:00"/>
    <d v="2020-09-30T00:00:00"/>
    <s v="This process has been initiated by the IT team in the campus"/>
    <x v="0"/>
    <x v="188"/>
    <x v="168"/>
  </r>
  <r>
    <n v="759"/>
    <s v="Access to documents &amp; it's retrieval to show to auditors by auditees can be improved."/>
    <s v="Internal"/>
    <d v="2020-08-28T00:00:00"/>
    <x v="0"/>
    <x v="3"/>
    <x v="4"/>
    <s v="OFI"/>
    <x v="0"/>
    <x v="13"/>
    <s v=" Control of documented information"/>
    <s v="Academics"/>
    <m/>
    <d v="2020-09-30T00:00:00"/>
    <d v="2020-10-23T00:00:00"/>
    <s v="It has been stated in MRM that documents will be organised when audit will be conducted"/>
    <x v="0"/>
    <x v="189"/>
    <x v="68"/>
  </r>
  <r>
    <n v="760"/>
    <s v="Risks to be identified for continuity of operations. In case there is breakdown in Internet Connection and Virtual Audits are happening at that time. "/>
    <s v="Internal"/>
    <d v="2020-08-29T00:00:00"/>
    <x v="0"/>
    <x v="3"/>
    <x v="4"/>
    <s v="OFI"/>
    <x v="0"/>
    <x v="1"/>
    <s v=" Address risk &amp; opportunity"/>
    <s v="Academics"/>
    <m/>
    <d v="2020-09-30T00:00:00"/>
    <d v="2020-09-28T00:00:00"/>
    <s v="Risk for the continuity of the business is identified in the risk register by the campus"/>
    <x v="0"/>
    <x v="184"/>
    <x v="169"/>
  </r>
  <r>
    <n v="761"/>
    <s v="Risks need to be identified for Admissions for requirements of additional staff to handle surge in leads / inquiries as aggressive digital marketing campaigns are planned for the next 4 months beginning Sept'20."/>
    <s v="Internal"/>
    <d v="2020-08-30T00:00:00"/>
    <x v="0"/>
    <x v="3"/>
    <x v="4"/>
    <s v="OFI"/>
    <x v="0"/>
    <x v="1"/>
    <s v=" Address risk &amp; opportunity"/>
    <s v="Admissions"/>
    <m/>
    <d v="2020-09-30T00:00:00"/>
    <d v="2020-09-28T00:00:00"/>
    <s v="Requirement of the additional staff is identified in the risk register"/>
    <x v="0"/>
    <x v="121"/>
    <x v="169"/>
  </r>
  <r>
    <n v="762"/>
    <s v="Employee Resume banks only in HRs email. This makes it person oriented. It needs to be in the system so that back up HR member can check the same."/>
    <s v="Internal"/>
    <d v="2020-08-31T00:00:00"/>
    <x v="0"/>
    <x v="3"/>
    <x v="4"/>
    <s v="OFI"/>
    <x v="0"/>
    <x v="8"/>
    <s v=" People"/>
    <s v="HR"/>
    <m/>
    <d v="2020-09-30T00:00:00"/>
    <d v="2020-10-02T00:00:00"/>
    <s v="Employees resume bank made in google drive"/>
    <x v="0"/>
    <x v="130"/>
    <x v="144"/>
  </r>
  <r>
    <n v="763"/>
    <s v="Criteria points for employee interview is not set. Without the score, the basis of selection or rejection may not be rationalized."/>
    <s v="Internal"/>
    <d v="2020-09-01T00:00:00"/>
    <x v="0"/>
    <x v="3"/>
    <x v="4"/>
    <s v="OFI"/>
    <x v="0"/>
    <x v="8"/>
    <s v=" People"/>
    <s v="HR"/>
    <m/>
    <d v="2020-09-30T00:00:00"/>
    <d v="2020-10-20T00:00:00"/>
    <s v="campus in MRM decided to immediately implement corporate document which has rating system"/>
    <x v="0"/>
    <x v="116"/>
    <x v="72"/>
  </r>
  <r>
    <n v="764"/>
    <s v="Employee satisfaction survey reports to be available with HR and Analysis of the report needs to be done"/>
    <s v="Internal"/>
    <d v="2020-09-02T00:00:00"/>
    <x v="0"/>
    <x v="3"/>
    <x v="4"/>
    <s v="Observation"/>
    <x v="0"/>
    <x v="23"/>
    <s v=" Analysis &amp; evaluation"/>
    <s v="HR"/>
    <m/>
    <d v="2020-09-30T00:00:00"/>
    <d v="2020-10-09T00:00:00"/>
    <s v="This is done by campus as recorded in MRM"/>
    <x v="0"/>
    <x v="12"/>
    <x v="71"/>
  </r>
  <r>
    <n v="765"/>
    <s v="The training process seems to be ineffective_x000a_• Planned and actual evidence not seen for training of employees._x000a_• No records of shadow training of new employees seen though they said they have some cases where employees shadowed._x000a_"/>
    <s v="Internal"/>
    <d v="2020-09-03T00:00:00"/>
    <x v="0"/>
    <x v="3"/>
    <x v="4"/>
    <s v="Observation"/>
    <x v="0"/>
    <x v="0"/>
    <s v=" Competence"/>
    <s v="HR"/>
    <m/>
    <d v="2020-09-30T00:00:00"/>
    <d v="2020-10-23T00:00:00"/>
    <s v="HR has strenghtened the records of training added budgeted v/s completed._x000a_Also Shadow Teacher records are maintained."/>
    <x v="0"/>
    <x v="185"/>
    <x v="68"/>
  </r>
  <r>
    <n v="766"/>
    <s v="Standard format for vendor evaluation to be followed (KL has separate)"/>
    <s v="Internal"/>
    <d v="2020-09-04T00:00:00"/>
    <x v="0"/>
    <x v="3"/>
    <x v="4"/>
    <s v="OFI"/>
    <x v="0"/>
    <x v="31"/>
    <s v=" Control of external processes, products &amp; services"/>
    <s v="Operations"/>
    <m/>
    <d v="2020-09-30T00:00:00"/>
    <d v="2020-09-22T00:00:00"/>
    <s v="New vendor evaluation form to be used from Dec 2020"/>
    <x v="0"/>
    <x v="190"/>
    <x v="156"/>
  </r>
  <r>
    <n v="767"/>
    <s v="Incident report not seen fully (only one sample seen)"/>
    <s v="Internal"/>
    <d v="2020-09-05T00:00:00"/>
    <x v="0"/>
    <x v="3"/>
    <x v="4"/>
    <s v="Observation"/>
    <x v="1"/>
    <x v="46"/>
    <s v=" Incident, nonconformity &amp; corrective action"/>
    <s v="Operations"/>
    <m/>
    <d v="2020-09-30T00:00:00"/>
    <d v="2020-09-28T00:00:00"/>
    <s v="Complete incident report prepared by the campus"/>
    <x v="0"/>
    <x v="133"/>
    <x v="169"/>
  </r>
  <r>
    <n v="768"/>
    <s v="Overall Awareness of the standards requirements and processes needs to be in place."/>
    <s v="Internal"/>
    <d v="2020-09-28T00:00:00"/>
    <x v="0"/>
    <x v="2"/>
    <x v="7"/>
    <s v="Major -Non-Conformities"/>
    <x v="0"/>
    <x v="27"/>
    <s v=" Awareness"/>
    <s v="Quality"/>
    <m/>
    <s v="31/10/2020"/>
    <d v="2021-01-07T00:00:00"/>
    <s v="Overall awareness training given by the quality coordinator to the campus"/>
    <x v="0"/>
    <x v="124"/>
    <x v="170"/>
  </r>
  <r>
    <n v="769"/>
    <s v="Complete vendor management process is currently not followed by the campus, for e. g. new vendor evaluation form, vendor satisfaction survey are missing"/>
    <s v="Internal"/>
    <d v="2020-09-28T00:00:00"/>
    <x v="0"/>
    <x v="2"/>
    <x v="7"/>
    <s v="Major -Non-Conformities"/>
    <x v="1"/>
    <x v="48"/>
    <s v=" Procurement"/>
    <s v="Operations"/>
    <m/>
    <s v="31/10/2020"/>
    <d v="2020-11-02T00:00:00"/>
    <s v="New vendor evaluation form and vendor satisfaction survey forms are used by campus "/>
    <x v="0"/>
    <x v="15"/>
    <x v="144"/>
  </r>
  <r>
    <n v="770"/>
    <s v="Presently legal register not maintained by the campus."/>
    <s v="Internal"/>
    <d v="2020-09-28T00:00:00"/>
    <x v="0"/>
    <x v="2"/>
    <x v="7"/>
    <s v="Major -Non-Conformities"/>
    <x v="1"/>
    <x v="33"/>
    <s v=" Determination of legal and other requirements"/>
    <s v="Quality"/>
    <m/>
    <s v="30/11/2020"/>
    <d v="2021-01-25T00:00:00"/>
    <s v="Removed from ISO Scope"/>
    <x v="0"/>
    <x v="191"/>
    <x v="171"/>
  </r>
  <r>
    <n v="771"/>
    <s v="PUC’s were expired, needs to be renewed for all buses."/>
    <s v="Internal"/>
    <d v="2020-09-28T00:00:00"/>
    <x v="0"/>
    <x v="2"/>
    <x v="7"/>
    <s v="Major -Non-Conformities"/>
    <x v="1"/>
    <x v="33"/>
    <s v=" Determination of legal and other requirements"/>
    <s v="Operations"/>
    <m/>
    <s v="30/11/2020"/>
    <d v="2021-01-25T00:00:00"/>
    <s v="Removed from ISO Scope"/>
    <x v="0"/>
    <x v="191"/>
    <x v="171"/>
  </r>
  <r>
    <n v="772"/>
    <s v="Mock drill has not been conducted by the campus."/>
    <s v="Internal"/>
    <d v="2020-09-28T00:00:00"/>
    <x v="0"/>
    <x v="2"/>
    <x v="7"/>
    <s v="Major -Non-Conformities"/>
    <x v="1"/>
    <x v="32"/>
    <s v=" Emergency preparedness and response"/>
    <s v="Operations"/>
    <m/>
    <s v="31/10/2020"/>
    <d v="2020-11-02T00:00:00"/>
    <s v="Mock Drill is conducted by the campus"/>
    <x v="0"/>
    <x v="15"/>
    <x v="144"/>
  </r>
  <r>
    <n v="773"/>
    <s v="Health Records need to be maintained. E.g. Presently the campus is not collecting any health records from the bus vendor. Fitness of the driver and conductor is just taken on the letterhead. Also Student Health records to be maintained by nurse."/>
    <s v="Internal"/>
    <d v="2020-09-28T00:00:00"/>
    <x v="0"/>
    <x v="2"/>
    <x v="7"/>
    <s v="Major -Non-Conformities"/>
    <x v="1"/>
    <x v="33"/>
    <s v=" Determination of legal and other requirements"/>
    <s v="Operations"/>
    <m/>
    <s v="13/11/2020"/>
    <d v="2021-01-25T00:00:00"/>
    <s v="Removed from ISO Scope"/>
    <x v="0"/>
    <x v="191"/>
    <x v="172"/>
  </r>
  <r>
    <n v="774"/>
    <s v="Control procedure of the documents should be in place and all documents need to be dated and numbered."/>
    <s v="Internal"/>
    <d v="2020-09-28T00:00:00"/>
    <x v="0"/>
    <x v="2"/>
    <x v="7"/>
    <s v="Minor -Non-Conformities"/>
    <x v="0"/>
    <x v="13"/>
    <s v=" Control of documented information"/>
    <s v="Management"/>
    <m/>
    <s v="23/10/2020"/>
    <d v="2020-12-01T00:00:00"/>
    <s v="Control procedure for the document is now available at the campus"/>
    <x v="0"/>
    <x v="98"/>
    <x v="160"/>
  </r>
  <r>
    <n v="775"/>
    <s v="External and Internal communication needs to be improved. There has to be a formal communication mechanism in place for scheduling meetings and the agenda to be covered in it. E.g. 1 Overall communication with the parents is not very clear as no records are maintained for the same. E.g. 2 - Leave taken by the teacher should be first informed to the coordinator and not EA, and also communication is done through WhatsApp chat."/>
    <s v="Internal"/>
    <d v="2020-09-28T00:00:00"/>
    <x v="0"/>
    <x v="2"/>
    <x v="7"/>
    <s v="Minor -Non-Conformities"/>
    <x v="1"/>
    <x v="50"/>
    <s v=" Understanding the organization and its context"/>
    <s v="Academics"/>
    <m/>
    <s v="23/10/2020"/>
    <d v="2020-10-23T00:00:00"/>
    <s v="campus has now standardized the communication process. Parent communication is now happened through mygiis and google classrooms"/>
    <x v="0"/>
    <x v="192"/>
    <x v="168"/>
  </r>
  <r>
    <n v="776"/>
    <s v="Training given by nurse is not recorded anywhere, proper records should be maintained of the same. POSCO training needs be arranged for staff. Lady attendant/drivers are not trained on first aid and Fire &amp; safety. Planned v/s actual training hours can be maintained"/>
    <s v="Internal"/>
    <d v="2020-09-28T00:00:00"/>
    <x v="0"/>
    <x v="2"/>
    <x v="7"/>
    <s v="Minor -Non-Conformities"/>
    <x v="0"/>
    <x v="27"/>
    <s v=" Awareness"/>
    <s v="HR"/>
    <m/>
    <s v="31/10/2020"/>
    <d v="2020-12-01T00:00:00"/>
    <s v="POSCO training has been conducted by the campus and records for the same is also maintained"/>
    <x v="0"/>
    <x v="98"/>
    <x v="67"/>
  </r>
  <r>
    <n v="777"/>
    <s v="Operational Control &amp; Measures need to be in place for    _x000a_a.       Loose and hanging wires that are seen in security guards cabin.    _x000a_b.       Smoke detectors whose periodic testing needs to be done.    _x000a_c.       Fire extinguisher that was not available in Store room.  _x000a_d.       Hygiene check register for canteen that is not maintained."/>
    <s v="Internal"/>
    <d v="2020-09-28T00:00:00"/>
    <x v="0"/>
    <x v="2"/>
    <x v="7"/>
    <s v="Minor -Non-Conformities"/>
    <x v="1"/>
    <x v="40"/>
    <s v=" Eliminating Hazards and reducing OH&amp;S risks"/>
    <s v="Operations"/>
    <m/>
    <s v="31/10/2020"/>
    <d v="2020-11-02T00:00:00"/>
    <s v="Loose wires were well fitted by campus also, fire extinguisher is kept in the store room_x000a_Hygeiene canteen register is also maintained and smoke detectors are also tested."/>
    <x v="0"/>
    <x v="15"/>
    <x v="144"/>
  </r>
  <r>
    <n v="778"/>
    <s v="List of medicines needs to be maintained with expiry dates by nurse. Medicines should be prescribed by the doctor."/>
    <s v="Internal"/>
    <d v="2020-09-28T00:00:00"/>
    <x v="0"/>
    <x v="2"/>
    <x v="7"/>
    <s v="Minor -Non-Conformities"/>
    <x v="1"/>
    <x v="40"/>
    <s v=" Eliminating Hazards and reducing OH&amp;S risks"/>
    <s v="Operations"/>
    <m/>
    <s v="31/10/2020"/>
    <d v="2021-01-25T00:00:00"/>
    <s v="Removed from ISO Scope"/>
    <x v="0"/>
    <x v="191"/>
    <x v="147"/>
  </r>
  <r>
    <n v="779"/>
    <s v="Internal and External Strategic issues needs to be identified by the campus and should also be reviewed periodically."/>
    <s v="Internal"/>
    <d v="2020-09-28T00:00:00"/>
    <x v="0"/>
    <x v="2"/>
    <x v="7"/>
    <s v="Observation"/>
    <x v="1"/>
    <x v="50"/>
    <s v=" Understanding the organization and its context"/>
    <s v="Management"/>
    <m/>
    <s v="30/11/2020"/>
    <d v="2021-01-25T00:00:00"/>
    <s v="Removed from ISO Scope"/>
    <x v="0"/>
    <x v="191"/>
    <x v="171"/>
  </r>
  <r>
    <n v="780"/>
    <s v="Alumni and other vendors like media to be included in the needs and expectation of the interested parties document and should also be reviewed."/>
    <s v="Internal"/>
    <d v="2020-09-28T00:00:00"/>
    <x v="0"/>
    <x v="2"/>
    <x v="7"/>
    <s v="Observation"/>
    <x v="0"/>
    <x v="29"/>
    <s v=" Needs &amp; Expectations"/>
    <s v="Management"/>
    <m/>
    <s v="31/10/2020"/>
    <d v="2020-12-08T00:00:00"/>
    <s v="A comprehensive risk and opportunity register is maintained by the campus and various needs and expectations of the external parties are identified."/>
    <x v="0"/>
    <x v="186"/>
    <x v="173"/>
  </r>
  <r>
    <n v="781"/>
    <s v="Analysis of the training records (training effectiveness) to be done."/>
    <s v="Internal"/>
    <d v="2020-09-28T00:00:00"/>
    <x v="0"/>
    <x v="2"/>
    <x v="7"/>
    <s v="Observation"/>
    <x v="0"/>
    <x v="27"/>
    <s v=" Awareness"/>
    <s v="HR"/>
    <m/>
    <s v="31/10/2020"/>
    <d v="2020-12-01T00:00:00"/>
    <s v="Analysis of the training records are maintained by the campus"/>
    <x v="0"/>
    <x v="98"/>
    <x v="67"/>
  </r>
  <r>
    <n v="782"/>
    <s v="Child protection policy not shown"/>
    <s v="Internal"/>
    <d v="2020-09-28T00:00:00"/>
    <x v="0"/>
    <x v="2"/>
    <x v="7"/>
    <s v="Observation"/>
    <x v="1"/>
    <x v="33"/>
    <s v=" Determination of legal and other requirements"/>
    <s v="HR"/>
    <m/>
    <s v="22/10/2020"/>
    <d v="2020-10-23T00:00:00"/>
    <s v="Child Protection policy and a circular with safety instruction is provided by the campus."/>
    <x v="0"/>
    <x v="192"/>
    <x v="54"/>
  </r>
  <r>
    <n v="783"/>
    <s v="Agreement with the nearby hospital needs to entered by the campus."/>
    <s v="Internal"/>
    <d v="2020-09-28T00:00:00"/>
    <x v="0"/>
    <x v="2"/>
    <x v="7"/>
    <s v="Observation"/>
    <x v="0"/>
    <x v="31"/>
    <s v=" Control of external processes, products &amp; services"/>
    <s v="Operations"/>
    <m/>
    <s v="31/10/2020"/>
    <d v="2021-01-25T00:00:00"/>
    <s v="Removed from ISO Scope"/>
    <x v="0"/>
    <x v="191"/>
    <x v="147"/>
  </r>
  <r>
    <n v="784"/>
    <s v="PROMISE V2 to be reviewed in detail and action plan to be formulated to improve the score."/>
    <s v="Internal"/>
    <d v="2020-09-28T00:00:00"/>
    <x v="0"/>
    <x v="2"/>
    <x v="7"/>
    <s v="Observation"/>
    <x v="0"/>
    <x v="39"/>
    <s v=" Continual improvement"/>
    <s v="Management"/>
    <m/>
    <s v="31/10/2020"/>
    <d v="2020-11-19T00:00:00"/>
    <s v="Action plan is formulatted by the campus and the same is reviwed by the board"/>
    <x v="0"/>
    <x v="193"/>
    <x v="129"/>
  </r>
  <r>
    <n v="785"/>
    <s v="Analysis of lead generation does not happen in campus. Analysis of the incident report/register to be done by campus. Analysis of the parent feedback needs to be done."/>
    <s v="Internal"/>
    <d v="2020-09-28T00:00:00"/>
    <x v="0"/>
    <x v="2"/>
    <x v="7"/>
    <s v="Observation"/>
    <x v="0"/>
    <x v="39"/>
    <s v=" Continual improvement"/>
    <s v="Admissions"/>
    <m/>
    <s v="22/10/2020"/>
    <d v="2021-01-25T00:00:00"/>
    <s v="Removed from ISO Scope"/>
    <x v="0"/>
    <x v="191"/>
    <x v="25"/>
  </r>
  <r>
    <n v="786"/>
    <s v="In Fee ceiling sheet date on which calls are given should be specified with follow up action"/>
    <s v="Internal"/>
    <d v="2020-09-29T00:00:00"/>
    <x v="0"/>
    <x v="2"/>
    <x v="7"/>
    <s v="Observation"/>
    <x v="0"/>
    <x v="21"/>
    <s v=" Customer communication"/>
    <s v="Admissions"/>
    <m/>
    <s v="22/10/2020"/>
    <d v="2020-10-23T00:00:00"/>
    <s v="Fee ceiling sheet with follow up action parameters maintained by the campus"/>
    <x v="0"/>
    <x v="117"/>
    <x v="54"/>
  </r>
  <r>
    <n v="787"/>
    <s v="Approvals for petty cash expenses should be taken prior to carrying out repairs or maintenance with complete verification of the work to be conducted, Operation in charge must indicate following details in petty cash statement:_x000a_a. Date of claim_x000a_b. Person/ Company to pay along with Invoice, if any_x000a_c. Brief description of the claim_x000a_d. Individual amounts and total amount."/>
    <s v="Internal"/>
    <d v="2020-09-29T00:00:00"/>
    <x v="0"/>
    <x v="2"/>
    <x v="7"/>
    <s v="Observation"/>
    <x v="0"/>
    <x v="25"/>
    <s v=" Type &amp; extent of control"/>
    <s v="Operations"/>
    <m/>
    <s v="22/10/2020"/>
    <d v="2020-10-23T00:00:00"/>
    <s v="Now petty cash approvals are taken by the campus prior to the expense."/>
    <x v="0"/>
    <x v="117"/>
    <x v="54"/>
  </r>
  <r>
    <n v="788"/>
    <s v="Recruitment Tracker should be maintained by the Campus."/>
    <s v="Internal"/>
    <d v="2020-09-29T00:00:00"/>
    <x v="0"/>
    <x v="2"/>
    <x v="7"/>
    <s v="Observation"/>
    <x v="0"/>
    <x v="47"/>
    <s v=" Quality objectives &amp; planning to achieve them"/>
    <s v="HR"/>
    <m/>
    <s v="22/10/2020"/>
    <d v="2020-10-23T00:00:00"/>
    <s v="Recruitment tracker is maintained by campus"/>
    <x v="0"/>
    <x v="117"/>
    <x v="54"/>
  </r>
  <r>
    <n v="789"/>
    <s v="Biometrics system for attendance of teachers not working since December 2019."/>
    <s v="Internal"/>
    <d v="2020-09-29T00:00:00"/>
    <x v="0"/>
    <x v="2"/>
    <x v="7"/>
    <s v="Observation"/>
    <x v="0"/>
    <x v="16"/>
    <s v=" Infrastructure"/>
    <s v="Operations"/>
    <m/>
    <s v="22/10/2020"/>
    <d v="2020-10-23T00:00:00"/>
    <s v="Biometrics system for attendance of teachers is working now"/>
    <x v="0"/>
    <x v="117"/>
    <x v="54"/>
  </r>
  <r>
    <n v="790"/>
    <s v="New Joiners list not maintained by the campus so unable to gauge complete picture of the same. Induction deck can be made more comprehensive"/>
    <s v="Internal"/>
    <d v="2020-09-29T00:00:00"/>
    <x v="0"/>
    <x v="2"/>
    <x v="7"/>
    <s v="Observation"/>
    <x v="0"/>
    <x v="27"/>
    <s v=" Awareness"/>
    <s v="HR"/>
    <m/>
    <s v="31/10/2020"/>
    <d v="2020-12-04T00:00:00"/>
    <s v="Joiners list and Induction slide updated by the campus"/>
    <x v="0"/>
    <x v="153"/>
    <x v="108"/>
  </r>
  <r>
    <n v="791"/>
    <s v="Safety committee member’s names needs to be added in the emergency preparedness SOP."/>
    <s v="Internal"/>
    <d v="2020-09-29T00:00:00"/>
    <x v="0"/>
    <x v="2"/>
    <x v="7"/>
    <s v="Observation"/>
    <x v="1"/>
    <x v="49"/>
    <s v=" Consultation and participation of workers"/>
    <s v="Operations"/>
    <m/>
    <s v="31/10/2020"/>
    <d v="2020-12-01T00:00:00"/>
    <s v="Safety committee is now formed in school with names added"/>
    <x v="0"/>
    <x v="141"/>
    <x v="67"/>
  </r>
  <r>
    <n v="792"/>
    <s v="In IT asset checklist date of issue/date of return/reissue columns can be added for tracking purpose."/>
    <s v="Internal"/>
    <d v="2020-09-29T00:00:00"/>
    <x v="0"/>
    <x v="2"/>
    <x v="7"/>
    <s v="OFI"/>
    <x v="0"/>
    <x v="16"/>
    <s v=" Infrastructure"/>
    <s v="Operations"/>
    <m/>
    <s v="26/10/2020"/>
    <d v="2020-11-02T00:00:00"/>
    <s v="IT Checklist is made by the campus with receipts and issue columns added"/>
    <x v="0"/>
    <x v="188"/>
    <x v="115"/>
  </r>
  <r>
    <n v="793"/>
    <s v="Social media is accessible on library PC."/>
    <s v="Internal"/>
    <d v="2020-09-29T00:00:00"/>
    <x v="0"/>
    <x v="2"/>
    <x v="7"/>
    <s v="OFI"/>
    <x v="0"/>
    <x v="16"/>
    <s v=" Infrastructure"/>
    <s v="IT"/>
    <m/>
    <s v="26/10/2020"/>
    <d v="2020-12-04T00:00:00"/>
    <s v="Social media is blocked in library PC"/>
    <x v="0"/>
    <x v="153"/>
    <x v="160"/>
  </r>
  <r>
    <n v="794"/>
    <s v="Currently the school does not have provision of Wheelchair."/>
    <s v="Internal"/>
    <d v="2020-09-29T00:00:00"/>
    <x v="0"/>
    <x v="2"/>
    <x v="7"/>
    <s v="OFI"/>
    <x v="0"/>
    <x v="14"/>
    <s v=" Resources"/>
    <s v="Operations"/>
    <m/>
    <s v="30/11/2020"/>
    <d v="2021-01-25T00:00:00"/>
    <s v="Removed from ISO Scope"/>
    <x v="0"/>
    <x v="161"/>
    <x v="171"/>
  </r>
  <r>
    <n v="795"/>
    <s v="For Stock take/equipment currently campus is using registers however need to ensure that forms should be in use."/>
    <s v="Internal"/>
    <d v="2020-09-29T00:00:00"/>
    <x v="0"/>
    <x v="2"/>
    <x v="7"/>
    <s v="OFI"/>
    <x v="0"/>
    <x v="15"/>
    <s v=" Operational planning and control"/>
    <s v="Operations"/>
    <m/>
    <s v="13/11/2020"/>
    <d v="2021-01-25T00:00:00"/>
    <s v="Removed from ISO Scope"/>
    <x v="0"/>
    <x v="161"/>
    <x v="172"/>
  </r>
  <r>
    <n v="796"/>
    <s v="Annual Pedagogical Planning copy of the last year not present with the campus"/>
    <s v="Internal"/>
    <d v="2020-09-29T00:00:00"/>
    <x v="0"/>
    <x v="2"/>
    <x v="7"/>
    <s v="OFI"/>
    <x v="0"/>
    <x v="15"/>
    <s v=" Operational planning and control"/>
    <s v="Academics"/>
    <m/>
    <s v="30/10/2020"/>
    <d v="2020-12-01T00:00:00"/>
    <s v="Annual Pedagogical Planning copy is now maintained by the campus"/>
    <x v="0"/>
    <x v="141"/>
    <x v="70"/>
  </r>
  <r>
    <n v="797"/>
    <s v="Campus worksheet is different from the other campuses, maybe same worksheets can be followed throughout GIIS with correct document no. and effective date."/>
    <s v="Internal"/>
    <d v="2020-09-29T00:00:00"/>
    <x v="0"/>
    <x v="2"/>
    <x v="7"/>
    <s v="OFI"/>
    <x v="0"/>
    <x v="13"/>
    <s v=" Control of documented information"/>
    <s v="Academics"/>
    <m/>
    <s v="22/10/2020"/>
    <d v="2020-10-23T00:00:00"/>
    <s v="As per the email confirmation received from Academic co-ordinator currently campus is using the worksheets which are provided by HO"/>
    <x v="0"/>
    <x v="117"/>
    <x v="54"/>
  </r>
  <r>
    <n v="798"/>
    <s v="Daily Performa Sheet should be filled, currently it is not filled fully."/>
    <s v="Internal"/>
    <d v="2020-09-29T00:00:00"/>
    <x v="0"/>
    <x v="2"/>
    <x v="7"/>
    <s v="OFI"/>
    <x v="0"/>
    <x v="15"/>
    <s v=" Operational planning and control"/>
    <s v="Academics"/>
    <m/>
    <s v="22/10/2020"/>
    <d v="2020-10-23T00:00:00"/>
    <s v="Daily work performa sheet is maintained"/>
    <x v="0"/>
    <x v="117"/>
    <x v="54"/>
  </r>
  <r>
    <n v="799"/>
    <s v="A comprehensive Legal Register needs to be maintained at Campus level."/>
    <s v="Internal"/>
    <d v="2020-10-05T00:00:00"/>
    <x v="0"/>
    <x v="2"/>
    <x v="2"/>
    <s v="Observation"/>
    <x v="1"/>
    <x v="43"/>
    <s v=" Evaluation of Complaince"/>
    <s v="Management"/>
    <m/>
    <d v="2020-11-30T00:00:00"/>
    <d v="2021-02-02T00:00:00"/>
    <s v="Campus is maintaining a legal register "/>
    <x v="0"/>
    <x v="143"/>
    <x v="65"/>
  </r>
  <r>
    <n v="800"/>
    <s v="Students, Parents, Teachers &amp; Staff, / CBSE, Management are identified as key stakeholders and their needs &amp; expectations are also documented. GIIS Balewadi can further consider including other regulatory bodies Society and Environment too."/>
    <s v="Internal"/>
    <d v="2020-10-05T00:00:00"/>
    <x v="0"/>
    <x v="2"/>
    <x v="2"/>
    <s v="Observation"/>
    <x v="0"/>
    <x v="29"/>
    <s v=" Needs &amp; Expectations"/>
    <s v="Management"/>
    <m/>
    <d v="2020-12-31T00:00:00"/>
    <d v="2021-02-08T00:00:00"/>
    <s v="Needs and expectations of other regulartory bodies are included"/>
    <x v="0"/>
    <x v="194"/>
    <x v="160"/>
  </r>
  <r>
    <n v="801"/>
    <s v="Risks identified in Admissions( Data Control(,Sickbay( Medication for Bites and plant Allergies),Operations ( Un known Pests)and Library( Placement of Computers), Academics ( for Absenteeism)Each Function can perform their Risk assessment to Monitor and put controls in place."/>
    <s v="Internal"/>
    <d v="2020-10-05T00:00:00"/>
    <x v="0"/>
    <x v="2"/>
    <x v="2"/>
    <s v="Observation"/>
    <x v="1"/>
    <x v="40"/>
    <s v=" Eliminating Hazards and reducing OH&amp;S risks"/>
    <s v="Management"/>
    <m/>
    <d v="2021-03-31T00:00:00"/>
    <d v="2021-02-08T00:00:00"/>
    <s v="A comphrehensive Risk assessment register is being prepared by the team "/>
    <x v="0"/>
    <x v="194"/>
    <x v="174"/>
  </r>
  <r>
    <n v="802"/>
    <s v="Curriculum Plans modification can be looked into.( Common Template, Inputs from all geos subjectwise,mapping to 9 Gems and inclusion of HOTS skills)"/>
    <s v="Internal"/>
    <d v="2020-10-05T00:00:00"/>
    <x v="0"/>
    <x v="2"/>
    <x v="2"/>
    <s v="Observation"/>
    <x v="0"/>
    <x v="15"/>
    <s v=" Operational planning and control"/>
    <s v="Academics"/>
    <m/>
    <d v="2021-01-04T00:00:00"/>
    <d v="2021-02-08T00:00:00"/>
    <s v="This is reveiwed by Global Team and will do things as per their instructions"/>
    <x v="0"/>
    <x v="194"/>
    <x v="61"/>
  </r>
  <r>
    <n v="803"/>
    <s v="Lesson conduct Follow up can be included along with teacher’s reflection in the appropriate row of the form, also Homework correction can be monitored by COD’s even though all work is assigned online."/>
    <s v="Internal"/>
    <d v="2020-10-05T00:00:00"/>
    <x v="0"/>
    <x v="2"/>
    <x v="2"/>
    <s v="Observation"/>
    <x v="0"/>
    <x v="4"/>
    <s v=" Design &amp; development controls"/>
    <s v="Academics"/>
    <m/>
    <d v="2020-11-19T00:00:00"/>
    <d v="2021-02-06T00:00:00"/>
    <s v="Lesson conduct follow up is monitored by teachers, also homework correction is also done by teachers."/>
    <x v="0"/>
    <x v="66"/>
    <x v="175"/>
  </r>
  <r>
    <n v="804"/>
    <s v="A weekly or Monthly Report of completed work for parents can be introduced for better monitoring of teachers work."/>
    <s v="Internal"/>
    <d v="2020-10-05T00:00:00"/>
    <x v="0"/>
    <x v="2"/>
    <x v="2"/>
    <s v="Observation"/>
    <x v="0"/>
    <x v="21"/>
    <s v=" Customer communication"/>
    <s v="Academics"/>
    <m/>
    <d v="2020-01-12T00:00:00"/>
    <d v="2021-02-02T00:00:00"/>
    <s v="During PTM's, teachers discuss the completed work with parents"/>
    <x v="0"/>
    <x v="143"/>
    <x v="176"/>
  </r>
  <r>
    <n v="805"/>
    <s v="Usage of myGIIS needs to be looked into as parents are unaware of certain features. Also the Principal’s name appears twice one as designation, one as his name. this can be confusing and mails might not get addressed in a timely manner leading to dissatisfaction of customer"/>
    <s v="Internal"/>
    <d v="2020-10-05T00:00:00"/>
    <x v="0"/>
    <x v="2"/>
    <x v="2"/>
    <s v="Observation"/>
    <x v="1"/>
    <x v="19"/>
    <s v=" Communication"/>
    <s v="Management"/>
    <m/>
    <d v="2020-10-11T00:00:00"/>
    <d v="2021-02-16T00:00:00"/>
    <s v="Issue has been resolved by IT Team"/>
    <x v="0"/>
    <x v="195"/>
    <x v="81"/>
  </r>
  <r>
    <n v="806"/>
    <s v="Even though level wise Parent Handbook is available this can be integrated in one comprehensive one with VMS.9Gems and quality Objectives included as well as withdrawal process explained in more detail. It can also be reviewed for any errors."/>
    <s v="Internal"/>
    <d v="2020-10-05T00:00:00"/>
    <x v="0"/>
    <x v="2"/>
    <x v="2"/>
    <s v="Observation"/>
    <x v="1"/>
    <x v="19"/>
    <s v=" Communication"/>
    <s v="Management"/>
    <m/>
    <d v="2021-01-04T00:00:00"/>
    <d v="2021-02-06T00:00:00"/>
    <s v="comprehensive Parent handbook is made by the campus"/>
    <x v="0"/>
    <x v="66"/>
    <x v="9"/>
  </r>
  <r>
    <n v="807"/>
    <s v="To capture and track verbal, written or mail complaints via mygiis can be put in place to analyze and control."/>
    <s v="Internal"/>
    <d v="2020-10-05T00:00:00"/>
    <x v="0"/>
    <x v="2"/>
    <x v="2"/>
    <s v="Observation"/>
    <x v="0"/>
    <x v="43"/>
    <s v=" Customer satisfaction"/>
    <s v="Management"/>
    <m/>
    <d v="2021-01-04T00:00:00"/>
    <d v="2021-02-04T00:00:00"/>
    <s v="Complaints are now captured in Helpdesk"/>
    <x v="0"/>
    <x v="196"/>
    <x v="67"/>
  </r>
  <r>
    <n v="808"/>
    <s v="Exit interviews can be put in place for withdrawing students in order to control &amp; minimize adverse impact on student numbers."/>
    <s v="Internal"/>
    <d v="2020-10-06T00:00:00"/>
    <x v="0"/>
    <x v="2"/>
    <x v="2"/>
    <s v="Observation"/>
    <x v="0"/>
    <x v="43"/>
    <s v=" Customer satisfaction"/>
    <s v="Admissions"/>
    <m/>
    <d v="2020-11-30T00:00:00"/>
    <d v="2021-02-04T00:00:00"/>
    <s v="Exit interview process has now been put in place"/>
    <x v="0"/>
    <x v="139"/>
    <x v="177"/>
  </r>
  <r>
    <n v="809"/>
    <s v="In order to ensure that lessons are completed as per plan, classrooms can have a monthly planner in place and worksheet bank for Proxy Teachers to use in case on regular teacher being on leave."/>
    <s v="Internal"/>
    <d v="2020-10-06T00:00:00"/>
    <x v="0"/>
    <x v="2"/>
    <x v="2"/>
    <s v="Observation"/>
    <x v="0"/>
    <x v="1"/>
    <s v=" Address risk &amp; opportunity"/>
    <s v="Academics"/>
    <m/>
    <d v="2021-01-04T00:00:00"/>
    <d v="2021-02-08T00:00:00"/>
    <s v="Proxy documentation has been enchanced. And worksheet bank provision has been made by the campus "/>
    <x v="0"/>
    <x v="92"/>
    <x v="61"/>
  </r>
  <r>
    <n v="810"/>
    <s v="Although Housekeeping, Security and Upper management all have background checks, HR can initiate checks for teaching staff too."/>
    <s v="Internal"/>
    <d v="2020-10-06T00:00:00"/>
    <x v="0"/>
    <x v="2"/>
    <x v="2"/>
    <s v="Observation"/>
    <x v="1"/>
    <x v="40"/>
    <s v=" Eliminating Hazards and reducing OH&amp;S risks"/>
    <s v="HR"/>
    <m/>
    <d v="2021-01-04T00:00:00"/>
    <d v="2021-02-06T00:00:00"/>
    <s v="Reference check is now performed by HR"/>
    <x v="0"/>
    <x v="197"/>
    <x v="9"/>
  </r>
  <r>
    <n v="811"/>
    <s v="ISO Standards Awareness Training Program has been done for Campus Team. For further understanding of the requirements as per function and one’s role w.r.t. standards a structured training can be looked into."/>
    <s v="Internal"/>
    <d v="2020-10-06T00:00:00"/>
    <x v="0"/>
    <x v="2"/>
    <x v="2"/>
    <s v="OFI"/>
    <x v="0"/>
    <x v="27"/>
    <s v=" Awareness"/>
    <s v="HR"/>
    <m/>
    <d v="2021-01-31T00:00:00"/>
    <d v="2021-01-12T00:00:00"/>
    <s v="ISO training program done for the campus"/>
    <x v="0"/>
    <x v="198"/>
    <x v="114"/>
  </r>
  <r>
    <n v="812"/>
    <s v="Lesson plans can have an additional row showing number of periods required for completion."/>
    <s v="Internal"/>
    <d v="2020-10-06T00:00:00"/>
    <x v="0"/>
    <x v="2"/>
    <x v="2"/>
    <s v="OFI"/>
    <x v="0"/>
    <x v="3"/>
    <s v=" Design &amp; development planning"/>
    <s v="Academics"/>
    <m/>
    <d v="2021-01-04T00:00:00"/>
    <d v="2021-02-08T00:00:00"/>
    <s v="lesson has a row added to reflect no. of hours/sessions taken to complete"/>
    <x v="0"/>
    <x v="92"/>
    <x v="61"/>
  </r>
  <r>
    <n v="813"/>
    <s v="Master list of all YouTube links and other websites used in teaching and learning can be maintained for ease of access."/>
    <s v="Internal"/>
    <d v="2020-10-06T00:00:00"/>
    <x v="0"/>
    <x v="2"/>
    <x v="2"/>
    <s v="OFI"/>
    <x v="0"/>
    <x v="2"/>
    <s v=" Design &amp; development inputs"/>
    <s v="Academics"/>
    <m/>
    <d v="2020-10-12T00:00:00"/>
    <d v="2020-12-10T00:00:00"/>
    <s v="Master list is maintained for teaching material for Youtube and other websites used"/>
    <x v="0"/>
    <x v="10"/>
    <x v="178"/>
  </r>
  <r>
    <n v="814"/>
    <s v="Further vetting of the Report Card Remarks can be initiated in order to reflect student strengths."/>
    <s v="Internal"/>
    <d v="2020-10-06T00:00:00"/>
    <x v="0"/>
    <x v="2"/>
    <x v="2"/>
    <s v="OFI"/>
    <x v="0"/>
    <x v="4"/>
    <s v=" Design &amp; development controls"/>
    <s v="Academics"/>
    <m/>
    <d v="2021-01-04T00:00:00"/>
    <d v="2021-02-06T00:00:00"/>
    <s v="Report is now available in myGIIS"/>
    <x v="0"/>
    <x v="197"/>
    <x v="9"/>
  </r>
  <r>
    <n v="815"/>
    <s v="An ISO Awareness session for all can be arranged for better understanding the requirements of QMS"/>
    <s v="Internal"/>
    <d v="2020-11-24T00:00:00"/>
    <x v="0"/>
    <x v="5"/>
    <x v="10"/>
    <s v="Observation"/>
    <x v="0"/>
    <x v="27"/>
    <s v=" Awareness"/>
    <s v="Management"/>
    <m/>
    <d v="2021-01-24T00:00:00"/>
    <d v="2021-01-25T00:00:00"/>
    <s v="ISO Awareness training conducted for a total of 187 teachers from PG and EC campus as well as for the 2 new GCEE team members. A few Attendance screenshots attached as evidence in ticket no.36778"/>
    <x v="0"/>
    <x v="166"/>
    <x v="54"/>
  </r>
  <r>
    <n v="816"/>
    <s v="Although evidences of academic objectives are set and were seen, as per requirements of ISO 9001-2015, cl-6.2, evidence of all quality objectives including academic as well as others related to school improvement areas would help the school to track the targets set and met in one glance."/>
    <s v="Internal"/>
    <d v="2020-11-24T00:00:00"/>
    <x v="0"/>
    <x v="5"/>
    <x v="10"/>
    <s v="OFI"/>
    <x v="0"/>
    <x v="47"/>
    <s v=" Quality objectives &amp; planning to achieve them"/>
    <s v="Management"/>
    <m/>
    <d v="2021-01-24T00:00:00"/>
    <d v="2021-01-21T00:00:00"/>
    <s v="Campus have an Improvement parameter in PV2 , and would like to go with the same. Hence will not maintain a separate tracker."/>
    <x v="0"/>
    <x v="176"/>
    <x v="143"/>
  </r>
  <r>
    <n v="817"/>
    <s v="Even though myGIIS has individual student withdrawal &amp;exit interview remarks it would be helpful for the school to have a consolidated analysis for the entire withdrawals in a year with comments of the interviewer and remarks and sign of the parent/ student withdrawing to review the yearly trends and to take appropriate action."/>
    <s v="Internal"/>
    <d v="2020-11-24T00:00:00"/>
    <x v="0"/>
    <x v="5"/>
    <x v="10"/>
    <s v="OFI"/>
    <x v="0"/>
    <x v="1"/>
    <s v=" Address risk &amp; opportunity"/>
    <s v="Admissions"/>
    <m/>
    <d v="2021-01-24T00:00:00"/>
    <d v="2021-01-21T00:00:00"/>
    <s v="Withdrawal list maintained month-wise in Excel sheet with details column giving reason for withdrawal."/>
    <x v="0"/>
    <x v="176"/>
    <x v="143"/>
  </r>
  <r>
    <n v="818"/>
    <s v="No dues clearance from library &amp; science lab could be included as a part of student withdrawal process. This will enable completeness of the withdrawal process so as to safeguard the assets (books/ IT lab equipment if any) of the School."/>
    <s v="Internal"/>
    <d v="2020-11-24T00:00:00"/>
    <x v="0"/>
    <x v="5"/>
    <x v="10"/>
    <s v="OFI"/>
    <x v="0"/>
    <x v="1"/>
    <s v=" Address risk &amp; opportunity"/>
    <s v="Admissions"/>
    <m/>
    <d v="2021-01-24T00:00:00"/>
    <d v="2021-01-21T00:00:00"/>
    <s v="Now added to withdrawal checklist. Principal will approve withdrawal only after dues have been checked. Process put in place from January 2021."/>
    <x v="0"/>
    <x v="176"/>
    <x v="143"/>
  </r>
  <r>
    <n v="819"/>
    <s v="Regular (annual) general health and safety training and emergency preparedness for all employees could be planned and executed to ensure that all teachers are familiar &amp; competent with the requirements of same."/>
    <s v="Internal"/>
    <d v="2020-11-24T00:00:00"/>
    <x v="0"/>
    <x v="5"/>
    <x v="10"/>
    <s v="OFI"/>
    <x v="1"/>
    <x v="32"/>
    <s v=" Emergency preparedness and response"/>
    <s v="HR"/>
    <m/>
    <d v="2021-01-24T00:00:00"/>
    <d v="2021-01-21T00:00:00"/>
    <s v="Health &amp; Safety Training will be included now onwards. Previously only covered Fire &amp; First Aid"/>
    <x v="0"/>
    <x v="176"/>
    <x v="143"/>
  </r>
  <r>
    <n v="820"/>
    <s v="New employee induction document can have an integrated additional column with academic coordinators signature to acknowledge and confirm the completion of the same from both the instructors giving induction."/>
    <s v="Internal"/>
    <d v="2020-11-24T00:00:00"/>
    <x v="0"/>
    <x v="5"/>
    <x v="10"/>
    <s v="OFI"/>
    <x v="0"/>
    <x v="18"/>
    <s v=" Documented information"/>
    <s v="HR"/>
    <m/>
    <d v="2021-01-24T00:00:00"/>
    <d v="2021-01-21T00:00:00"/>
    <s v="Column added in induction checklist from Jan 2021. Inductor and Coordinator to sign off on it."/>
    <x v="0"/>
    <x v="176"/>
    <x v="143"/>
  </r>
  <r>
    <n v="821"/>
    <s v="The school operations team should maintain  A copy of the compliances tracker, to track the dates of compliance of the school including academics, legal and safety.  A soft copy of vendor evaluations specifically for those for EC( Ex- pest control, housekeeping, fire safety)  A copy of master list of all stock items needs to be maintained at EC campus too though it may be currently with the central team. This will help at school level to match with periodic inventory management."/>
    <s v="Internal"/>
    <d v="2020-11-24T00:00:00"/>
    <x v="0"/>
    <x v="5"/>
    <x v="10"/>
    <s v="OFI"/>
    <x v="0"/>
    <x v="18"/>
    <s v=" Documented information"/>
    <s v="Operations"/>
    <m/>
    <d v="2021-01-24T00:00:00"/>
    <d v="2021-01-21T00:00:00"/>
    <s v="Complaince Tracker &amp; Register at EC; copies of vendor evaluation also at EC; Copy of Master list of vendors will also be maintained going forward."/>
    <x v="0"/>
    <x v="176"/>
    <x v="143"/>
  </r>
  <r>
    <n v="822"/>
    <s v="There is scope for ISO awareness enhancement on 9001 &amp; 45001 standards for all employees."/>
    <s v="Internal"/>
    <d v="2020-11-20T00:00:00"/>
    <x v="0"/>
    <x v="5"/>
    <x v="9"/>
    <s v="Observation"/>
    <x v="0"/>
    <x v="27"/>
    <s v=" Awareness"/>
    <s v="Management"/>
    <m/>
    <d v="2021-01-20T00:00:00"/>
    <d v="2021-01-25T00:00:00"/>
    <s v="ISO Awareness training conducted for a total of 187 teachers from PG and EC campus as well as for the 2 new GCEE team members. A few Attendance screenshots attached as evidence in ticket no.36778"/>
    <x v="0"/>
    <x v="153"/>
    <x v="10"/>
  </r>
  <r>
    <n v="823"/>
    <s v="Leadership can look into maintaining one single formal document covering the needs and expectations of various stakeholder groups, although some are being covered at Management meetings by individual functions. This will help the school’s ability to track and integrate QMS requirements with regards to needs and expectations of various stakeholder groups."/>
    <s v="Internal"/>
    <d v="2020-11-20T00:00:00"/>
    <x v="0"/>
    <x v="5"/>
    <x v="9"/>
    <s v="Observation"/>
    <x v="0"/>
    <x v="29"/>
    <s v=" Needs &amp; Expectations"/>
    <s v="Management"/>
    <m/>
    <d v="2021-01-20T00:00:00"/>
    <d v="2021-01-27T00:00:00"/>
    <s v="Interested party is reviewd during management meetings"/>
    <x v="0"/>
    <x v="156"/>
    <x v="115"/>
  </r>
  <r>
    <n v="824"/>
    <s v="Documented information of evidence shown during the audit can be shown as soft copies using a shared drive, this will enable smooth and effective sharing of evidence"/>
    <s v="Internal"/>
    <d v="2020-11-20T00:00:00"/>
    <x v="0"/>
    <x v="5"/>
    <x v="9"/>
    <s v="Observation"/>
    <x v="0"/>
    <x v="18"/>
    <s v=" Documented information"/>
    <s v="Admissions"/>
    <m/>
    <d v="2021-01-20T00:00:00"/>
    <d v="2021-01-27T00:00:00"/>
    <s v="Soft copies will be shown during virtual Audit Henceforth"/>
    <x v="0"/>
    <x v="156"/>
    <x v="115"/>
  </r>
  <r>
    <n v="825"/>
    <s v="A post Admission follow up can be looked into. Customer delight can be enhanced if a post-admission systematic process is laid out where the admission team can check if students have settled down in respective classes and smooth communication have been established with all aspects of everyday school life."/>
    <s v="Internal"/>
    <d v="2020-11-20T00:00:00"/>
    <x v="0"/>
    <x v="5"/>
    <x v="9"/>
    <s v="OFI"/>
    <x v="0"/>
    <x v="57"/>
    <s v=" Post-delivery activities"/>
    <s v="Admissions"/>
    <m/>
    <d v="2021-01-20T00:00:00"/>
    <d v="2021-01-27T00:00:00"/>
    <s v="current process will be followed by the campus"/>
    <x v="0"/>
    <x v="156"/>
    <x v="115"/>
  </r>
  <r>
    <n v="826"/>
    <s v="In Teacher Observation template, in Areas of Improvement the rephrasing of drop down list can be looked into for better clarity. This may also help the teacher to understand exactly the gap he / she needs to bridge and actions needed."/>
    <s v="Internal"/>
    <d v="2020-11-20T00:00:00"/>
    <x v="0"/>
    <x v="5"/>
    <x v="9"/>
    <s v="OFI"/>
    <x v="0"/>
    <x v="5"/>
    <s v=" Monitoring &amp; measuring resources"/>
    <s v="Academics"/>
    <m/>
    <d v="2021-01-20T00:00:00"/>
    <d v="2021-01-27T00:00:00"/>
    <s v="Template will be updated by the campus"/>
    <x v="0"/>
    <x v="156"/>
    <x v="115"/>
  </r>
  <r>
    <n v="827"/>
    <s v="While a detailed risk assessment was made for academics, and the frequency was laid out, the exact date of the last review was not seen. Hence it is not sure which month will be the next upcoming review would happen and hence this may affect the efficiency of the follow ups."/>
    <s v="Internal"/>
    <d v="2020-11-20T00:00:00"/>
    <x v="0"/>
    <x v="5"/>
    <x v="9"/>
    <s v="OFI"/>
    <x v="0"/>
    <x v="5"/>
    <s v=" Monitoring &amp; measuring resources"/>
    <s v="Academics"/>
    <m/>
    <d v="2021-01-20T00:00:00"/>
    <d v="2021-01-27T00:00:00"/>
    <s v="Risk assessment document updated by the campus"/>
    <x v="0"/>
    <x v="156"/>
    <x v="115"/>
  </r>
  <r>
    <n v="828"/>
    <s v="It was unclear in the internal organizational structure of academic roles in primary section as to who will be the second in command case of absence of key roles like coordinators . It would be ideal to plan a structured system with defined responsibilities for such second in command roles considering the size of the school."/>
    <s v="Internal"/>
    <d v="2020-11-20T00:00:00"/>
    <x v="0"/>
    <x v="5"/>
    <x v="9"/>
    <s v="OFI"/>
    <x v="0"/>
    <x v="58"/>
    <s v=" Planning of changes"/>
    <s v="Academics"/>
    <m/>
    <d v="2021-01-20T00:00:00"/>
    <d v="2021-01-27T00:00:00"/>
    <s v="Campus have the secon in command person identified and will go with the current process"/>
    <x v="0"/>
    <x v="156"/>
    <x v="115"/>
  </r>
  <r>
    <n v="829"/>
    <s v="Vendor Evaluation could be consolidated as one Master document so ratings can be tracked annually to monitor continual improvement of vendors."/>
    <s v="Internal"/>
    <d v="2020-11-20T00:00:00"/>
    <x v="0"/>
    <x v="5"/>
    <x v="9"/>
    <s v="OFI"/>
    <x v="0"/>
    <x v="1"/>
    <s v=" Address risk &amp; opportunity"/>
    <s v="Operations"/>
    <m/>
    <d v="2021-01-20T00:00:00"/>
    <d v="2021-01-27T00:00:00"/>
    <s v="Document will be consolidated by the Campus"/>
    <x v="0"/>
    <x v="156"/>
    <x v="115"/>
  </r>
  <r>
    <n v="830"/>
    <s v="School Operations can maintain a record of Drivers health and Licence records .This will help to do regular spot checks on the health and safety impact on students."/>
    <s v="Internal"/>
    <d v="2020-11-20T00:00:00"/>
    <x v="0"/>
    <x v="5"/>
    <x v="9"/>
    <s v="OFI"/>
    <x v="0"/>
    <x v="12"/>
    <s v=" General (External Processes)"/>
    <s v="Operations"/>
    <m/>
    <d v="2021-01-20T00:00:00"/>
    <d v="2021-01-27T00:00:00"/>
    <s v="Document will be consolidated by the Campus"/>
    <x v="0"/>
    <x v="156"/>
    <x v="115"/>
  </r>
  <r>
    <n v="831"/>
    <s v="In the new teacher hiring demo template shared during the audit there was no ratings for each criteria and no overall score .Hiring Basis score can be included to give more clarity."/>
    <s v="Internal"/>
    <d v="2020-11-20T00:00:00"/>
    <x v="0"/>
    <x v="5"/>
    <x v="9"/>
    <s v="OFI"/>
    <x v="0"/>
    <x v="9"/>
    <s v=" Creating and updating"/>
    <s v="HR"/>
    <m/>
    <d v="2021-01-20T00:00:00"/>
    <d v="2021-01-27T00:00:00"/>
    <s v="Template will be updated by the campus"/>
    <x v="0"/>
    <x v="156"/>
    <x v="115"/>
  </r>
  <r>
    <n v="832"/>
    <s v="Although opportunities are identified for Interested Parties, risks arising out of non-fulfilment of their needs and expectations to be also addressed in the document"/>
    <s v="Internal"/>
    <d v="2020-11-26T00:00:00"/>
    <x v="0"/>
    <x v="3"/>
    <x v="4"/>
    <s v="Observation"/>
    <x v="0"/>
    <x v="29"/>
    <s v=" Needs &amp; Expectations"/>
    <s v="Management"/>
    <m/>
    <d v="2021-01-15T00:00:00"/>
    <d v="2021-01-02T00:00:00"/>
    <s v="Risks related to the external parties are identified and needs and expectations document updated by the campus."/>
    <x v="0"/>
    <x v="12"/>
    <x v="146"/>
  </r>
  <r>
    <n v="833"/>
    <s v="Date and status column are blank in the resume bank sheet. Details can be filled in to have real time status (E.g. Rejected, On Hold, Selected, Offer rolled out, but candidate declined, etc.)."/>
    <s v="Internal"/>
    <d v="2020-11-26T00:00:00"/>
    <x v="0"/>
    <x v="3"/>
    <x v="4"/>
    <s v="OFI"/>
    <x v="0"/>
    <x v="8"/>
    <s v=" People"/>
    <s v="HR"/>
    <m/>
    <d v="2021-01-15T00:00:00"/>
    <d v="2021-02-11T00:00:00"/>
    <s v="Data and status column duly filled by the campus in the HR document"/>
    <x v="0"/>
    <x v="129"/>
    <x v="105"/>
  </r>
  <r>
    <n v="834"/>
    <s v="Trainer to be identified for ISO awareness session which is scheduled in Jan’21. Also training delivery mode e.g. content, language for external service providers like housekeeping, security staff, etc. to be decided."/>
    <s v="Internal"/>
    <d v="2020-11-26T00:00:00"/>
    <x v="0"/>
    <x v="3"/>
    <x v="4"/>
    <s v="OFI"/>
    <x v="0"/>
    <x v="27"/>
    <s v=" Awareness"/>
    <s v="Quality"/>
    <m/>
    <d v="2021-01-15T00:00:00"/>
    <d v="2021-01-25T00:00:00"/>
    <s v="ISO Awareness Training given by the campus"/>
    <x v="0"/>
    <x v="180"/>
    <x v="131"/>
  </r>
  <r>
    <n v="835"/>
    <s v="Risks related to activities occurring in the vicinity of the campus that can cause injury and ill health to persons to be identified. Also risks related to ECA, Children Playground to be identified and documented."/>
    <s v="Internal"/>
    <d v="2020-11-26T00:00:00"/>
    <x v="0"/>
    <x v="3"/>
    <x v="4"/>
    <s v="OFI"/>
    <x v="1"/>
    <x v="36"/>
    <s v=" Hazard identification &amp; assessment of risks and opportunities"/>
    <s v="Management"/>
    <m/>
    <d v="2021-01-15T00:00:00"/>
    <d v="2021-01-02T00:00:00"/>
    <s v="Risks document is updated and risks related to vicinity are identified"/>
    <x v="0"/>
    <x v="12"/>
    <x v="146"/>
  </r>
  <r>
    <n v="836"/>
    <s v="Completeness of new staff Induction through “‘Teamie” can be ensured by a completeness certification which can be later filed in the employee file."/>
    <s v="Internal"/>
    <d v="2020-11-26T00:00:00"/>
    <x v="0"/>
    <x v="3"/>
    <x v="4"/>
    <s v="OFI"/>
    <x v="1"/>
    <x v="0"/>
    <s v=" Competence"/>
    <s v="HR"/>
    <m/>
    <d v="2021-01-15T00:00:00"/>
    <d v="2021-01-28T00:00:00"/>
    <s v="Induction module is made part of the Teamie "/>
    <x v="0"/>
    <x v="141"/>
    <x v="179"/>
  </r>
  <r>
    <n v="837"/>
    <s v="MRM minutes of 8th October meeting with top management evident. However, the column for follow up action / person assigned was found blank."/>
    <s v="Internal"/>
    <d v="2020-12-15T00:00:00"/>
    <x v="0"/>
    <x v="5"/>
    <x v="9"/>
    <s v="OFI"/>
    <x v="0"/>
    <x v="42"/>
    <s v=" Management review"/>
    <s v="Quality"/>
    <m/>
    <d v="2021-02-15T00:00:00"/>
    <d v="2021-01-04T00:00:00"/>
    <s v="MRM updated therefore ticket can be closed"/>
    <x v="0"/>
    <x v="187"/>
    <x v="180"/>
  </r>
  <r>
    <n v="838"/>
    <s v="Verification of data in PV2 from campuses for number of improvement initiatives/ projects implemented is more of informal validation. To ensure authenticity of the data, evidence can be documented from campuses."/>
    <s v="Internal"/>
    <d v="2020-12-15T00:00:00"/>
    <x v="0"/>
    <x v="5"/>
    <x v="9"/>
    <s v="OFI"/>
    <x v="0"/>
    <x v="59"/>
    <s v=" QMS System &amp; Processes"/>
    <s v="Quality"/>
    <m/>
    <d v="2021-02-15T00:00:00"/>
    <d v="2021-01-20T00:00:00"/>
    <s v="Validity of the same is checked during Internal Audit "/>
    <x v="0"/>
    <x v="199"/>
    <x v="38"/>
  </r>
  <r>
    <n v="839"/>
    <s v="While complaints coming through Zendesk is the focus as per the mandate given by the management and there is awareness being created among parents in few campuses, a system can be explored to capture verbal complaints in campuses."/>
    <s v="Internal"/>
    <d v="2020-12-15T00:00:00"/>
    <x v="0"/>
    <x v="5"/>
    <x v="9"/>
    <s v="OFI"/>
    <x v="0"/>
    <x v="19"/>
    <s v=" Communication"/>
    <s v="Quality"/>
    <m/>
    <d v="2021-02-15T00:00:00"/>
    <d v="2021-01-20T00:00:00"/>
    <s v="This is shared with the Team who is taking care of GALS helpdesk project"/>
    <x v="0"/>
    <x v="199"/>
    <x v="38"/>
  </r>
  <r>
    <n v="840"/>
    <s v="Master certification to ISO 45001: 2018 has been achieved for all campuses and awareness training has been planned and on Teamie there is a module. For ISO 9001:2015 a similar awareness refresher or induction module can be planned as there is turnover of staff."/>
    <s v="Internal"/>
    <d v="2020-12-15T00:00:00"/>
    <x v="0"/>
    <x v="5"/>
    <x v="9"/>
    <s v="OFI"/>
    <x v="0"/>
    <x v="27"/>
    <s v=" Awareness"/>
    <s v="Quality"/>
    <m/>
    <d v="2021-02-13T00:00:00"/>
    <d v="2021-01-05T00:00:00"/>
    <s v="ISO Awareness training conducted for a total of 187 teachers from PG and EC campus as well as for the 2 new GCEE team members. A few Attendance screenshots attached as evidence."/>
    <x v="0"/>
    <x v="200"/>
    <x v="181"/>
  </r>
  <r>
    <n v="841"/>
    <s v="Risk and opportunity document may be made more granular with inclusions of sub-risks of the processes and also opportunity for improvement"/>
    <s v="External"/>
    <d v="2021-05-25T00:00:00"/>
    <x v="0"/>
    <x v="4"/>
    <x v="5"/>
    <s v="OFI"/>
    <x v="0"/>
    <x v="1"/>
    <s v=" Address risk &amp; opportunity"/>
    <s v="Quality"/>
    <m/>
    <d v="2021-07-24T00:00:00"/>
    <d v="2021-07-31T00:00:00"/>
    <s v="Risk and opportunities are tracked at the process level through the changes made in the process documents (IMS)"/>
    <x v="0"/>
    <x v="151"/>
    <x v="115"/>
  </r>
  <r>
    <n v="842"/>
    <s v="Knowledge management process may be strengthened by prioritising tacit knowledge and articulating methods of retrieval of the same."/>
    <s v="External"/>
    <d v="2021-05-25T00:00:00"/>
    <x v="0"/>
    <x v="4"/>
    <x v="5"/>
    <s v="OFI"/>
    <x v="0"/>
    <x v="39"/>
    <s v=" Continual improvement"/>
    <s v="Quality"/>
    <m/>
    <d v="2021-07-24T00:00:00"/>
    <d v="2021-07-31T00:00:00"/>
    <s v="This is in process and shall be taken care with the implementation of the new LMS"/>
    <x v="0"/>
    <x v="151"/>
    <x v="115"/>
  </r>
  <r>
    <n v="843"/>
    <s v="Automation of processes may be considered for some processes."/>
    <s v="External"/>
    <d v="2021-05-25T00:00:00"/>
    <x v="0"/>
    <x v="4"/>
    <x v="5"/>
    <s v="OFI"/>
    <x v="0"/>
    <x v="34"/>
    <s v=" General (Improvement)"/>
    <s v="Quality"/>
    <m/>
    <d v="2021-07-24T00:00:00"/>
    <d v="2021-07-31T00:00:00"/>
    <s v="This is in process and shall be taken care with the implementation of the new LMS"/>
    <x v="0"/>
    <x v="151"/>
    <x v="115"/>
  </r>
  <r>
    <n v="844"/>
    <s v="Use of Artificial Intelligence will be able to enhance effectiveness of processes e.g. the admission process"/>
    <s v="External"/>
    <d v="2021-05-25T00:00:00"/>
    <x v="0"/>
    <x v="4"/>
    <x v="5"/>
    <s v="OFI"/>
    <x v="0"/>
    <x v="39"/>
    <s v=" Continual improvement"/>
    <s v="Quality"/>
    <m/>
    <d v="2021-07-24T00:00:00"/>
    <d v="2021-07-31T00:00:00"/>
    <s v="This is in process and shall be taken care with the implementation of the new LMS"/>
    <x v="0"/>
    <x v="151"/>
    <x v="115"/>
  </r>
  <r>
    <n v="845"/>
    <s v="Since Feb 2020, MRM was not available hence the requirement of the standard is not being met, also it is not clear how the performance of IMS and resource provisions are being monitored by the senior leadership"/>
    <s v="Internal"/>
    <d v="2021-06-02T00:00:00"/>
    <x v="0"/>
    <x v="0"/>
    <x v="0"/>
    <s v="Minor -Non-Conformities"/>
    <x v="0"/>
    <x v="60"/>
    <s v=" Management review inputs"/>
    <s v="Management"/>
    <m/>
    <d v="2021-08-01T00:00:00"/>
    <d v="2021-06-22T00:00:00"/>
    <s v="The MRM with the CAR links was provided as evidence. Audit closure details, internal auditors training details, PV2 reports were given. "/>
    <x v="0"/>
    <x v="187"/>
    <x v="182"/>
  </r>
  <r>
    <n v="846"/>
    <s v="A brief flow of the Employee grievance process could be added in the Handbook to avoid any employee concern unaddressed further leading to employee disengagement"/>
    <s v="Internal"/>
    <d v="2021-06-02T00:00:00"/>
    <x v="0"/>
    <x v="0"/>
    <x v="0"/>
    <s v="Observation"/>
    <x v="0"/>
    <x v="19"/>
    <s v=" Communication"/>
    <s v="HR"/>
    <m/>
    <d v="2021-08-01T00:00:00"/>
    <d v="2021-06-25T00:00:00"/>
    <s v="The same has been included in the handbook.Page 115 in teachers handbook given in the below link. https://drive.google.com/file/d/1_FjfkVo9u_1rdng1e7ygVXYpuMK-vGER/view?usp=sharing​"/>
    <x v="0"/>
    <x v="133"/>
    <x v="121"/>
  </r>
  <r>
    <n v="847"/>
    <s v="All training is planned via corporate and scheduled as per calendar, however the campus has many ad-hoc trainings, these are not recorded and the effectiveness of theses trainings are also not available and thus cannot evaluate whether all training needs have been met. This also impacts the training hours in PV2"/>
    <s v="Internal"/>
    <d v="2021-06-02T00:00:00"/>
    <x v="0"/>
    <x v="0"/>
    <x v="0"/>
    <s v="Observation"/>
    <x v="0"/>
    <x v="0"/>
    <s v=" Competence"/>
    <s v="HR"/>
    <m/>
    <d v="2021-08-01T00:00:00"/>
    <d v="2021-07-06T00:00:00"/>
    <s v="We have put the process of capturing of both capturing both internal, external and ad-hoc trainings. The internal as well external training is captured in detail in the training tracker attached herewith which will give a complete data of all trainings. "/>
    <x v="0"/>
    <x v="188"/>
    <x v="38"/>
  </r>
  <r>
    <n v="848"/>
    <s v="Departmental risk assessment can be documented (admissions and academics are aware of the risks but have not documented) Documentation need not be physical but can be captured through Google forms for better analysis"/>
    <s v="Internal"/>
    <d v="2021-06-02T00:00:00"/>
    <x v="0"/>
    <x v="0"/>
    <x v="0"/>
    <s v="Observation"/>
    <x v="1"/>
    <x v="36"/>
    <s v=" Hazard identification &amp; assessment of risks and opportunities"/>
    <s v="Quality"/>
    <m/>
    <d v="2021-08-01T00:00:00"/>
    <d v="2021-06-30T00:00:00"/>
    <s v="Various  department risks and mitigation plan  including  Academics, Operations, HR ,Admissions have been documented separately by department heads. Evidences include the same as received from the process  owners. Evidence also include the review meeting minutes of academics"/>
    <x v="0"/>
    <x v="135"/>
    <x v="56"/>
  </r>
  <r>
    <n v="849"/>
    <s v="Although the exam room has a lock, the access can be recorded and monitored by the exam head with a log register."/>
    <s v="Internal"/>
    <d v="2021-06-02T00:00:00"/>
    <x v="0"/>
    <x v="0"/>
    <x v="0"/>
    <s v="Observation"/>
    <x v="0"/>
    <x v="13"/>
    <s v=" Control of documented information"/>
    <s v="Academics"/>
    <m/>
    <d v="2021-08-01T00:00:00"/>
    <d v="2021-07-08T00:00:00"/>
    <s v="Separate vault  for storing exam papers have been put in place in exam room. During exam the access to the room is restricted under the supervision of  exam coordinators. Separate log register also has been put in place to monitor and protect loss of confidentiality"/>
    <x v="0"/>
    <x v="199"/>
    <x v="183"/>
  </r>
  <r>
    <n v="850"/>
    <s v="myGIIS could be the primary mode of communication, for all official communication between teachers, parents and students (Currently CBSE is using WhatsApp for communication)"/>
    <s v="Internal"/>
    <d v="2021-06-02T00:00:00"/>
    <x v="0"/>
    <x v="0"/>
    <x v="0"/>
    <s v="Observation"/>
    <x v="0"/>
    <x v="21"/>
    <s v=" Customer communication"/>
    <s v="Academics"/>
    <m/>
    <d v="2021-08-01T00:00:00"/>
    <d v="2021-07-08T00:00:00"/>
    <s v="mygiis is the official mode of communication. Whats app is an additional informal mode of communication._x000a_Circular has been issued to all teachers with effect to the change in communication mode._x000a_Evidence-_x000a_Email sent to teachers.​"/>
    <x v="0"/>
    <x v="199"/>
    <x v="183"/>
  </r>
  <r>
    <n v="851"/>
    <s v="Even though it is an accepted norm to allow students to travel on their own, school could look into getting a declaration from parents to avoid school’s liability in case of any incident. Exit slips or cards can be maintained for early dismissal for record purposes"/>
    <s v="Internal"/>
    <d v="2021-06-02T00:00:00"/>
    <x v="0"/>
    <x v="0"/>
    <x v="0"/>
    <s v="Observation"/>
    <x v="1"/>
    <x v="40"/>
    <s v=" Eliminating Hazards and reducing OH&amp;S risks"/>
    <s v="Management"/>
    <m/>
    <d v="2021-08-01T00:00:00"/>
    <d v="2021-07-08T00:00:00"/>
    <s v="Process for the student's early leave_x000a__x000a_1. Parents are requested to drop an email to class teacher for an early leave request._x000a_2. Teacher approves it via email_x000a_3. Child / teacher get the exit slip and teacher signs it . _x000a_4. The slip is handed over to receptionist / bus in-charge ._x000a_5. The receptionist  files the exit slips._x000a_6. Class teachers and CODs are kindly requested to keep the slips ready."/>
    <x v="0"/>
    <x v="199"/>
    <x v="183"/>
  </r>
  <r>
    <n v="852"/>
    <s v="The process of hand over of the completed answer paper scripts can be fixed as current practice of invigilators keeping the scripts till the end of the day may lead to a risk of lost answer scripts"/>
    <s v="Internal"/>
    <d v="2021-06-02T00:00:00"/>
    <x v="0"/>
    <x v="0"/>
    <x v="0"/>
    <s v="Observation"/>
    <x v="1"/>
    <x v="13"/>
    <s v=" Control of documented information"/>
    <s v="Academics"/>
    <m/>
    <d v="2021-08-01T00:00:00"/>
    <d v="2021-06-24T00:00:00"/>
    <s v="The handover of the answer scripts was done immediately after the completion of the exam effective from Day 2 of the Cyclic Test 1 i.e. from 25th May 2021.There is a break of 10 minutes after the completion of the exams during which the invigilators can go to the exam room to submit the answer scripts. At the same time the subject teachers can collect the answer scripts for correction. The exam room is situated at a central location on the same floor as the class rooms where the exams are conducted. Hence the chances of of any risk of losing or misplacing the answer scripts is mitigated."/>
    <x v="0"/>
    <x v="127"/>
    <x v="118"/>
  </r>
  <r>
    <n v="853"/>
    <s v="Even though Helpdesk is used primarily for feedback, academic complaints are not captured in the helpdesk to facilitate the analysis. These can be raised as tickets as and when received to track verbal, written or mail complaints to maximise the full usage of the platform"/>
    <s v="Internal"/>
    <d v="2021-06-02T00:00:00"/>
    <x v="0"/>
    <x v="0"/>
    <x v="0"/>
    <s v="Observation"/>
    <x v="0"/>
    <x v="43"/>
    <s v=" Customer satisfaction"/>
    <s v="Management"/>
    <m/>
    <d v="2021-08-01T00:00:00"/>
    <d v="2021-06-28T00:00:00"/>
    <s v="Mail from the Principal to all the academic staff that the complaints to be raised in helpdesk. A detailed step by step procedure for the same has been mentioned"/>
    <x v="0"/>
    <x v="126"/>
    <x v="117"/>
  </r>
  <r>
    <n v="854"/>
    <s v="IBDP can look into requesting a printer for the sole use in exam room so risk of paper leaking can be mitigated"/>
    <s v="Internal"/>
    <d v="2021-06-02T00:00:00"/>
    <x v="0"/>
    <x v="0"/>
    <x v="0"/>
    <s v="Observation"/>
    <x v="0"/>
    <x v="14"/>
    <s v=" Resources"/>
    <s v="Academics"/>
    <m/>
    <d v="2021-08-01T00:00:00"/>
    <d v="2021-07-08T00:00:00"/>
    <s v="Approval for a printer exclusively for the exam department has been procured by the management and it shall be installed &amp; used solely for the IBDP Examination. The Printer will be placed in the closed room by September 2021. "/>
    <x v="0"/>
    <x v="199"/>
    <x v="183"/>
  </r>
  <r>
    <n v="855"/>
    <s v="Nurse can keep class teacher informed about the reason of every child visiting her, as it will help the teacher to be aware of any concerns and answer parents’ queries if any."/>
    <s v="Internal"/>
    <d v="2021-06-02T00:00:00"/>
    <x v="0"/>
    <x v="0"/>
    <x v="0"/>
    <s v="Observation"/>
    <x v="1"/>
    <x v="19"/>
    <s v=" Communication"/>
    <s v="Operations"/>
    <m/>
    <d v="2021-08-01T00:00:00"/>
    <d v="2021-06-30T00:00:00"/>
    <s v="Nurses are informing the class teachers  about the reason of visit of every child which will help the teachers to be aware of the concerns and answer the parents query. To improve  the process  in the sick bay record maintained by the campus nurses, they are also maintaining the class teachers name along with every child case reporting"/>
    <x v="0"/>
    <x v="135"/>
    <x v="56"/>
  </r>
  <r>
    <n v="856"/>
    <s v="A vendor evaluation analysis can be put in place for better understanding of the needs and requirements of vendors as well as their performance for future reference"/>
    <s v="Internal"/>
    <d v="2021-06-02T00:00:00"/>
    <x v="0"/>
    <x v="0"/>
    <x v="0"/>
    <s v="Observation"/>
    <x v="0"/>
    <x v="23"/>
    <s v=" Analysis &amp; evaluation"/>
    <s v="Operations"/>
    <m/>
    <d v="2021-08-01T00:00:00"/>
    <d v="2021-06-23T00:00:00"/>
    <s v="Vendor evaluation and analysis is conducted by the campus and reports are available at the respective site. Vendor evaluation forms have been standardised"/>
    <x v="0"/>
    <x v="200"/>
    <x v="181"/>
  </r>
  <r>
    <n v="857"/>
    <s v="A formal record of effectiveness of ISO awareness trainings could be put in place to ensure the given training has achieved its purpose"/>
    <s v="Internal"/>
    <d v="2021-06-02T00:00:00"/>
    <x v="0"/>
    <x v="0"/>
    <x v="0"/>
    <s v="Observation"/>
    <x v="0"/>
    <x v="0"/>
    <s v=" Competence"/>
    <s v="Quality"/>
    <m/>
    <d v="2021-08-01T00:00:00"/>
    <d v="2021-06-21T00:00:00"/>
    <s v="Mail from the Principal to all the participants for taking the survey. Results of the effectiveness survey through a questionaire"/>
    <x v="0"/>
    <x v="183"/>
    <x v="126"/>
  </r>
  <r>
    <n v="858"/>
    <s v="Material requisition template can be updated to the common template in use at all geos"/>
    <s v="Internal"/>
    <d v="2021-06-02T00:00:00"/>
    <x v="0"/>
    <x v="0"/>
    <x v="0"/>
    <s v="Observation"/>
    <x v="0"/>
    <x v="25"/>
    <s v=" Type &amp; extent of control"/>
    <s v="Operations"/>
    <m/>
    <d v="2021-08-01T00:00:00"/>
    <d v="2021-06-23T00:00:00"/>
    <s v="Standard template is sent to the staff and mail to use the same has been sent"/>
    <x v="0"/>
    <x v="200"/>
    <x v="181"/>
  </r>
  <r>
    <n v="859"/>
    <s v="A monitoring system of parent profile updating can be introduced to ensure all details are up to date to enable speedy contact during emergencies"/>
    <s v="Internal"/>
    <d v="2021-06-02T00:00:00"/>
    <x v="0"/>
    <x v="0"/>
    <x v="0"/>
    <s v="OFI"/>
    <x v="1"/>
    <x v="9"/>
    <s v=" Creating and updating"/>
    <s v="Admissions"/>
    <m/>
    <d v="2021-08-01T00:00:00"/>
    <d v="2021-06-25T00:00:00"/>
    <s v="Mail has been shared to the parents for getting back if there is any updation in the profile of students. https://drive.google.com/file/d/14n335s7mNjTMzm9BayGeF1LMnFD1aLZY/view?usp=sharing "/>
    <x v="0"/>
    <x v="133"/>
    <x v="121"/>
  </r>
  <r>
    <n v="860"/>
    <s v="A feedback system can be introduced by admissions to get the feedback from new parents on admission process"/>
    <s v="Internal"/>
    <d v="2021-06-02T00:00:00"/>
    <x v="0"/>
    <x v="0"/>
    <x v="0"/>
    <s v="OFI"/>
    <x v="0"/>
    <x v="43"/>
    <s v=" Customer satisfaction"/>
    <s v="Admissions"/>
    <m/>
    <d v="2021-08-01T00:00:00"/>
    <d v="2021-06-21T00:00:00"/>
    <s v="To get a feedback post admission to touch base with the new admitted family. This feedback system will commence from 1st July 2021 Customer Feedback end of 1 month schooling. https://forms.gle/Z79pKVJdd8nt8Bsp8​"/>
    <x v="0"/>
    <x v="183"/>
    <x v="126"/>
  </r>
  <r>
    <n v="861"/>
    <s v="Question paper storage could be password protected. As more documents move online, this could be a good practice overall and enable control of information"/>
    <s v="Internal"/>
    <d v="2021-06-02T00:00:00"/>
    <x v="0"/>
    <x v="0"/>
    <x v="0"/>
    <s v="OFI"/>
    <x v="0"/>
    <x v="13"/>
    <s v=" Control of documented information"/>
    <s v="Academics"/>
    <m/>
    <d v="2021-08-01T00:00:00"/>
    <d v="2021-07-08T00:00:00"/>
    <s v="Teachers are asked to maintain their QP password protected. Teachers need to login through teachers login ID in all school computers to prevent access of students to school g drive._x000a_Evidence-_x000a_Screen shot of Email sent to all teachers ​​"/>
    <x v="0"/>
    <x v="199"/>
    <x v="183"/>
  </r>
  <r>
    <n v="862"/>
    <s v="Academic team could look into using technology to communicate the substitution for the day and monitoring of proxy work"/>
    <s v="Internal"/>
    <d v="2021-06-02T00:00:00"/>
    <x v="0"/>
    <x v="0"/>
    <x v="0"/>
    <s v="OFI"/>
    <x v="0"/>
    <x v="19"/>
    <s v=" Communication"/>
    <s v="Academics"/>
    <m/>
    <d v="2021-08-01T00:00:00"/>
    <d v="2021-07-12T00:00:00"/>
    <s v="The substitution details are generated through software and once generated they are circulated via MYGIIS  mail (to share the substitution list of the day) in addition to hard copy circulation."/>
    <x v="0"/>
    <x v="125"/>
    <x v="116"/>
  </r>
  <r>
    <n v="863"/>
    <s v="Weekly report could include a homework section for parents to be aware about the homework assigned for that week. Homework record could have a column added to show the final submission by late students"/>
    <s v="Internal"/>
    <d v="2021-06-02T00:00:00"/>
    <x v="0"/>
    <x v="0"/>
    <x v="0"/>
    <s v="OFI"/>
    <x v="0"/>
    <x v="19"/>
    <s v=" Communication"/>
    <s v="Academics"/>
    <m/>
    <d v="2021-08-01T00:00:00"/>
    <d v="2021-07-08T00:00:00"/>
    <s v="Home work given for the week has been included in the weekly report."/>
    <x v="0"/>
    <x v="199"/>
    <x v="183"/>
  </r>
  <r>
    <n v="864"/>
    <s v="The common template that is followed by all geos for lesson planning across curricula can be followed for easy comparison and understanding and all can have a formal digital approval from the Principal"/>
    <s v="Internal"/>
    <d v="2021-06-02T00:00:00"/>
    <x v="0"/>
    <x v="0"/>
    <x v="0"/>
    <s v="OFI"/>
    <x v="1"/>
    <x v="13"/>
    <s v=" Control of documented information"/>
    <s v="Academics"/>
    <m/>
    <d v="2021-08-01T00:00:00"/>
    <d v="2021-07-08T00:00:00"/>
    <s v="The Common template for ACP and LP  is ​ used by all teachers. "/>
    <x v="0"/>
    <x v="199"/>
    <x v="183"/>
  </r>
  <r>
    <n v="865"/>
    <s v="Operations could maintain a copy of the nurse license for their record"/>
    <s v="Internal"/>
    <d v="2021-06-02T00:00:00"/>
    <x v="0"/>
    <x v="0"/>
    <x v="0"/>
    <s v="OFI"/>
    <x v="1"/>
    <x v="13"/>
    <s v=" Control of documented information"/>
    <s v="Operations"/>
    <m/>
    <d v="2021-08-01T00:00:00"/>
    <d v="2021-06-08T00:00:00"/>
    <s v="The copy of licence of nurses are with the opearations department"/>
    <x v="0"/>
    <x v="201"/>
    <x v="184"/>
  </r>
  <r>
    <n v="866"/>
    <s v="Media could be included as an interested party as Tokyo interacts quite well with media in the relevant document"/>
    <s v="Internal"/>
    <d v="2021-06-02T00:00:00"/>
    <x v="0"/>
    <x v="0"/>
    <x v="0"/>
    <s v="OFI"/>
    <x v="0"/>
    <x v="29"/>
    <s v=" Needs &amp; Expectations"/>
    <s v="Management"/>
    <m/>
    <d v="2021-08-01T00:00:00"/>
    <d v="2021-06-16T00:00:00"/>
    <s v="The document has been amended to include media as one of the interested parties"/>
    <x v="0"/>
    <x v="202"/>
    <x v="185"/>
  </r>
  <r>
    <n v="867"/>
    <s v="Online lesson observation form can be made editable and shared with the teacher to add her reflections (currently only observer is adding the reflections on the teacher’s behalf). This may enable better support to be provided if needed"/>
    <s v="Internal"/>
    <d v="2021-06-02T00:00:00"/>
    <x v="0"/>
    <x v="0"/>
    <x v="0"/>
    <s v="OFI"/>
    <x v="0"/>
    <x v="0"/>
    <s v=" Competence"/>
    <s v="Academics"/>
    <m/>
    <d v="2021-08-01T00:00:00"/>
    <d v="2021-07-08T00:00:00"/>
    <s v="Decision taken for modifying the Online lesson observation form so as to enable it editable. The same has been implemented and made editable and shared with the teacher to add her reflections as well._x000a_Evidence_x000a_Class observation done by coordinator with reflection of teacher -attached "/>
    <x v="0"/>
    <x v="199"/>
    <x v="183"/>
  </r>
  <r>
    <n v="868"/>
    <s v="The Proxy document could include another column to monitor the actual work done in class"/>
    <s v="Internal"/>
    <d v="2021-06-02T00:00:00"/>
    <x v="0"/>
    <x v="0"/>
    <x v="0"/>
    <s v="OFI"/>
    <x v="0"/>
    <x v="15"/>
    <s v=" Operational planning and control"/>
    <s v="Academics"/>
    <m/>
    <d v="2021-08-01T00:00:00"/>
    <d v="2021-07-08T00:00:00"/>
    <s v="The process has been put in place for proxy document to capture actual work. The substitution document(Proxy) have been included with another_x000a_ column to monitor the actual work done in class."/>
    <x v="0"/>
    <x v="199"/>
    <x v="183"/>
  </r>
  <r>
    <n v="869"/>
    <s v="Admissions dept. could look into how to monitor the student database for any change of residency or visa status post admission in cases of changes in student/ parents details and/or status."/>
    <s v="Internal"/>
    <d v="2021-07-11T00:00:00"/>
    <x v="0"/>
    <x v="1"/>
    <x v="3"/>
    <s v="Observation"/>
    <x v="0"/>
    <x v="61"/>
    <s v=" Identification &amp; traceability"/>
    <s v="Admissions"/>
    <m/>
    <d v="2021-09-09T00:00:00"/>
    <d v="2022-02-14T00:00:00"/>
    <s v="This has been notified to the admissions department. Work-in-progress for the same and this will be part of the new LMS "/>
    <x v="0"/>
    <x v="203"/>
    <x v="186"/>
  </r>
  <r>
    <n v="870"/>
    <s v="Although GMP has an innovative feature like the petting zoo which helps students at that grade level to learn about the natural world, this still poses a potential health and safety hazard. Ensuring that all the animals and birds in this zoo are sourced from reputable providers and are up-to-date in the vaccinations along with emphasis on student’s hygiene will ensure a safeenvironment for all. Once acquired by the school, the animals and birds could be checked regularly by a veterinarian which is in the plans shared by the process owner."/>
    <s v="Internal"/>
    <d v="2021-07-11T00:00:00"/>
    <x v="0"/>
    <x v="1"/>
    <x v="3"/>
    <s v="Observation"/>
    <x v="1"/>
    <x v="40"/>
    <s v=" Eliminating Hazards and reducing OH&amp;S risks"/>
    <s v="Operations"/>
    <m/>
    <d v="2021-09-09T00:00:00"/>
    <d v="2022-02-08T00:00:00"/>
    <s v="As per Dubai Municipality there are no requirements in place for rabbits in Dubai to be vaccinated. Only if there is a case of relocation of pets to specific countries then the vaccination is required."/>
    <x v="0"/>
    <x v="204"/>
    <x v="187"/>
  </r>
  <r>
    <n v="871"/>
    <s v="Although Induction can be enhanced by maintaining a record of completion to ensure 100% awareness of the GIIS processes and system."/>
    <s v="Internal"/>
    <d v="2021-07-11T00:00:00"/>
    <x v="0"/>
    <x v="1"/>
    <x v="3"/>
    <s v="Observation"/>
    <x v="0"/>
    <x v="27"/>
    <s v=" Awareness"/>
    <s v="HR"/>
    <m/>
    <d v="2021-09-09T00:00:00"/>
    <d v="2021-09-13T00:00:00"/>
    <s v="Induction Completion Record is maintained and also the Induction Checklist is maintained. Attaching filled CAR form, Induction checklist form and in Teamie completion record can be generated."/>
    <x v="0"/>
    <x v="98"/>
    <x v="94"/>
  </r>
  <r>
    <n v="872"/>
    <s v="No complaint tracker maintained to keep the track record of complaints from various stakeholders; this will help to monitor all complaints which are not captured via helpdesk."/>
    <s v="Internal"/>
    <d v="2021-07-11T00:00:00"/>
    <x v="0"/>
    <x v="1"/>
    <x v="3"/>
    <s v="Observation"/>
    <x v="0"/>
    <x v="21"/>
    <s v=" Customer communication"/>
    <s v="Management"/>
    <m/>
    <d v="2021-09-09T00:00:00"/>
    <d v="2021-11-13T00:00:00"/>
    <s v="HR Helpdesk will be implemented by this year end. Where staff can raise request and concerns and will be tracked for closure. The tracker which is maintained at present is attached as evidence"/>
    <x v="0"/>
    <x v="92"/>
    <x v="88"/>
  </r>
  <r>
    <n v="873"/>
    <s v="Current practice for Risk Assessment is maintained as SSPD by Quality Coordinator however departments would be aware of additional risks that might be overlooked i.e. Admissions can do their own RA and document it."/>
    <s v="Internal"/>
    <d v="2021-07-11T00:00:00"/>
    <x v="0"/>
    <x v="1"/>
    <x v="3"/>
    <s v="Observation"/>
    <x v="1"/>
    <x v="36"/>
    <s v=" Hazard identification &amp; assessment of risks and opportunities"/>
    <s v="Admissions"/>
    <m/>
    <d v="2021-09-09T00:00:00"/>
    <d v="2021-12-09T00:00:00"/>
    <s v="The Admissions team have started working on Risk register. PFA risk register for admissions.                                                                                                                                             The quality coordinator shall ensure that each department is doing a risk assessment of their function as a process owner. This is to ensure that all risks are captured at micro level._x000a__x000a_Closing this finding based on the assurance that Shilpa Kotian​ will be checking this proactively at the campus level"/>
    <x v="0"/>
    <x v="154"/>
    <x v="188"/>
  </r>
  <r>
    <n v="874"/>
    <s v="Tracking of oral medication being issued to students and staff can be put in place in order to avoid abuse."/>
    <s v="Internal"/>
    <d v="2021-07-11T00:00:00"/>
    <x v="0"/>
    <x v="1"/>
    <x v="3"/>
    <s v="Observation"/>
    <x v="1"/>
    <x v="40"/>
    <s v=" Eliminating Hazards and reducing OH&amp;S risks"/>
    <s v="Operations"/>
    <m/>
    <d v="2021-09-09T00:00:00"/>
    <d v="2021-08-19T00:00:00"/>
    <s v="Please find attached CAR &amp; Evidence of tracking oral medication. The nurse updates the document with all necessary details"/>
    <x v="0"/>
    <x v="205"/>
    <x v="189"/>
  </r>
  <r>
    <n v="875"/>
    <s v="Time taken for retrieval of documents for sharing as evidence can be improved."/>
    <s v="Internal"/>
    <d v="2021-07-11T00:00:00"/>
    <x v="0"/>
    <x v="1"/>
    <x v="3"/>
    <s v="OFI"/>
    <x v="0"/>
    <x v="39"/>
    <s v=" Continual improvement"/>
    <s v="Academics"/>
    <m/>
    <d v="2021-09-09T00:00:00"/>
    <d v="2021-08-19T00:00:00"/>
    <s v="Please find attached CAR for  your reference._x000a__x000a_Going forward records will be stored in appropriate manner. _x000a__x000a_There was an Immediate change in position of Academic Coordinator. And there was no handover of data done. Due to that retrieval of document was taking time. "/>
    <x v="0"/>
    <x v="205"/>
    <x v="189"/>
  </r>
  <r>
    <n v="876"/>
    <s v="Student’s attendance for online class tracker for every lesson and immediate action is taken however details of action taken can be documented in the tracker under remarks."/>
    <s v="Internal"/>
    <d v="2021-07-11T00:00:00"/>
    <x v="0"/>
    <x v="1"/>
    <x v="3"/>
    <s v="OFI"/>
    <x v="0"/>
    <x v="43"/>
    <s v=" Customer satisfaction"/>
    <s v="Academics"/>
    <m/>
    <d v="2021-09-09T00:00:00"/>
    <d v="2021-11-27T00:00:00"/>
    <s v="As in Dubai Campus now the students are100% on campus after summer break (Sep). There is no blended or online classes going on.  So Student’s attendance for online class tracker is not created but we do have ​daily log tracker where all the details are maintained. ​"/>
    <x v="0"/>
    <x v="118"/>
    <x v="175"/>
  </r>
  <r>
    <n v="877"/>
    <s v="MRM needs to be held at least once a year to address all the relevant External/ Internal Audit findings."/>
    <s v="Internal"/>
    <d v="2021-07-11T00:00:00"/>
    <x v="0"/>
    <x v="1"/>
    <x v="3"/>
    <s v="OFI"/>
    <x v="0"/>
    <x v="60"/>
    <s v=" Management review inputs"/>
    <s v="Quality"/>
    <m/>
    <d v="2021-09-09T00:00:00"/>
    <d v="2021-09-08T00:00:00"/>
    <s v="Please find attached MOM of MRM. Also addressed the audit findings in MRM. "/>
    <x v="0"/>
    <x v="164"/>
    <x v="142"/>
  </r>
  <r>
    <n v="878"/>
    <s v="A health declaration is taken as part of the admission process which allows capture of allergies / situations where students may require urgent assistance. However, evidence of internal communication to relevant parties re: compliance was not in evidence."/>
    <s v="Internal"/>
    <d v="2021-07-11T00:00:00"/>
    <x v="0"/>
    <x v="1"/>
    <x v="3"/>
    <s v="OFI"/>
    <x v="1"/>
    <x v="52"/>
    <s v=" Internal Communication"/>
    <s v="Admissions"/>
    <m/>
    <d v="2021-09-09T00:00:00"/>
    <d v="2021-11-08T00:00:00"/>
    <s v="Internal Communication mail is attached where Nurse has sent mail to share the medical history of students with Academic Coordinators. Medical records tracker attached"/>
    <x v="0"/>
    <x v="143"/>
    <x v="190"/>
  </r>
  <r>
    <n v="879"/>
    <s v="As per regulations, 20% of the staff need to be trained in First Aid. Conducting an online First Aid course is a good initiative as a stop gap arrangement. However, the campus may look into prioritising this training once the situation becomes normal. Since this is a requirement of ISO 45001 for Emergency preparedness and response, a concrete plan to have staff undergo the training needs to be made during the MRM when all findings from audits are discussed/ addressed."/>
    <s v="Internal"/>
    <d v="2021-07-17T00:00:00"/>
    <x v="0"/>
    <x v="1"/>
    <x v="1"/>
    <s v="Observation"/>
    <x v="1"/>
    <x v="40"/>
    <s v=" Eliminating Hazards and reducing OH&amp;S risks"/>
    <s v="Management"/>
    <m/>
    <d v="2021-09-15T00:00:00"/>
    <d v="2021-11-07T00:00:00"/>
    <s v="The evidence attached is the trail mail communicating the agency about conducting first aid training to staff. This is a trail mail arranging for the training. The Geo coordinator shall make sure that this training is conducted. Based on this, the ticket is closed."/>
    <x v="0"/>
    <x v="6"/>
    <x v="6"/>
  </r>
  <r>
    <n v="880"/>
    <s v="OH&amp;S training on TEAMIE is mandatory. However, this has not been implemented. This was also a finding during external audit last year but at that time the course was not available on TEAMIE. Now that the course is available and made mandatory for new and existing staff, HR needs to ensure that all complete the course."/>
    <s v="Internal"/>
    <d v="2021-07-17T00:00:00"/>
    <x v="0"/>
    <x v="1"/>
    <x v="1"/>
    <s v="Observation"/>
    <x v="1"/>
    <x v="52"/>
    <s v=" Internal Communication"/>
    <s v="HR"/>
    <m/>
    <d v="2021-09-15T00:00:00"/>
    <d v="2022-03-03T00:00:00"/>
    <s v="Mail communication was earlier sent  by HR to all the employees to complete OH&amp;S training on Teamie. Few new employees are yet to complete the training."/>
    <x v="0"/>
    <x v="206"/>
    <x v="191"/>
  </r>
  <r>
    <n v="881"/>
    <s v="Although Sunshine calls were made to employees, 03 information on this initiative needs to be informed to the HR dept. as well."/>
    <s v="Internal"/>
    <d v="2021-07-17T00:00:00"/>
    <x v="0"/>
    <x v="1"/>
    <x v="1"/>
    <s v="Observation"/>
    <x v="1"/>
    <x v="52"/>
    <s v=" Internal Communication"/>
    <s v="Management"/>
    <m/>
    <d v="2021-09-15T00:00:00"/>
    <d v="2021-12-08T00:00:00"/>
    <s v="PFA mail communication where the  SLT is sharing the Sunshine call details with HR. Request you to close the ticket"/>
    <x v="0"/>
    <x v="207"/>
    <x v="192"/>
  </r>
  <r>
    <n v="882"/>
    <s v="CPR training could be also considered for some other key employees, beyond only the Nurse. Although this may not be possible during the current pandemic but it could be scheduled once things normalize."/>
    <s v="Internal"/>
    <d v="2021-07-17T00:00:00"/>
    <x v="0"/>
    <x v="1"/>
    <x v="1"/>
    <s v="OFI"/>
    <x v="1"/>
    <x v="40"/>
    <s v=" Eliminating Hazards and reducing OH&amp;S risks"/>
    <s v="Operations"/>
    <m/>
    <d v="2021-09-15T00:00:00"/>
    <d v="2021-09-05T00:00:00"/>
    <s v="Once the things normalize First aid and CPR training  will be planned with the registered training center. Its put on hold due to pandemic.  "/>
    <x v="0"/>
    <x v="185"/>
    <x v="193"/>
  </r>
  <r>
    <n v="883"/>
    <s v="Functionality of the export of data for better analysis may assist the Admissions team to manage the data for better 'existing pipeline analysis' (SMC report)"/>
    <s v="Internal"/>
    <d v="2021-07-17T00:00:00"/>
    <x v="0"/>
    <x v="1"/>
    <x v="1"/>
    <s v="OFI"/>
    <x v="0"/>
    <x v="23"/>
    <s v=" Analysis &amp; evaluation"/>
    <s v="Admissions"/>
    <m/>
    <d v="2021-09-15T00:00:00"/>
    <d v="2021-11-07T00:00:00"/>
    <s v="Currently there are no other options provided. So will be following the same method for analyzing the data. We have informed the senior management about this OFI and they have agreed to discuss and find alternate solutions. It has been internally decided that the campus might not be able to act immediately on this OFI. They have informed the senior management._x000a__x000a_Closing this ticket since this is an OFI and the campus my choose not to act on OFIs"/>
    <x v="0"/>
    <x v="6"/>
    <x v="6"/>
  </r>
  <r>
    <n v="884"/>
    <s v="Large number of information needs to be manually updated (for student and employee data) in the ADEK system (e.g. attendance), it may help if the data which is in myGIIS could be easily exported and checked before uploading to the eSIS (ADEK system). This would ensure distribution, access,  retrieval and use with ease."/>
    <s v="Internal"/>
    <d v="2021-07-17T00:00:00"/>
    <x v="0"/>
    <x v="1"/>
    <x v="1"/>
    <s v="OFI"/>
    <x v="0"/>
    <x v="13"/>
    <s v=" Control of documented information"/>
    <s v="Management"/>
    <m/>
    <d v="2021-09-15T00:00:00"/>
    <d v="2021-12-08T00:00:00"/>
    <s v="Only manual entry is allowed in ADEK system. Exporting / uploading of data through MyGIIS or any other application is not accepted by ADEK system. Request you to close this OFI._x000a__x000a_The campus has discussed this internally and the OFI cannot be implemented at present. The campus will keep this in mind in future if there is an option to implement."/>
    <x v="0"/>
    <x v="207"/>
    <x v="192"/>
  </r>
  <r>
    <n v="885"/>
    <s v="Currently with combined classes (higher grades) the campus is able to manage with lesser staff, however, with the strict ADEK policies, there needs to be a plan of action for teacher appointment once school switches back to normal mode."/>
    <s v="Internal"/>
    <d v="2021-07-17T00:00:00"/>
    <x v="0"/>
    <x v="1"/>
    <x v="1"/>
    <s v="OFI"/>
    <x v="0"/>
    <x v="8"/>
    <s v=" People"/>
    <s v="HR"/>
    <m/>
    <d v="2021-09-15T00:00:00"/>
    <d v="2021-12-08T00:00:00"/>
    <s v="This is just a temporary arrangement made for online classes. As many teachers left the country due spouse job loss. Once the students are 100% on campus. The teachers will be appointed and arranged as per the ADEK requirement 25:1 ratio student to teacher &amp; student to section._x000a__x000a_This is the reason given by the campus for closure of ticket. The quality co-ordinator shall keep this in mind and pro-actively update GCEE once the campus reopens."/>
    <x v="0"/>
    <x v="207"/>
    <x v="192"/>
  </r>
  <r>
    <n v="886"/>
    <s v="Recruitment test and feedback form for testing subject matter knowledge of candidate teachers can be done in virtual mode also"/>
    <s v="Internal"/>
    <d v="2021-07-17T00:00:00"/>
    <x v="0"/>
    <x v="1"/>
    <x v="1"/>
    <s v="OFI"/>
    <x v="0"/>
    <x v="16"/>
    <s v=" Infrastructure"/>
    <s v="Academics"/>
    <m/>
    <d v="2021-09-15T00:00:00"/>
    <d v="2022-02-18T00:00:00"/>
    <s v="Going forward, for any online interviews, Evaluation forms also have to be filled in by the candidates._x000a_We were doing the same to all Face to face interviews but not online ones. Audit team mandates this as a compliance._x000a_ _x000a_Please instruct your subject leads as well on any interviews being taken up by them._x000a_Scanned copy of evaluation form can be shared on screen during the interview and not prior. Candidates can write answers in a sheet of paper and share as image file._x000a_ _x000a_Remarks column on the same has been added to the interview sheet on google drive._x000a_ _x000a_https://docs.google.com/spreadsheets/d/11YXDI5Ojxpvo4Pj98ghn0GW3czo_3aT1/edit?usp=sharing&amp;ouid=107569512411878573755&amp;rtpof=true&amp;sd=true"/>
    <x v="0"/>
    <x v="101"/>
    <x v="97"/>
  </r>
  <r>
    <n v="887"/>
    <s v="A complaint tracker can be maintained to keep the track of complaints from various stakeholders; this will help to monitor and analyse all complaints which are not captured via helpdesk."/>
    <s v="Internal"/>
    <d v="2021-08-01T00:00:00"/>
    <x v="0"/>
    <x v="2"/>
    <x v="12"/>
    <s v="Observation"/>
    <x v="0"/>
    <x v="21"/>
    <s v=" Customer communication"/>
    <s v="Management"/>
    <m/>
    <d v="2021-09-30T00:00:00"/>
    <d v="2021-09-21T00:00:00"/>
    <s v="Campus has started maintaining register for complaints and attached is the evidence along with CAR. "/>
    <x v="0"/>
    <x v="208"/>
    <x v="194"/>
  </r>
  <r>
    <n v="888"/>
    <s v="Current practice for Risk Assessment is done by Leadership however departments may be aware of additional risks specific to their function but might be overlooked during a centralized assessment. Each department can do their own RA and document it."/>
    <s v="Internal"/>
    <d v="2021-08-01T00:00:00"/>
    <x v="0"/>
    <x v="2"/>
    <x v="12"/>
    <s v="Observation"/>
    <x v="1"/>
    <x v="36"/>
    <s v=" Hazard identification &amp; assessment of risks and opportunities"/>
    <s v="Management"/>
    <m/>
    <d v="2021-09-30T00:00:00"/>
    <d v="2021-09-21T00:00:00"/>
    <s v="Campus has reviewed HIRA SSPD document which was shared and as per them all possible risks are mentioned in the excel file. Attached is the HIRA and its CAR "/>
    <x v="0"/>
    <x v="208"/>
    <x v="194"/>
  </r>
  <r>
    <n v="889"/>
    <s v="Operation can look into maintaining a Vendor Evaluation record instead of being dependent on HO. This will enable campus to analyse localised strengths or shortcomings"/>
    <s v="Internal"/>
    <d v="2021-08-01T00:00:00"/>
    <x v="0"/>
    <x v="2"/>
    <x v="12"/>
    <s v="Observation"/>
    <x v="0"/>
    <x v="23"/>
    <s v=" Analysis &amp; evaluation"/>
    <s v="Operations"/>
    <m/>
    <d v="2021-09-30T00:00:00"/>
    <d v="2021-09-21T00:00:00"/>
    <s v="Campus has started evaluating vendors and attached is the evidence along with CAR"/>
    <x v="0"/>
    <x v="208"/>
    <x v="194"/>
  </r>
  <r>
    <n v="890"/>
    <s v="Lift Maintenance on hold due to COVID-19 Pandemic and also for cost control. Although comprehensive maintenance may not be possible at this time, basic maintenance checks and actions such as oiling / greasing could be undertaken to minimize any future accident or damage to the mechanism which may lead to higher cost and/or accidents."/>
    <s v="Internal"/>
    <d v="2021-08-01T00:00:00"/>
    <x v="0"/>
    <x v="2"/>
    <x v="12"/>
    <s v="Observation"/>
    <x v="1"/>
    <x v="40"/>
    <s v=" Eliminating Hazards and reducing OH&amp;S risks"/>
    <s v="Operations"/>
    <m/>
    <d v="2021-09-30T00:00:00"/>
    <d v="2021-09-21T00:00:00"/>
    <s v="Lift maintenance is done and attached are the evidences. "/>
    <x v="0"/>
    <x v="208"/>
    <x v="194"/>
  </r>
  <r>
    <n v="891"/>
    <s v="Medicines should be checked &amp; disposed of (even if the Nurse is not available for almost a year) as there are a total 8 staff present on campus. Operations staff or another staff member could be put in charge to check so as to minimize accidental ingestion of expired medication."/>
    <s v="Internal"/>
    <d v="2021-08-01T00:00:00"/>
    <x v="0"/>
    <x v="2"/>
    <x v="12"/>
    <s v="Observation"/>
    <x v="1"/>
    <x v="40"/>
    <s v=" Eliminating Hazards and reducing OH&amp;S risks"/>
    <s v="Operations"/>
    <m/>
    <d v="2021-09-30T00:00:00"/>
    <d v="2021-09-21T00:00:00"/>
    <s v="Campus has replaces old medicines. "/>
    <x v="0"/>
    <x v="208"/>
    <x v="194"/>
  </r>
  <r>
    <n v="892"/>
    <s v="A consolidated weekly report of work done as per Academic plan can be initiated. Since the campus is in a growth stage, this will add value for parents."/>
    <s v="Internal"/>
    <d v="2021-08-01T00:00:00"/>
    <x v="0"/>
    <x v="2"/>
    <x v="12"/>
    <s v="OFI"/>
    <x v="0"/>
    <x v="34"/>
    <s v=" General (Improvement)"/>
    <s v="Academics"/>
    <m/>
    <d v="2021-09-30T00:00:00"/>
    <d v="2021-09-21T00:00:00"/>
    <s v="Campus has started using weekly report as per the feedback given and atatched is the evidence along with CAR"/>
    <x v="0"/>
    <x v="208"/>
    <x v="194"/>
  </r>
  <r>
    <n v="893"/>
    <s v="Admissions can look into initiating a feedback system after onboarding of new intake this will lead to customer delight and also create an online Exit Form for monitoring and analysis."/>
    <s v="Internal"/>
    <d v="2021-08-01T00:00:00"/>
    <x v="0"/>
    <x v="2"/>
    <x v="12"/>
    <s v="OFI"/>
    <x v="0"/>
    <x v="43"/>
    <s v=" Customer satisfaction"/>
    <s v="Admissions"/>
    <m/>
    <d v="2021-09-30T00:00:00"/>
    <d v="2021-09-21T00:00:00"/>
    <s v="Campus has stated using Exit Form which is attached along with CAR.  One drive has also created to keep all documents."/>
    <x v="0"/>
    <x v="208"/>
    <x v="194"/>
  </r>
  <r>
    <n v="894"/>
    <s v="Campus team can look into sharing evidence in a common drive so that in case of any glitches another team member can share during audits, especially external audits."/>
    <s v="Internal"/>
    <d v="2021-08-01T00:00:00"/>
    <x v="0"/>
    <x v="2"/>
    <x v="12"/>
    <s v="OFI"/>
    <x v="0"/>
    <x v="39"/>
    <s v=" Continual improvement"/>
    <s v="Quality"/>
    <m/>
    <d v="2021-09-30T00:00:00"/>
    <d v="2021-09-21T00:00:00"/>
    <s v="Campus has created common drive to keep all documents. attached are the evidences along with CAR"/>
    <x v="0"/>
    <x v="208"/>
    <x v="194"/>
  </r>
  <r>
    <n v="895"/>
    <s v="Although leadership has identified multiple stakeholders, these could be documented to capture all relevant stakeholders and their needs and expectations. Leadership could also look into documenting the SWOT Analysis and challenges of the campus."/>
    <s v="Internal"/>
    <d v="2021-08-01T00:00:00"/>
    <x v="0"/>
    <x v="2"/>
    <x v="12"/>
    <s v="OFI"/>
    <x v="0"/>
    <x v="29"/>
    <s v=" Needs &amp; Expectations"/>
    <s v="Management"/>
    <m/>
    <d v="2021-09-30T00:00:00"/>
    <d v="2021-09-21T00:00:00"/>
    <s v="Campus has documented all relevant stakeholders and their needs and expectations along with the SWOT Analysis."/>
    <x v="0"/>
    <x v="208"/>
    <x v="194"/>
  </r>
  <r>
    <n v="896"/>
    <s v="In case of departure of any staff and joining of new a system of transition and knowledge transfer can be put in place."/>
    <s v="Internal"/>
    <d v="2021-08-01T00:00:00"/>
    <x v="0"/>
    <x v="2"/>
    <x v="12"/>
    <s v="OFI"/>
    <x v="0"/>
    <x v="10"/>
    <s v=" Organizational knowledge"/>
    <s v="Quality"/>
    <m/>
    <d v="2021-09-30T00:00:00"/>
    <d v="2021-10-08T00:00:00"/>
    <s v="For smooth handover process, campus has created a drive on which people who will be leaving will upload their data to ensure no gaps. Attached are the evidences."/>
    <x v="0"/>
    <x v="156"/>
    <x v="134"/>
  </r>
  <r>
    <n v="897"/>
    <s v="Operations can look into drills for other hazards too beyond their current list.e.g. Intruder, Biohazard etc., "/>
    <s v="Internal"/>
    <d v="2021-08-01T00:00:00"/>
    <x v="0"/>
    <x v="2"/>
    <x v="12"/>
    <s v="OFI"/>
    <x v="1"/>
    <x v="40"/>
    <s v=" Eliminating Hazards and reducing OH&amp;S risks"/>
    <s v="Operations"/>
    <m/>
    <d v="2021-09-30T00:00:00"/>
    <d v="2021-09-21T00:00:00"/>
    <s v="Operations has planned drills for other hazards e.g. intruder, Biohazard etc., in the month of December 2021. They have shared its CAR for planned action. "/>
    <x v="0"/>
    <x v="208"/>
    <x v="194"/>
  </r>
  <r>
    <n v="898"/>
    <s v="Risk and opportunities can be identified for the admission process. In fact, for all processes it would be helpful for all functions to think of the possible risks at their job/ function/ process level and help mitigate those risks."/>
    <s v="Internal"/>
    <d v="2021-08-03T00:00:00"/>
    <x v="0"/>
    <x v="2"/>
    <x v="11"/>
    <s v="Observation"/>
    <x v="1"/>
    <x v="36"/>
    <s v=" Hazard identification &amp; assessment of risks and opportunities"/>
    <s v="Admissions"/>
    <m/>
    <d v="2021-10-02T00:00:00"/>
    <d v="2021-10-13T00:00:00"/>
    <s v="Campus has identified process wise risks and updated in attached document. As per the attached evidence this ticket can be closed. "/>
    <x v="0"/>
    <x v="186"/>
    <x v="195"/>
  </r>
  <r>
    <n v="899"/>
    <s v="The campus can look into listing down corporal punishment in the code of conduct shared with the staff. Also, a written undertaking on the same will help to safeguard the Management._x000a_"/>
    <s v="Internal"/>
    <d v="2021-08-03T00:00:00"/>
    <x v="0"/>
    <x v="2"/>
    <x v="11"/>
    <s v="Observation"/>
    <x v="0"/>
    <x v="1"/>
    <s v=" Address risk &amp; opportunity"/>
    <s v="HR"/>
    <m/>
    <d v="2021-10-02T00:00:00"/>
    <d v="2021-10-13T00:00:00"/>
    <s v="Campus will be updating attached letter of undertaking which also includes induction checklist. attached format specifies adherence to GIIS policies and procedures. As per the attached evidences this ticket can be closed."/>
    <x v="0"/>
    <x v="186"/>
    <x v="195"/>
  </r>
  <r>
    <n v="900"/>
    <s v="The Fire NOC for the campus stands expired as on the date of audit. Renewal for the same has been applied and awaited."/>
    <s v="Internal"/>
    <d v="2021-08-03T00:00:00"/>
    <x v="0"/>
    <x v="2"/>
    <x v="11"/>
    <s v="Observation"/>
    <x v="1"/>
    <x v="40"/>
    <s v=" Eliminating Hazards and reducing OH&amp;S risks"/>
    <s v="Operations"/>
    <m/>
    <d v="2021-10-02T00:00:00"/>
    <d v="2021-09-27T00:00:00"/>
    <s v="Campus has renewed fire NOC and attached is the evidence along with CAR. As per he evidence attached this ticket can be closed."/>
    <x v="0"/>
    <x v="47"/>
    <x v="47"/>
  </r>
  <r>
    <n v="901"/>
    <s v="Rubber mats can be placed in the electrical room for enhanced safety and reducing risks of shock and short-circuit."/>
    <s v="Internal"/>
    <d v="2021-08-03T00:00:00"/>
    <x v="0"/>
    <x v="2"/>
    <x v="11"/>
    <s v="Observation"/>
    <x v="1"/>
    <x v="40"/>
    <s v=" Eliminating Hazards and reducing OH&amp;S risks"/>
    <s v="Operations"/>
    <m/>
    <d v="2021-10-02T00:00:00"/>
    <d v="2021-09-29T00:00:00"/>
    <s v="Rubber mat is placed in electrical room and campus has provided evidence."/>
    <x v="0"/>
    <x v="165"/>
    <x v="143"/>
  </r>
  <r>
    <n v="902"/>
    <s v="Principal may request for awareness training on special needs from India HQ or Global HQ, for admission counsellors to increase awareness of potential special needs of prospective students. Proactive provision of relevant training to all staff is a requirement of the standard."/>
    <s v="Internal"/>
    <d v="2021-08-03T00:00:00"/>
    <x v="0"/>
    <x v="2"/>
    <x v="11"/>
    <s v="OFI"/>
    <x v="0"/>
    <x v="39"/>
    <s v=" Continual improvement"/>
    <s v="HR"/>
    <m/>
    <d v="2021-10-02T00:00:00"/>
    <d v="2021-10-08T00:00:00"/>
    <s v="Hadapsar Principal has requested to arrange the awareness sessions and it will be for all GIIS campuses. attached is the evidence. as per it this ticket can be closed."/>
    <x v="0"/>
    <x v="153"/>
    <x v="110"/>
  </r>
  <r>
    <n v="903"/>
    <s v="Awareness training can be included in the schedule of the teachers too. Ability to identify the various special needs types and levels may help teachers (during classes) to identify and manage such needs and ensure all students get the attention and assistance they need beyond academics."/>
    <s v="Internal"/>
    <d v="2021-08-03T00:00:00"/>
    <x v="0"/>
    <x v="2"/>
    <x v="11"/>
    <s v="OFI"/>
    <x v="0"/>
    <x v="39"/>
    <s v=" Continual improvement"/>
    <s v="HR"/>
    <m/>
    <d v="2021-10-02T00:00:00"/>
    <d v="2021-10-08T00:00:00"/>
    <s v="Principal has requested session and it will arranged globally. attached is the email communication along with CAR. as per it this ticket will be closed"/>
    <x v="0"/>
    <x v="153"/>
    <x v="110"/>
  </r>
  <r>
    <n v="904"/>
    <s v="Although the campus is well aware of the key stakeholders, the scope of interested parties can include community, society, media and even extend to the role of the school in the wider community and  state/nation."/>
    <s v="Internal"/>
    <d v="2021-08-03T00:00:00"/>
    <x v="0"/>
    <x v="2"/>
    <x v="11"/>
    <s v="OFI"/>
    <x v="0"/>
    <x v="29"/>
    <s v=" Needs &amp; Expectations"/>
    <s v="Management"/>
    <m/>
    <d v="2021-10-02T00:00:00"/>
    <d v="2021-10-08T00:00:00"/>
    <s v="Campus has prepared the required document. "/>
    <x v="0"/>
    <x v="153"/>
    <x v="110"/>
  </r>
  <r>
    <n v="905"/>
    <s v="The needs and expectations of regulatory bodies could be systematically captured and documented."/>
    <s v="Internal"/>
    <d v="2021-08-03T00:00:00"/>
    <x v="0"/>
    <x v="2"/>
    <x v="11"/>
    <s v="OFI"/>
    <x v="0"/>
    <x v="29"/>
    <s v=" Needs &amp; Expectations"/>
    <s v="Management"/>
    <m/>
    <d v="2021-10-02T00:00:00"/>
    <d v="2021-10-13T00:00:00"/>
    <s v="Revised document with CBSE as an interested parties has been provided by campus. as per the attached evidence this ticket can be closed."/>
    <x v="0"/>
    <x v="186"/>
    <x v="195"/>
  </r>
  <r>
    <n v="906"/>
    <s v="When feedback is given after observation of the teacher, a further evaluation (post implementation of any action plan to address the gap) may be conducted to ensure implementation of feedback is beneficial."/>
    <s v="Internal"/>
    <d v="2021-08-03T00:00:00"/>
    <x v="0"/>
    <x v="2"/>
    <x v="11"/>
    <s v="OFI"/>
    <x v="0"/>
    <x v="1"/>
    <s v=" Address risk &amp; opportunity"/>
    <s v="Academics"/>
    <m/>
    <d v="2021-10-02T00:00:00"/>
    <d v="2021-09-29T00:00:00"/>
    <s v="As per the feedback received during audit, campus is documenting follow up actions needs to be taken. https://docs.google.com/spreadsheets/d/1FxQSW8nFFEagryAjuLnb5pnGyMQzZeOizfWI0dxDJA8/edit?usp=sharing"/>
    <x v="0"/>
    <x v="165"/>
    <x v="143"/>
  </r>
  <r>
    <n v="907"/>
    <s v="Aptitude tests need to be conducted even for all new students enrolment, even those happening online. This will allow a baseline to be captured and allow teachers to manage the new students’ learning seamlessly."/>
    <s v="Internal"/>
    <d v="2021-08-03T00:00:00"/>
    <x v="0"/>
    <x v="2"/>
    <x v="11"/>
    <s v="OFI"/>
    <x v="0"/>
    <x v="18"/>
    <s v=" Documented information"/>
    <s v="Admissions"/>
    <m/>
    <d v="2021-10-02T00:00:00"/>
    <d v="2021-09-29T00:00:00"/>
    <s v="Admissions has started conducting aptitude tests for all grades new enrolments. Attached is the evidence."/>
    <x v="0"/>
    <x v="165"/>
    <x v="143"/>
  </r>
  <r>
    <n v="908"/>
    <s v="All new material especially that sourced online, such as videos or readymade lessons available online, could be downloaded and vetted by Principal/ HOD / Coordinator to prevent any issues. (Some other campuses discuss new online sourced material during the weekly teachers/coordinators meetings.) Direct online links during class lessons may have embedded material that some may find objectionable. Hence first downloading and checking may be helpful."/>
    <s v="Internal"/>
    <d v="2021-08-03T00:00:00"/>
    <x v="0"/>
    <x v="2"/>
    <x v="11"/>
    <s v="OFI"/>
    <x v="0"/>
    <x v="1"/>
    <s v=" Address risk &amp; opportunity"/>
    <s v="Academics"/>
    <m/>
    <d v="2021-10-02T00:00:00"/>
    <d v="2021-09-29T00:00:00"/>
    <s v="All learning contents are verified &amp; approved by the Principal/Coordinator as part of monthly academic plan by campus "/>
    <x v="0"/>
    <x v="165"/>
    <x v="143"/>
  </r>
  <r>
    <n v="909"/>
    <s v="Buddy system for new staff can be implemented during induction._x000a_"/>
    <s v="Internal"/>
    <d v="2021-08-03T00:00:00"/>
    <x v="0"/>
    <x v="2"/>
    <x v="11"/>
    <s v="OFI"/>
    <x v="0"/>
    <x v="8"/>
    <s v=" People"/>
    <s v="HR"/>
    <m/>
    <d v="2021-10-02T00:00:00"/>
    <d v="2021-10-08T00:00:00"/>
    <s v="Buddy system is implemented in campus, attached are the photos. as per these evidences this ticket can be closed."/>
    <x v="0"/>
    <x v="153"/>
    <x v="110"/>
  </r>
  <r>
    <n v="910"/>
    <s v="Checklist for quality of food safety, food tasting can be maintained once the school re-opens and starts operation."/>
    <s v="Internal"/>
    <d v="2021-08-03T00:00:00"/>
    <x v="0"/>
    <x v="2"/>
    <x v="11"/>
    <s v="OFI"/>
    <x v="1"/>
    <x v="40"/>
    <s v=" Eliminating Hazards and reducing OH&amp;S risks"/>
    <s v="Operations"/>
    <m/>
    <d v="2021-10-02T00:00:00"/>
    <d v="2021-09-27T00:00:00"/>
    <s v="Checklist for quality of food safety, food tasting is prepared and will be maintained once school reopens. As per attached evidences this ticket can be closed."/>
    <x v="0"/>
    <x v="47"/>
    <x v="47"/>
  </r>
  <r>
    <n v="911"/>
    <s v="The process of disposal of expired medicines should be documented and the operations in charge should be made aware of the same."/>
    <s v="Internal"/>
    <d v="2021-08-03T00:00:00"/>
    <x v="0"/>
    <x v="2"/>
    <x v="11"/>
    <s v="OFI"/>
    <x v="1"/>
    <x v="40"/>
    <s v=" Eliminating Hazards and reducing OH&amp;S risks"/>
    <s v="Operations"/>
    <m/>
    <d v="2021-10-02T00:00:00"/>
    <d v="2021-09-27T00:00:00"/>
    <s v="Disposal of expired medicines is done by campus nurse and attached are the evidences. As per these evidences this ticket can be closed."/>
    <x v="0"/>
    <x v="47"/>
    <x v="47"/>
  </r>
  <r>
    <n v="912"/>
    <s v="A systematic pest control mechanism can be implemented since the school has a garden and the staff are back to school."/>
    <s v="Internal"/>
    <d v="2021-08-03T00:00:00"/>
    <x v="0"/>
    <x v="2"/>
    <x v="11"/>
    <s v="OFI"/>
    <x v="1"/>
    <x v="40"/>
    <s v=" Eliminating Hazards and reducing OH&amp;S risks"/>
    <s v="Operations"/>
    <m/>
    <d v="2021-10-02T00:00:00"/>
    <d v="2021-10-08T00:00:00"/>
    <s v="Pest control has been done and attached are the photos. as per the shared evidences this ticket can be closed."/>
    <x v="0"/>
    <x v="153"/>
    <x v="110"/>
  </r>
  <r>
    <n v="913"/>
    <s v="Each classrooms need to display Evacuation plan with routes"/>
    <s v="Internal"/>
    <d v="2021-09-13T00:00:00"/>
    <x v="0"/>
    <x v="2"/>
    <x v="6"/>
    <s v="Observation"/>
    <x v="1"/>
    <x v="40"/>
    <s v=" Eliminating Hazards and reducing OH&amp;S risks"/>
    <s v="Operations"/>
    <m/>
    <d v="2021-11-12T00:00:00"/>
    <d v="2021-09-27T00:00:00"/>
    <s v="Each classrooms has floor evacuation displayed inside and attached is the evidence. As per the attached evidences, this ticket can be closed."/>
    <x v="0"/>
    <x v="202"/>
    <x v="185"/>
  </r>
  <r>
    <n v="914"/>
    <s v="Signage near ramp needs to be displayed to caution children and prevent any accidents"/>
    <s v="Internal"/>
    <d v="2021-09-13T00:00:00"/>
    <x v="0"/>
    <x v="2"/>
    <x v="6"/>
    <s v="Observation"/>
    <x v="1"/>
    <x v="40"/>
    <s v=" Eliminating Hazards and reducing OH&amp;S risks"/>
    <s v="Operations"/>
    <m/>
    <d v="2021-11-12T00:00:00"/>
    <d v="2021-09-27T00:00:00"/>
    <s v="Signage near ramp displayed and attached document has evidence. as per the evidence shared, this ticket can be closed."/>
    <x v="0"/>
    <x v="202"/>
    <x v="185"/>
  </r>
  <r>
    <n v="915"/>
    <s v="Changes in ACP can be documented since the CBSE board has made changes to the curriculum to meet the challenges of the pandemic. This should be formally documented"/>
    <s v="Internal"/>
    <d v="2021-09-13T00:00:00"/>
    <x v="0"/>
    <x v="2"/>
    <x v="6"/>
    <s v="Observation"/>
    <x v="0"/>
    <x v="18"/>
    <s v=" Documented information"/>
    <s v="Academics"/>
    <m/>
    <d v="2021-11-12T00:00:00"/>
    <d v="2021-10-29T00:00:00"/>
    <s v="Changes are highlighted in attached documents"/>
    <x v="0"/>
    <x v="209"/>
    <x v="196"/>
  </r>
  <r>
    <n v="916"/>
    <s v="Post admission follow up process can be put in place. Admissions call up newly admitted parents and enquire if they have settled in the school would increase customer delight and rapport with new parents (this can be done with a google form also with 5-6 questions)"/>
    <s v="Internal"/>
    <d v="2021-09-13T00:00:00"/>
    <x v="0"/>
    <x v="2"/>
    <x v="6"/>
    <s v="OFI"/>
    <x v="0"/>
    <x v="39"/>
    <s v=" Continual improvement"/>
    <s v="Admissions"/>
    <m/>
    <d v="2021-11-12T00:00:00"/>
    <d v="2021-11-24T00:00:00"/>
    <s v="Campus admissions has taken necessary action to capture feedback and attached is the evidence. Also attached CAR for same. As per the attached evidence this ticket can be closed."/>
    <x v="0"/>
    <x v="210"/>
    <x v="197"/>
  </r>
  <r>
    <n v="917"/>
    <s v="Lesson plans for Yoga, Art and Sports may also be prepared "/>
    <s v="Internal"/>
    <d v="2021-09-13T00:00:00"/>
    <x v="0"/>
    <x v="2"/>
    <x v="6"/>
    <s v="OFI"/>
    <x v="0"/>
    <x v="18"/>
    <s v=" Documented information"/>
    <s v="Academics"/>
    <m/>
    <d v="2021-11-12T00:00:00"/>
    <d v="2021-10-27T00:00:00"/>
    <s v="Campus has prepared lesson plans and attached are the evidences. as per these evidences ticket can be closed."/>
    <x v="0"/>
    <x v="172"/>
    <x v="154"/>
  </r>
  <r>
    <n v="918"/>
    <s v="Planned Monthly/Term-wise class observations can be scheduled in advance"/>
    <s v="Internal"/>
    <d v="2021-09-13T00:00:00"/>
    <x v="0"/>
    <x v="2"/>
    <x v="6"/>
    <s v="OFI"/>
    <x v="0"/>
    <x v="47"/>
    <s v=" Quality objectives &amp; planning to achieve them"/>
    <s v="Academics"/>
    <m/>
    <d v="2021-11-12T00:00:00"/>
    <d v="2021-10-27T00:00:00"/>
    <s v="The Campus has decided that this OFI cannot be carried out. _x000a_This is the decision taken in the Review Meeting(Read as under)-_x000a__x000a_&quot;We are already following monthly wise plan for number of observations as advised by HO. Since observation should not be staged, so we are not making day wise, teacher wise observations. All segment head agreed to this point. As such no further action and school will stay with current observation plan.&quot;_x000a__x000a_Based on this decision, the ticket can be closed"/>
    <x v="0"/>
    <x v="172"/>
    <x v="154"/>
  </r>
  <r>
    <n v="919"/>
    <s v="Proxy report format can record the work done by proxy teachers"/>
    <s v="Internal"/>
    <d v="2021-09-13T00:00:00"/>
    <x v="0"/>
    <x v="2"/>
    <x v="6"/>
    <s v="OFI"/>
    <x v="0"/>
    <x v="18"/>
    <s v=" Documented information"/>
    <s v="Academics"/>
    <m/>
    <d v="2021-11-12T00:00:00"/>
    <d v="2021-10-29T00:00:00"/>
    <s v="Please find attached proxy report with work completed columns added. as per these evidences this ticket can be closed"/>
    <x v="0"/>
    <x v="209"/>
    <x v="196"/>
  </r>
  <r>
    <n v="920"/>
    <s v="The school may consider all official communications through official channels only and keep WhatsApp only for reminders. Parents shouldn’t use WhatsApp for submitting his/her child's homework (young children's school assignment). "/>
    <s v="Internal"/>
    <d v="2021-09-13T00:00:00"/>
    <x v="0"/>
    <x v="2"/>
    <x v="6"/>
    <s v="OFI"/>
    <x v="0"/>
    <x v="1"/>
    <s v=" Address risk &amp; opportunity"/>
    <s v="Academics"/>
    <m/>
    <d v="2021-11-12T00:00:00"/>
    <d v="2021-10-21T00:00:00"/>
    <s v="School has stopped using Whatsapp. With the help of parents, homework is not getting uploaded on official drive. attached is the evidence. "/>
    <x v="0"/>
    <x v="174"/>
    <x v="198"/>
  </r>
  <r>
    <n v="921"/>
    <s v="The school may consider restricting the library access to the online app (paid getepic.com) and in case it is general service to neighbourhood/community, this could be separated through guest accounts"/>
    <s v="Internal"/>
    <d v="2021-09-13T00:00:00"/>
    <x v="0"/>
    <x v="2"/>
    <x v="6"/>
    <s v="OFI"/>
    <x v="0"/>
    <x v="1"/>
    <s v=" Address risk &amp; opportunity"/>
    <s v="Academics"/>
    <m/>
    <d v="2021-11-12T00:00:00"/>
    <d v="2021-10-29T00:00:00"/>
    <s v="Campus has also introduced guest login page to access material. attached the evidence for same."/>
    <x v="0"/>
    <x v="209"/>
    <x v="196"/>
  </r>
  <r>
    <n v="922"/>
    <s v="The school may consider including subjective questions in online assessment for primary children (class 3 to 5), to develop their writing skills and avoid learning gaps"/>
    <s v="Internal"/>
    <d v="2021-09-13T00:00:00"/>
    <x v="0"/>
    <x v="2"/>
    <x v="6"/>
    <s v="OFI"/>
    <x v="0"/>
    <x v="39"/>
    <s v=" Continual improvement"/>
    <s v="Academics"/>
    <m/>
    <d v="2021-11-12T00:00:00"/>
    <d v="2021-10-27T00:00:00"/>
    <s v="campus has included subjective questions and attached is the evidence, as per this evidence ticket can be closed"/>
    <x v="0"/>
    <x v="172"/>
    <x v="154"/>
  </r>
  <r>
    <n v="923"/>
    <s v="After conducting training effectiveness; action plan needs to be drawn to address gaps "/>
    <s v="Internal"/>
    <d v="2021-09-13T00:00:00"/>
    <x v="0"/>
    <x v="2"/>
    <x v="6"/>
    <s v="OFI"/>
    <x v="0"/>
    <x v="0"/>
    <s v=" Competence"/>
    <s v="HR"/>
    <m/>
    <d v="2021-11-12T00:00:00"/>
    <d v="2021-10-27T00:00:00"/>
    <s v="The action plans have been created for addressing gaps_x000a_The ticket can be closed"/>
    <x v="0"/>
    <x v="172"/>
    <x v="154"/>
  </r>
  <r>
    <n v="924"/>
    <s v="All functions are required to perform and document their own Risks with controls measures as the current practice is not as per standard. This was highlighted at last year’s IA as an Observation and by the External Certifying agency for all functions at all campuses. "/>
    <s v="Internal"/>
    <d v="2021-10-04T00:00:00"/>
    <x v="0"/>
    <x v="2"/>
    <x v="2"/>
    <s v="Minor -Non-Conformities"/>
    <x v="0"/>
    <x v="46"/>
    <s v=" Nonconformity &amp; corrective action"/>
    <s v="Management"/>
    <m/>
    <d v="2021-12-03T00:00:00"/>
    <d v="2022-02-01T00:00:00"/>
    <s v="All process owners have identified risks for their respective function and attached is the evidence along with it's CAR"/>
    <x v="0"/>
    <x v="143"/>
    <x v="190"/>
  </r>
  <r>
    <n v="925"/>
    <s v="ISO Process and Standards Awareness was last conducted in January 2020, however 25 new staff joined in April. Quality department at geo can look into repeating the training for the new staff as this was an observation in previous Internal Audit which led to training in Jan 2020. So though rectified at that time to close finding, it could have been taken as an indication of the need to repeat the training in 2021 as well, keeping in mind the turnover."/>
    <s v="Internal"/>
    <d v="2021-10-04T00:00:00"/>
    <x v="0"/>
    <x v="2"/>
    <x v="2"/>
    <s v="Minor -Non-Conformities"/>
    <x v="0"/>
    <x v="46"/>
    <s v=" Nonconformity &amp; corrective action"/>
    <s v="Quality"/>
    <m/>
    <d v="2021-12-03T00:00:00"/>
    <d v="2022-01-11T00:00:00"/>
    <s v="ISO training for all staff at campus is taken and attached are the evidences. as per these evidences this ticket can be closed."/>
    <x v="0"/>
    <x v="149"/>
    <x v="160"/>
  </r>
  <r>
    <n v="926"/>
    <s v="The Fire extinguisher tracker document can be comprehensive with details like expiry, last serviced date"/>
    <s v="Internal"/>
    <d v="2021-10-04T00:00:00"/>
    <x v="0"/>
    <x v="2"/>
    <x v="2"/>
    <s v="Observation"/>
    <x v="1"/>
    <x v="32"/>
    <s v=" Emergency preparedness and response"/>
    <s v="Operations"/>
    <m/>
    <d v="2021-12-03T00:00:00"/>
    <d v="2022-02-08T00:00:00"/>
    <s v="Fire extinguisher tracker document is prepared with expiry and last serviced date. as per attached evidence this ticket can be closed"/>
    <x v="0"/>
    <x v="211"/>
    <x v="199"/>
  </r>
  <r>
    <n v="927"/>
    <s v="The myGIIS app current version is not user friendly for proper uploading and management of data by all teachers."/>
    <s v="Internal"/>
    <d v="2021-10-04T00:00:00"/>
    <x v="0"/>
    <x v="2"/>
    <x v="2"/>
    <s v="Observation"/>
    <x v="0"/>
    <x v="16"/>
    <s v=" Infrastructure"/>
    <s v="Management"/>
    <m/>
    <d v="2021-12-03T00:00:00"/>
    <d v="2022-02-21T00:00:00"/>
    <s v="This issue has been resolved. The Principal has sent evidence for the same. Request you to kindly check attached evidence shared by Balewadi Team and close ticket number 49634 in Helpdesk. "/>
    <x v="0"/>
    <x v="123"/>
    <x v="200"/>
  </r>
  <r>
    <n v="928"/>
    <s v="New employees are not aware of their work schedule as old staff left without Knowledge transfer and no standardized policy for tasks is in place ."/>
    <s v="Internal"/>
    <d v="2021-10-04T00:00:00"/>
    <x v="0"/>
    <x v="2"/>
    <x v="2"/>
    <s v="Observation"/>
    <x v="0"/>
    <x v="10"/>
    <s v=" Organizational knowledge"/>
    <s v="HR"/>
    <m/>
    <d v="2021-12-03T00:00:00"/>
    <d v="2022-01-11T00:00:00"/>
    <s v="Campus has Handover process in place wand attached are the evidences where ex employee has given the handover to new resource. As per the attached evidences this ticket can be closed"/>
    <x v="0"/>
    <x v="149"/>
    <x v="160"/>
  </r>
  <r>
    <n v="929"/>
    <s v="Feedback form for new admissions is not in place."/>
    <s v="Internal"/>
    <d v="2021-10-04T00:00:00"/>
    <x v="0"/>
    <x v="2"/>
    <x v="2"/>
    <s v="Observation"/>
    <x v="0"/>
    <x v="43"/>
    <s v=" Customer satisfaction"/>
    <s v="Admissions"/>
    <m/>
    <d v="2021-12-03T00:00:00"/>
    <d v="2022-01-12T00:00:00"/>
    <s v="As per Country Director (India) we already have multiple surveys which anyways covers post-admission feedback, hence primarily this is not required. attached is the evidence of email and as per that ticket can be closed"/>
    <x v="0"/>
    <x v="175"/>
    <x v="167"/>
  </r>
  <r>
    <n v="930"/>
    <s v="All documents do not have an approval signature so there is no process owner for accountability."/>
    <s v="Internal"/>
    <d v="2021-10-04T00:00:00"/>
    <x v="0"/>
    <x v="2"/>
    <x v="2"/>
    <s v="Observation"/>
    <x v="0"/>
    <x v="18"/>
    <s v=" Documented information"/>
    <s v="Academics"/>
    <m/>
    <d v="2021-12-03T00:00:00"/>
    <d v="2022-01-12T00:00:00"/>
    <s v="All documents now have an approval signature and attached is the evidence for ticket closure. "/>
    <x v="0"/>
    <x v="175"/>
    <x v="167"/>
  </r>
  <r>
    <n v="931"/>
    <s v="There is no disclaimer or indemnity for all new hires as the current practice is an oral declaration only."/>
    <s v="Internal"/>
    <d v="2021-10-04T00:00:00"/>
    <x v="0"/>
    <x v="2"/>
    <x v="2"/>
    <s v="Observation"/>
    <x v="1"/>
    <x v="53"/>
    <s v=" Planning action to address OH&amp;S"/>
    <s v="HR"/>
    <m/>
    <d v="2021-12-03T00:00:00"/>
    <d v="2022-01-11T00:00:00"/>
    <s v="New hires are informed about GIIS rules and policies. Campus HR is now taking letter of undertaking signed by new resource. as per the attached evidences this ticket can be closed."/>
    <x v="0"/>
    <x v="149"/>
    <x v="160"/>
  </r>
  <r>
    <n v="932"/>
    <s v="Training Feedback analysis by HR for training needs and effectiveness is not in place."/>
    <s v="Internal"/>
    <d v="2021-10-04T00:00:00"/>
    <x v="0"/>
    <x v="2"/>
    <x v="2"/>
    <s v="Observation"/>
    <x v="0"/>
    <x v="41"/>
    <s v=" Monitoring, measurement, analysis &amp; evaluation"/>
    <s v="HR"/>
    <m/>
    <d v="2021-12-03T00:00:00"/>
    <d v="2022-02-08T00:00:00"/>
    <s v="Campus is capturing feedbacks in tracker for analysis purpose. After performing analysis campus has arranged a training. as per attached evidence this ticket can be closed. "/>
    <x v="0"/>
    <x v="211"/>
    <x v="199"/>
  </r>
  <r>
    <n v="933"/>
    <s v="Lift maintenance tracker was not available."/>
    <s v="Internal"/>
    <d v="2021-10-04T00:00:00"/>
    <x v="0"/>
    <x v="2"/>
    <x v="2"/>
    <s v="Observation"/>
    <x v="1"/>
    <x v="53"/>
    <s v=" Planning action to address OH&amp;S"/>
    <s v="Operations"/>
    <m/>
    <d v="2021-12-03T00:00:00"/>
    <d v="2022-01-12T00:00:00"/>
    <s v="Lift AMC was done and attached are evidences for tracking purpose. as per these evidences this ticket can be closed"/>
    <x v="0"/>
    <x v="175"/>
    <x v="167"/>
  </r>
  <r>
    <n v="934"/>
    <s v="Even though Evacuation plans are displayed in corridors ,classroom do not have the plans on display for student awareness."/>
    <s v="Internal"/>
    <d v="2021-10-04T00:00:00"/>
    <x v="0"/>
    <x v="2"/>
    <x v="2"/>
    <s v="OFI"/>
    <x v="1"/>
    <x v="32"/>
    <s v=" Emergency preparedness and response"/>
    <s v="Operations"/>
    <m/>
    <d v="2021-12-03T00:00:00"/>
    <d v="2022-01-12T00:00:00"/>
    <s v="Evacuation plan is displayed in campus and attached is the evidence for same. as per the shared evidence this ticket can be closed"/>
    <x v="0"/>
    <x v="175"/>
    <x v="167"/>
  </r>
  <r>
    <n v="935"/>
    <s v="There are multiple engagement activities done by Academics dept. However, these are not being captured or recorded."/>
    <s v="Internal"/>
    <d v="2021-10-04T00:00:00"/>
    <x v="0"/>
    <x v="2"/>
    <x v="2"/>
    <s v="OFI"/>
    <x v="0"/>
    <x v="62"/>
    <s v=" Customer focus"/>
    <s v="Academics"/>
    <m/>
    <d v="2021-12-03T00:00:00"/>
    <d v="2022-02-01T00:00:00"/>
    <s v="Campus has created a drive to capture engagement activities done by academics. as per the evidence shared ticket can be closed_x000a__x000a_Feedback form link :_x000a_https://docs.google.com/forms/d/e/1FAIpQLSfaCsEEhDTXiiD6chwC1-KMXOuQB2gU8HR8f2fDKZd5Ep2amQ/viewform?usp=sf_link​      Campus has started maintaining excel sheets for activities conducted in which they are capturing feedback as well. as per the attached evidence this ticket can be closed."/>
    <x v="0"/>
    <x v="143"/>
    <x v="190"/>
  </r>
  <r>
    <n v="936"/>
    <s v="While the weekly work completion tracker is in place, individual teacher and section was not evident."/>
    <s v="Internal"/>
    <d v="2021-10-04T00:00:00"/>
    <x v="0"/>
    <x v="2"/>
    <x v="2"/>
    <s v="OFI"/>
    <x v="0"/>
    <x v="5"/>
    <s v=" Monitoring &amp; measuring resources"/>
    <s v="Academics"/>
    <m/>
    <d v="2021-12-03T00:00:00"/>
    <d v="2022-01-12T00:00:00"/>
    <s v="individual teacher and sections are added in weekly tracker. as per the attached ticket can be closed"/>
    <x v="0"/>
    <x v="175"/>
    <x v="167"/>
  </r>
  <r>
    <n v="937"/>
    <s v="Substitution Record is not capturing the actual work done."/>
    <s v="Internal"/>
    <d v="2021-10-04T00:00:00"/>
    <x v="0"/>
    <x v="2"/>
    <x v="2"/>
    <s v="OFI"/>
    <x v="0"/>
    <x v="5"/>
    <s v=" Monitoring &amp; measuring resources"/>
    <s v="Academics"/>
    <m/>
    <d v="2021-12-03T00:00:00"/>
    <d v="2022-01-12T00:00:00"/>
    <s v="Substitution record has actual work done captured and as per this evidence ticket can be closed"/>
    <x v="0"/>
    <x v="175"/>
    <x v="167"/>
  </r>
  <r>
    <n v="938"/>
    <s v="The Librarian can look into portals/apps for sharing online books and track student progress on reading skills"/>
    <s v="Internal"/>
    <d v="2021-10-04T00:00:00"/>
    <x v="0"/>
    <x v="2"/>
    <x v="2"/>
    <s v="OFI"/>
    <x v="0"/>
    <x v="62"/>
    <s v=" Customer focus"/>
    <s v="Academics"/>
    <m/>
    <d v="2021-12-03T00:00:00"/>
    <d v="2022-01-12T00:00:00"/>
    <s v="Librarian is using portal to track student progress on reading skills and attached is the evidence. as per this evidence ticket can be closed"/>
    <x v="0"/>
    <x v="175"/>
    <x v="167"/>
  </r>
  <r>
    <n v="939"/>
    <s v="Deleted programs in the lesson plans (either through Accreditation Board instruction or school policy), the reason for deletion is not captured in the document."/>
    <s v="Internal"/>
    <d v="2021-10-04T00:00:00"/>
    <x v="0"/>
    <x v="2"/>
    <x v="2"/>
    <s v="OFI"/>
    <x v="0"/>
    <x v="63"/>
    <s v=" Changes to requirements for products &amp; services"/>
    <s v="Academics"/>
    <m/>
    <d v="2021-12-03T00:00:00"/>
    <d v="2022-01-12T00:00:00"/>
    <s v="Deleted programs in the lesson plans (either through Accreditation Board instruction or school policy), the reason for deletion is now captured in the document. as per the attached evidence this ticket can be closed"/>
    <x v="0"/>
    <x v="175"/>
    <x v="167"/>
  </r>
  <r>
    <n v="940"/>
    <s v="The annual calendar does not a disclaimer at the bottom (subject to change/tentative) to ensure that the document remains valid despite any changes."/>
    <s v="Internal"/>
    <d v="2021-10-04T00:00:00"/>
    <x v="0"/>
    <x v="2"/>
    <x v="2"/>
    <s v="OFI"/>
    <x v="0"/>
    <x v="64"/>
    <s v=" Control of changes"/>
    <s v="Academics"/>
    <m/>
    <d v="2021-12-03T00:00:00"/>
    <d v="2022-01-12T00:00:00"/>
    <s v="subject to change has been added as disclaimer in parent handbook which contains annual calendar as well. as per attached evidence this ticket can be closed"/>
    <x v="0"/>
    <x v="175"/>
    <x v="167"/>
  </r>
  <r>
    <n v="941"/>
    <s v="Standard template/ format should be followed (School name, logo, header footer)"/>
    <s v="Internal"/>
    <d v="2021-10-25T00:00:00"/>
    <x v="0"/>
    <x v="2"/>
    <x v="8"/>
    <s v="Observation"/>
    <x v="0"/>
    <x v="9"/>
    <s v=" Creating and updating"/>
    <s v="Management"/>
    <m/>
    <d v="2021-12-24T00:00:00"/>
    <d v="2022-01-12T00:00:00"/>
    <s v="Campus has started using standard format and attached are the evidences. As per these evidences this ticket can be closed."/>
    <x v="0"/>
    <x v="148"/>
    <x v="129"/>
  </r>
  <r>
    <n v="942"/>
    <s v="Minutes of Meetings not captured for modifications and changes to ACP"/>
    <s v="Internal"/>
    <d v="2021-10-25T00:00:00"/>
    <x v="0"/>
    <x v="2"/>
    <x v="8"/>
    <s v="Observation"/>
    <x v="0"/>
    <x v="5"/>
    <s v=" Monitoring &amp; measuring resources"/>
    <s v="Academics"/>
    <m/>
    <d v="2021-12-24T00:00:00"/>
    <d v="2022-01-12T00:00:00"/>
    <s v="All points associated with functions are captured in attached MOM's. as per these evidences this ticket can be closed"/>
    <x v="0"/>
    <x v="148"/>
    <x v="129"/>
  </r>
  <r>
    <n v="943"/>
    <s v="For official communication, the provided platform- channel (myGIIS or any other as specified by leadership) to be used"/>
    <s v="Internal"/>
    <d v="2021-10-25T00:00:00"/>
    <x v="0"/>
    <x v="2"/>
    <x v="8"/>
    <s v="Observation"/>
    <x v="0"/>
    <x v="21"/>
    <s v=" Customer communication"/>
    <s v="Academics"/>
    <m/>
    <d v="2021-12-24T00:00:00"/>
    <d v="2022-01-12T00:00:00"/>
    <s v="Official communication is through mygiis and attached is the evidence, as per the shared evidence this ticket can be closed"/>
    <x v="0"/>
    <x v="148"/>
    <x v="129"/>
  </r>
  <r>
    <n v="944"/>
    <s v="Action Plans for Weakness, Threat and opportunities arising out of SWOT Analysis not evident."/>
    <s v="Internal"/>
    <d v="2021-10-25T00:00:00"/>
    <x v="0"/>
    <x v="2"/>
    <x v="8"/>
    <s v="Observation"/>
    <x v="0"/>
    <x v="39"/>
    <s v=" Continual improvement"/>
    <s v="Management"/>
    <m/>
    <d v="2021-12-24T00:00:00"/>
    <d v="2022-01-12T00:00:00"/>
    <s v="Actions has been taken on Weakness, Threat and opportunities arising out of SWOT and attached are the evidences, as per these evidences this ticket can be closed"/>
    <x v="0"/>
    <x v="148"/>
    <x v="129"/>
  </r>
  <r>
    <n v="945"/>
    <s v="Risk register at department level to ensure specific risks are identified. HIRA document was referred to. For eg: Entry of Visitors"/>
    <s v="Internal"/>
    <d v="2021-10-25T00:00:00"/>
    <x v="0"/>
    <x v="2"/>
    <x v="8"/>
    <s v="Observation"/>
    <x v="1"/>
    <x v="36"/>
    <s v=" Hazard identification &amp; assessment of risks and opportunities"/>
    <s v="Quality"/>
    <m/>
    <d v="2021-12-24T00:00:00"/>
    <d v="2022-01-12T00:00:00"/>
    <s v="Function wise specific risks are identified and attached are two documents for sample. as per these shared evidences this ticket can be closed. rest risk registers are available on drive (link mentioned below)_x000a__x000a_https://drive.google.com/drive/folders/1GeqHr-llYbetdCgjqgpUhrUPp1Ks4Y-q"/>
    <x v="0"/>
    <x v="148"/>
    <x v="129"/>
  </r>
  <r>
    <n v="946"/>
    <s v="A process or mechanism to be put in place to update the parent profile in MyGIIS and changes if any."/>
    <s v="Internal"/>
    <d v="2021-10-25T00:00:00"/>
    <x v="0"/>
    <x v="2"/>
    <x v="8"/>
    <s v="Observation"/>
    <x v="0"/>
    <x v="61"/>
    <s v=" Identification &amp; traceability"/>
    <s v="Admissions"/>
    <m/>
    <d v="2021-12-24T00:00:00"/>
    <d v="2022-01-12T00:00:00"/>
    <s v="Process or mechanism has been added on how to update the parent profile in MyGIIS and attached is the evidence, as per this evidence ticket can be closed."/>
    <x v="0"/>
    <x v="148"/>
    <x v="129"/>
  </r>
  <r>
    <n v="947"/>
    <s v="Mechanism for capturing training effectiveness for evaluation and analysis are not evident"/>
    <s v="Internal"/>
    <d v="2021-10-25T00:00:00"/>
    <x v="0"/>
    <x v="2"/>
    <x v="8"/>
    <s v="Observation"/>
    <x v="0"/>
    <x v="0"/>
    <s v=" Competence"/>
    <s v="HR"/>
    <m/>
    <d v="2021-12-24T00:00:00"/>
    <d v="2022-01-12T00:00:00"/>
    <s v="Mechanism for capturing training effectiveness for evaluation and analysis are done through training effectiveness forms and attached is the evidence. as per the shared evidence this ticket can be closed"/>
    <x v="0"/>
    <x v="148"/>
    <x v="129"/>
  </r>
  <r>
    <n v="948"/>
    <s v="Safety Checklist is not maintained."/>
    <s v="Internal"/>
    <d v="2021-10-25T00:00:00"/>
    <x v="0"/>
    <x v="2"/>
    <x v="8"/>
    <s v="Observation"/>
    <x v="1"/>
    <x v="32"/>
    <s v=" Emergency preparedness and response"/>
    <s v="Quality"/>
    <m/>
    <d v="2021-12-24T00:00:00"/>
    <d v="2022-01-12T00:00:00"/>
    <s v="Safety checklist is now maintained and attached are the evidences, This ticket can be closed"/>
    <x v="0"/>
    <x v="148"/>
    <x v="129"/>
  </r>
  <r>
    <n v="949"/>
    <s v="Certificate for staff trained in Firefighting and first aid are not maintained"/>
    <s v="Internal"/>
    <d v="2021-10-25T00:00:00"/>
    <x v="0"/>
    <x v="2"/>
    <x v="8"/>
    <s v="Observation"/>
    <x v="1"/>
    <x v="32"/>
    <s v=" Emergency preparedness and response"/>
    <s v="HR"/>
    <m/>
    <d v="2021-12-24T00:00:00"/>
    <d v="2022-01-12T00:00:00"/>
    <s v="Certificate is now maintained and attached. as per this evidence ticket can be closed."/>
    <x v="0"/>
    <x v="148"/>
    <x v="129"/>
  </r>
  <r>
    <n v="950"/>
    <s v="Admissions can look into initiating a feedback system after on boarding of new intakes. Post admission follow-up process can be put in place."/>
    <s v="Internal"/>
    <d v="2021-10-25T00:00:00"/>
    <x v="0"/>
    <x v="2"/>
    <x v="8"/>
    <s v="OFI"/>
    <x v="0"/>
    <x v="43"/>
    <s v=" Customer satisfaction"/>
    <s v="Management"/>
    <m/>
    <d v="2021-12-24T00:00:00"/>
    <d v="2022-01-12T00:00:00"/>
    <s v="Campus has informed that :_x000a_Feedback of parents after Onboarding_x000a_The designing of standardized feedback system is in progress at the HO Admissions(India) Level_x000a__x000a_As per the confirmation received from campus on this, ticket can be closed."/>
    <x v="0"/>
    <x v="148"/>
    <x v="129"/>
  </r>
  <r>
    <n v="951"/>
    <s v="Background verification for new recruits for admin done by third party can be extended for new recruits for academics too."/>
    <s v="Internal"/>
    <d v="2021-10-25T00:00:00"/>
    <x v="0"/>
    <x v="2"/>
    <x v="8"/>
    <s v="OFI"/>
    <x v="1"/>
    <x v="53"/>
    <s v=" Planning action to address OH&amp;S"/>
    <s v="HR"/>
    <m/>
    <d v="2021-12-24T00:00:00"/>
    <d v="2022-01-12T00:00:00"/>
    <s v="For academic staff as well background verification happens and attached is the evidence, as per the evidence this ticket can be shared"/>
    <x v="0"/>
    <x v="148"/>
    <x v="129"/>
  </r>
  <r>
    <n v="952"/>
    <s v="Welcome mail sent by a class teacher when a new student joins midyear with all relevant information (eg. link to student handbook etc.) helps a new parent feel welcome."/>
    <s v="Internal"/>
    <d v="2021-10-25T00:00:00"/>
    <x v="0"/>
    <x v="2"/>
    <x v="8"/>
    <s v="OFI"/>
    <x v="0"/>
    <x v="21"/>
    <s v=" Customer communication"/>
    <s v="Academics"/>
    <m/>
    <d v="2021-12-24T00:00:00"/>
    <d v="2022-01-12T00:00:00"/>
    <s v="Welcome email sent to parents and attached is the evidence. As per the evidence this ticket can be closed"/>
    <x v="0"/>
    <x v="148"/>
    <x v="129"/>
  </r>
  <r>
    <n v="953"/>
    <s v="CAR (Corrective Action Report) can be maintained as a tracker to track all complaints received to ensure that actions have been taken for matters where tickets have not been raised on Helpdesk as parents use various means of communication."/>
    <s v="Internal"/>
    <d v="2021-10-25T00:00:00"/>
    <x v="0"/>
    <x v="2"/>
    <x v="8"/>
    <s v="OFI"/>
    <x v="0"/>
    <x v="43"/>
    <s v=" Customer satisfaction"/>
    <s v="Management"/>
    <m/>
    <d v="2021-12-24T00:00:00"/>
    <d v="2022-01-17T00:00:00"/>
    <s v="All complaints are captured in Zendesk. During virtual class parent had complained and same has been captured via Helpdesk. as per the attached evidence this ticket can be closed"/>
    <x v="0"/>
    <x v="113"/>
    <x v="107"/>
  </r>
  <r>
    <n v="954"/>
    <s v="Internal &amp; External issues affecting the organization could be bifurcated."/>
    <s v="Internal"/>
    <d v="2021-10-25T00:00:00"/>
    <x v="0"/>
    <x v="2"/>
    <x v="8"/>
    <s v="OFI"/>
    <x v="1"/>
    <x v="50"/>
    <s v=" Understanding the organization and its context"/>
    <s v="Management"/>
    <m/>
    <d v="2021-12-24T00:00:00"/>
    <d v="2022-01-12T00:00:00"/>
    <s v="Campus has identified internal and external threats which are captured in attached document. as per this ticket can be closed."/>
    <x v="0"/>
    <x v="148"/>
    <x v="129"/>
  </r>
  <r>
    <n v="955"/>
    <s v="Database of relief teachers can be maintained"/>
    <s v="Internal"/>
    <d v="2021-10-25T00:00:00"/>
    <x v="0"/>
    <x v="2"/>
    <x v="8"/>
    <s v="OFI"/>
    <x v="0"/>
    <x v="31"/>
    <s v=" Control of external processes, products &amp; services"/>
    <s v="Academics"/>
    <m/>
    <d v="2021-12-24T00:00:00"/>
    <d v="2022-01-12T00:00:00"/>
    <s v="Database of relief teachers is now maintained and attached is the evidence, as per the evidence ticket can be closed."/>
    <x v="0"/>
    <x v="148"/>
    <x v="129"/>
  </r>
  <r>
    <n v="956"/>
    <s v="Classification of Incidents can be looked into."/>
    <s v="Internal"/>
    <d v="2021-10-25T00:00:00"/>
    <x v="0"/>
    <x v="2"/>
    <x v="8"/>
    <s v="OFI"/>
    <x v="1"/>
    <x v="18"/>
    <s v=" Documented information"/>
    <s v="Operations"/>
    <m/>
    <d v="2021-12-24T00:00:00"/>
    <d v="2022-01-17T00:00:00"/>
    <s v="Campus is capturing incident details in report which classifies whether its major or minor.Campus captures minor incidents in register, for major incidents incident report is prepared. "/>
    <x v="0"/>
    <x v="113"/>
    <x v="107"/>
  </r>
  <r>
    <n v="957"/>
    <s v="Students can be included in Committee (like Canteen and Safety)"/>
    <s v="Internal"/>
    <d v="2021-10-25T00:00:00"/>
    <x v="0"/>
    <x v="2"/>
    <x v="8"/>
    <s v="OFI"/>
    <x v="1"/>
    <x v="49"/>
    <s v=" Consultation and participation of workers"/>
    <s v="Operations"/>
    <m/>
    <d v="2021-12-24T00:00:00"/>
    <d v="2022-01-12T00:00:00"/>
    <s v="Students are now part of different committees and attached are the evidences. as per these evidences this ticket can be closed"/>
    <x v="0"/>
    <x v="148"/>
    <x v="129"/>
  </r>
  <r>
    <n v="958"/>
    <s v="Copies of vendor evaluation to be maintained"/>
    <s v="Internal"/>
    <d v="2021-10-25T00:00:00"/>
    <x v="0"/>
    <x v="2"/>
    <x v="8"/>
    <s v="OFI"/>
    <x v="0"/>
    <x v="18"/>
    <s v=" Documented information"/>
    <s v="Operations"/>
    <m/>
    <d v="2021-12-24T00:00:00"/>
    <d v="2022-01-12T00:00:00"/>
    <s v="vendor evaluation records are maintained by campus and attached are the evidence for ticket closure"/>
    <x v="0"/>
    <x v="148"/>
    <x v="129"/>
  </r>
  <r>
    <n v="959"/>
    <s v="Expired medicines which are procured by school are being disposed of in the bin. This could be potentially hazardous and it is better to handover expired medicines to any medical facilities for proper disposal"/>
    <s v="Internal"/>
    <d v="2021-11-02T00:00:00"/>
    <x v="0"/>
    <x v="5"/>
    <x v="9"/>
    <s v="Observation"/>
    <x v="1"/>
    <x v="40"/>
    <s v=" Eliminating Hazards and reducing OH&amp;S risks"/>
    <s v="Operations"/>
    <m/>
    <d v="2022-01-01T00:00:00"/>
    <d v="2021-12-08T00:00:00"/>
    <s v="SOP put in place for handing over medicines to operations manager. The SOP shall be followed henceforth."/>
    <x v="0"/>
    <x v="199"/>
    <x v="183"/>
  </r>
  <r>
    <n v="960"/>
    <s v="Ensure trained personnel available in emergency situations through First aid training for teachers and staff arranged on an annual / regular basis"/>
    <s v="Internal"/>
    <d v="2021-11-02T00:00:00"/>
    <x v="0"/>
    <x v="5"/>
    <x v="9"/>
    <s v="Observation"/>
    <x v="1"/>
    <x v="40"/>
    <s v=" Eliminating Hazards and reducing OH&amp;S risks"/>
    <s v="Operations"/>
    <m/>
    <d v="2022-01-01T00:00:00"/>
    <d v="2022-01-31T00:00:00"/>
    <s v="We have already initiated with a request for training with SCDF. Attached mail for reference. However due to CNY we expect delayed reply."/>
    <x v="0"/>
    <x v="2"/>
    <x v="2"/>
  </r>
  <r>
    <n v="961"/>
    <s v="Campus may look into communicating locations of the first aid kit to all staff and teachers so that in case of emergency staff are aware of first-aid box location"/>
    <s v="Internal"/>
    <d v="2021-11-02T00:00:00"/>
    <x v="0"/>
    <x v="5"/>
    <x v="9"/>
    <s v="Observation"/>
    <x v="1"/>
    <x v="32"/>
    <s v=" Emergency preparedness and response"/>
    <s v="Operations"/>
    <m/>
    <d v="2022-01-01T00:00:00"/>
    <d v="2021-12-08T00:00:00"/>
    <s v="This has been disemminated throught the Eas of the campus to all staff. Mail evidence available for the same"/>
    <x v="0"/>
    <x v="199"/>
    <x v="183"/>
  </r>
  <r>
    <n v="962"/>
    <s v="Medical information such as allergies could not be available for emergencies to the sickbay/class teachers. Information not collected from parents during admission process itself, no disclaimer either"/>
    <s v="Internal"/>
    <d v="2021-11-02T00:00:00"/>
    <x v="0"/>
    <x v="5"/>
    <x v="9"/>
    <s v="OFI"/>
    <x v="1"/>
    <x v="32"/>
    <s v=" Emergency preparedness and response"/>
    <s v="Admissions"/>
    <m/>
    <d v="2022-01-01T00:00:00"/>
    <d v="2022-02-14T00:00:00"/>
    <s v="This will be taken care during the new LMS. The nurse, academics and admission team will get looped in during the new LMS. Management has decided that this issue will be sorted after the implementation of LMS"/>
    <x v="0"/>
    <x v="65"/>
    <x v="64"/>
  </r>
  <r>
    <n v="963"/>
    <s v="While there is a food committee there is no system of daily food tasting/checking before serving to students. The same can be initiated to ensure consistency in food quality"/>
    <s v="Internal"/>
    <d v="2021-11-02T00:00:00"/>
    <x v="0"/>
    <x v="5"/>
    <x v="9"/>
    <s v="OFI"/>
    <x v="1"/>
    <x v="48"/>
    <s v=" Procurement"/>
    <s v="Operations"/>
    <m/>
    <d v="2022-01-01T00:00:00"/>
    <d v="2022-01-18T00:00:00"/>
    <s v="Please find the attached image for your reference for daily food quality checking. Randomly select the food and it’s been taste and recorded for the reference."/>
    <x v="0"/>
    <x v="129"/>
    <x v="86"/>
  </r>
  <r>
    <n v="964"/>
    <s v="Extending training in the use of fire extinguishers to students of senior classes to ensure availability of more trained people to support in case of emergencies"/>
    <s v="Internal"/>
    <d v="2021-11-02T00:00:00"/>
    <x v="0"/>
    <x v="5"/>
    <x v="9"/>
    <s v="OFI"/>
    <x v="1"/>
    <x v="32"/>
    <s v=" Emergency preparedness and response"/>
    <s v="Operations"/>
    <m/>
    <d v="2022-01-01T00:00:00"/>
    <d v="2021-12-08T00:00:00"/>
    <s v="This has been disemminated throught the Eas of the campus to all staff. Mail evidence available for the same"/>
    <x v="0"/>
    <x v="199"/>
    <x v="183"/>
  </r>
  <r>
    <n v="965"/>
    <s v="No documentation available with the admission team on the number of students allowed in the class to maintain teacher-student ratio."/>
    <s v="Internal"/>
    <d v="2021-11-02T00:00:00"/>
    <x v="0"/>
    <x v="5"/>
    <x v="9"/>
    <s v="OFI"/>
    <x v="0"/>
    <x v="15"/>
    <s v=" Operational planning and control"/>
    <s v="Admissions"/>
    <m/>
    <d v="2022-01-01T00:00:00"/>
    <d v="2022-01-18T00:00:00"/>
    <s v="The trigger is from GIIS. Once the maximum limit is reached for a particular class; myGIIS doesn't allow any more allotment to that particular class. It raises a trigger and doesn't allow. Hence this system is automised. "/>
    <x v="0"/>
    <x v="129"/>
    <x v="86"/>
  </r>
  <r>
    <n v="966"/>
    <s v="No process for the nurse to communicate to the respective teacher in case the student has frequent visits to the sick bay to understand the root cause of the visits."/>
    <s v="Internal"/>
    <d v="2021-11-02T00:00:00"/>
    <x v="0"/>
    <x v="5"/>
    <x v="9"/>
    <s v="OFI"/>
    <x v="0"/>
    <x v="34"/>
    <s v=" General (Improvement)"/>
    <s v="Operations"/>
    <m/>
    <d v="2022-01-01T00:00:00"/>
    <d v="2021-12-09T00:00:00"/>
    <s v="As a process enhancement, details of students visiting the sickbay will be available on HSG app and would be visible to nurse/parent. The nurse shall inform class teacher by e-mail as and when such information is available. The development of this app wil take care of the improvement suggested"/>
    <x v="0"/>
    <x v="12"/>
    <x v="12"/>
  </r>
  <r>
    <n v="967"/>
    <s v="SWOT / risk and opportunity not done at departmental level"/>
    <s v="Internal"/>
    <d v="2021-11-02T00:00:00"/>
    <x v="0"/>
    <x v="5"/>
    <x v="9"/>
    <s v="OFI"/>
    <x v="0"/>
    <x v="1"/>
    <s v=" Address risk &amp; opportunity"/>
    <s v="HR"/>
    <m/>
    <d v="2022-01-01T00:00:00"/>
    <d v="2021-12-08T00:00:00"/>
    <s v="The Risk Register is available for HR Department"/>
    <x v="0"/>
    <x v="199"/>
    <x v="183"/>
  </r>
  <r>
    <n v="968"/>
    <s v="Risk register can also be maintained for transport process"/>
    <s v="Internal"/>
    <d v="2021-11-02T00:00:00"/>
    <x v="0"/>
    <x v="5"/>
    <x v="9"/>
    <s v="OFI"/>
    <x v="1"/>
    <x v="36"/>
    <s v=" Hazard identification &amp; assessment of risks and opportunities"/>
    <s v="Operations"/>
    <m/>
    <d v="2022-01-01T00:00:00"/>
    <d v="2021-11-03T00:00:00"/>
    <s v="Risk Register is maintained by the transport department for its operations. Evidences attached"/>
    <x v="0"/>
    <x v="212"/>
    <x v="201"/>
  </r>
  <r>
    <n v="969"/>
    <s v="In the SWOT Analysis document, proper categorization and elaboration for some of points mentioned is required; e.g. for some of the threats mentioned - clarity of HR policies, lengthy recruitment process"/>
    <s v="Internal"/>
    <d v="2021-11-15T00:00:00"/>
    <x v="0"/>
    <x v="3"/>
    <x v="4"/>
    <s v="Observation"/>
    <x v="0"/>
    <x v="54"/>
    <s v=" Leadership &amp; Commitment"/>
    <s v="Management"/>
    <m/>
    <d v="2022-01-14T00:00:00"/>
    <d v="2021-11-24T00:00:00"/>
    <s v="The SWOT analysis document is made comprehensive with the inclusion of the suggested areas in threats like recruitment process . Please close the ticket based on the evidence attached"/>
    <x v="0"/>
    <x v="213"/>
    <x v="174"/>
  </r>
  <r>
    <n v="970"/>
    <s v="Alumni (former students) are not included in Needs &amp; Expectations of Interested Parties"/>
    <s v="Internal"/>
    <d v="2021-11-15T00:00:00"/>
    <x v="0"/>
    <x v="3"/>
    <x v="4"/>
    <s v="Observation"/>
    <x v="0"/>
    <x v="29"/>
    <s v=" Needs &amp; Expectations"/>
    <s v="Management"/>
    <m/>
    <d v="2022-01-14T00:00:00"/>
    <d v="2021-11-24T00:00:00"/>
    <s v="Alumni (former students) has been included in the Needs and Exceptions of Interested Parties document."/>
    <x v="0"/>
    <x v="213"/>
    <x v="174"/>
  </r>
  <r>
    <n v="971"/>
    <s v="Welcome Mail for New employees joining KL Campus could be initiated for effective communication, orientation and operation. Current practise is that a new employee is taken on campus round on day of joining"/>
    <s v="Internal"/>
    <d v="2021-11-15T00:00:00"/>
    <x v="0"/>
    <x v="3"/>
    <x v="4"/>
    <s v="OFI"/>
    <x v="0"/>
    <x v="0"/>
    <s v=" Competence"/>
    <s v="HR"/>
    <m/>
    <d v="2022-01-14T00:00:00"/>
    <d v="2021-11-24T00:00:00"/>
    <s v="Welcome mail has been sent to new joinees from HR Department. The ticket can be closed based on the evidence attached."/>
    <x v="0"/>
    <x v="213"/>
    <x v="174"/>
  </r>
  <r>
    <n v="972"/>
    <s v="System for taking feedback from new joinee after induction procedures are completed could be looked into. E.g. HR could look into taking feedback from new joinees after 30 days of onboarding so that any further doubts / queries that they may have can be addressed and it builds confidence in the staff"/>
    <s v="Internal"/>
    <d v="2021-11-15T00:00:00"/>
    <x v="0"/>
    <x v="3"/>
    <x v="4"/>
    <s v="OFI"/>
    <x v="0"/>
    <x v="0"/>
    <s v=" Competence"/>
    <s v="HR"/>
    <m/>
    <d v="2022-01-14T00:00:00"/>
    <d v="2021-11-24T00:00:00"/>
    <s v="Feedback has been initiated through google forms for new joinees after onboarding. Evidence attached for the same"/>
    <x v="0"/>
    <x v="213"/>
    <x v="174"/>
  </r>
  <r>
    <n v="973"/>
    <s v="Undertaking records for low performers at time of admission and follow up post school exams could be maintained. This will ensure that the child is aligned with the school system, practices and cohort."/>
    <s v="Internal"/>
    <d v="2021-11-15T00:00:00"/>
    <x v="0"/>
    <x v="3"/>
    <x v="4"/>
    <s v="OFI"/>
    <x v="0"/>
    <x v="56"/>
    <s v=" Review of requirements for products &amp; services"/>
    <s v="Academics"/>
    <m/>
    <d v="2022-01-14T00:00:00"/>
    <d v="2021-12-14T00:00:00"/>
    <s v="Undertaking  from a  new parent is usual taken if a student  seeking admission to board classes 9-12 is unable to clear the entrance paper as well as if his /her previous school results are also low. The admission team liaises with the Academic COD /Level COD and then the parent is advised on the same._x000a_ _x000a_Once the student joins the class, CT follows up with a meeting /call with the new parent and to further understand the background of the student . Based on the discussion with parent the CT and subject teachers plan the remedial strategy in discussion with the LVL.COD and  ACA COD._x000a_Extra attention and special classes are given as per student's need and parent is kept in loop through calls as required._x000a_After every term exam , results and strategies for way forward is discussed with parents in PTM.  An individualized  SIP(Student Improvement Plan) has been made for every student in the class right from class1 to 12. PTMs are conducted using this SIP where performance analysis, action plans, strategies for improvement is discussed with both  student and the parent._x000a_Frequent parent calls and meetings further strengthen this process and help the new student to catch up with the gaps in the subjects  and settle well in the school._x000a_ _x000a_Currently there have been no such undertakings for board classes since the past two years._x000a_Evidence for the success of this best practice is 100% pass rate in board results  that we have been maintaining all these years at GIISKL."/>
    <x v="0"/>
    <x v="121"/>
    <x v="113"/>
  </r>
  <r>
    <n v="974"/>
    <s v="Though there are several locations for where Evacuation routes are displayed, this was not evident in all classrooms. Since students would spend majority of time in classrooms, a visual reminder would be helpful"/>
    <s v="Internal"/>
    <d v="2021-11-15T00:00:00"/>
    <x v="1"/>
    <x v="5"/>
    <x v="15"/>
    <s v="Observation"/>
    <x v="1"/>
    <x v="32"/>
    <s v=" Emergency preparedness and response"/>
    <s v="Operations"/>
    <m/>
    <d v="2022-01-14T00:00:00"/>
    <d v="2021-11-20T00:00:00"/>
    <s v="There are evacuation routes place inside the classrooms too (all classrooms)"/>
    <x v="0"/>
    <x v="214"/>
    <x v="202"/>
  </r>
  <r>
    <n v="975"/>
    <s v="A comprehensive document on details of Fire extinguishers with their types, expiry dates and other relevant information can be maintained for overall monitoring"/>
    <s v="Internal"/>
    <d v="2021-11-15T00:00:00"/>
    <x v="1"/>
    <x v="5"/>
    <x v="15"/>
    <s v="Observation"/>
    <x v="1"/>
    <x v="15"/>
    <s v=" Operational planning and control"/>
    <s v="Operations"/>
    <m/>
    <d v="2022-01-14T00:00:00"/>
    <d v="2021-11-18T00:00:00"/>
    <s v="The Operations departement has prepared a consolidated document mentioning the locations of fire extinguishers with expiry date. The document is attached as evidence"/>
    <x v="0"/>
    <x v="215"/>
    <x v="203"/>
  </r>
  <r>
    <n v="976"/>
    <s v="The stationery stock register can include the minimum and maximum order quantity for better tracking and monitoring_x000a_"/>
    <s v="Internal"/>
    <d v="2021-11-15T00:00:00"/>
    <x v="1"/>
    <x v="5"/>
    <x v="15"/>
    <s v="Observation"/>
    <x v="0"/>
    <x v="18"/>
    <s v=" Documented information"/>
    <s v="Operations"/>
    <m/>
    <d v="2022-01-14T00:00:00"/>
    <d v="2021-11-16T00:00:00"/>
    <s v="The operations department has included the minimum and maximum quantities for stationery items . Attached is the evidence document for the same"/>
    <x v="0"/>
    <x v="212"/>
    <x v="201"/>
  </r>
  <r>
    <n v="977"/>
    <s v="The house keeping/ cleaning staff may be given  a ID card either from OWIS or the vendor can provide an ID card for identification and  enhanced security (though they wear the uniforms provided by the vendor)"/>
    <s v="Internal"/>
    <d v="2021-11-15T00:00:00"/>
    <x v="1"/>
    <x v="5"/>
    <x v="15"/>
    <s v="Observation"/>
    <x v="1"/>
    <x v="40"/>
    <s v=" Eliminating Hazards and reducing OH&amp;S risks"/>
    <s v="Operations"/>
    <m/>
    <d v="2022-01-14T00:00:00"/>
    <d v="2022-01-25T00:00:00"/>
    <s v="All new vendors who work on campus will be issued a pass with a picture_x000a_- Vendors will be required to sign in/ sign out their pass with operations by the first week of commencing work and last day of resignation._x000a_ "/>
    <x v="0"/>
    <x v="186"/>
    <x v="195"/>
  </r>
  <r>
    <n v="978"/>
    <s v="Additional Needs Process Flowchart was implemented. However, learning support flow chart needs to be modified to address a few redundancies in the flowchart and need to add the steps after review to include “further assessment” as well as parental consent to proceed with intervention."/>
    <s v="Internal"/>
    <d v="2021-11-15T00:00:00"/>
    <x v="1"/>
    <x v="5"/>
    <x v="15"/>
    <s v="OFI"/>
    <x v="0"/>
    <x v="18"/>
    <s v=" Documented information"/>
    <s v="Academics"/>
    <m/>
    <d v="2022-01-14T00:00:00"/>
    <d v="2021-12-09T00:00:00"/>
    <s v="The Admissions team have updated the flowchart and have captured these into the current flowchart"/>
    <x v="0"/>
    <x v="117"/>
    <x v="109"/>
  </r>
  <r>
    <n v="979"/>
    <s v="Proxy report format can record the work done by proxy teachers."/>
    <s v="Internal"/>
    <d v="2021-11-15T00:00:00"/>
    <x v="1"/>
    <x v="5"/>
    <x v="15"/>
    <s v="OFI"/>
    <x v="0"/>
    <x v="18"/>
    <s v=" Documented information"/>
    <s v="Academics"/>
    <m/>
    <d v="2022-01-14T00:00:00"/>
    <d v="2021-12-09T00:00:00"/>
    <s v="This has been implemented in OWIS and there is a detailed proxy report maintained"/>
    <x v="0"/>
    <x v="117"/>
    <x v="109"/>
  </r>
  <r>
    <n v="980"/>
    <s v="Although the OWIS graduate number (IBDP) is very low, they could still be asked to do a quick survey to capture their learning journey with OWIS and their experiences during their time at the school (for example, preparing them for university applications, preparing them for life after school). Exit survey could also be conducted for IGCSE Year 10 along with the IBDP graduates since students may leave after Year 10 also"/>
    <s v="Internal"/>
    <d v="2021-11-15T00:00:00"/>
    <x v="1"/>
    <x v="5"/>
    <x v="15"/>
    <s v="OFI"/>
    <x v="0"/>
    <x v="39"/>
    <s v=" Continual improvement"/>
    <s v="Academics"/>
    <m/>
    <d v="2022-01-14T00:00:00"/>
    <d v="2022-01-18T00:00:00"/>
    <s v="Evidence as attached and two sample of survey question in this link https://docs.google.com/forms/d/1ezuodfGYvGGVHWMPzgsWddIvy60wVg6pTzZHUshJHOM/edit?usp=sharing_x000a_https://docs.google.com/forms/d/1eMfAaHIMh1-kwCXMTy8mi5slNMHpo81U3VU9uUyVyh4/edit?usp=sharing"/>
    <x v="0"/>
    <x v="98"/>
    <x v="94"/>
  </r>
  <r>
    <n v="981"/>
    <s v="Post-training effectiveness survey could be conducted to capture whether the training has_x000a_ been useful and action plan may then be drawn up to address any gaps that may be found_x000a_ "/>
    <s v="Internal"/>
    <d v="2021-11-15T00:00:00"/>
    <x v="1"/>
    <x v="5"/>
    <x v="15"/>
    <s v="OFI"/>
    <x v="0"/>
    <x v="0"/>
    <s v=" Competence"/>
    <s v="HR"/>
    <m/>
    <d v="2022-01-14T00:00:00"/>
    <d v="2021-12-09T00:00:00"/>
    <s v="The HR has the post training feedback which is being sent to the trainees "/>
    <x v="0"/>
    <x v="117"/>
    <x v="109"/>
  </r>
  <r>
    <n v="982"/>
    <s v="A GPS tracking system can be put in place for buses to better monitor location of students and enhance the safety aspect for students. Although Singapore is a safe country, this may still be helpful."/>
    <s v="Internal"/>
    <d v="2021-11-23T00:00:00"/>
    <x v="0"/>
    <x v="5"/>
    <x v="10"/>
    <s v="Observation"/>
    <x v="1"/>
    <x v="32"/>
    <s v=" Emergency preparedness and response"/>
    <s v="Operations"/>
    <m/>
    <d v="2022-01-22T00:00:00"/>
    <d v="2021-12-09T00:00:00"/>
    <s v="Shared the feedback with the management. GPS tracking system is not required in Singapore as per the LTA requirements. "/>
    <x v="0"/>
    <x v="216"/>
    <x v="204"/>
  </r>
  <r>
    <n v="983"/>
    <s v="Campus Team can look into introducing programs specifically for staff emotional wellbeing as the current program centres on students only. Extending this initiative will bring all round benefits."/>
    <s v="Internal"/>
    <d v="2021-11-23T00:00:00"/>
    <x v="0"/>
    <x v="5"/>
    <x v="10"/>
    <s v="Observation"/>
    <x v="1"/>
    <x v="54"/>
    <s v=" Leadership &amp; Commitment"/>
    <s v="Management"/>
    <m/>
    <d v="2022-01-22T00:00:00"/>
    <d v="2022-01-21T00:00:00"/>
    <s v="The campus conducts sessios by the consellor and monthly staff engagement activities. The counsellor is informed to look into conduction specific emotional wellness activities for the staff. This shall be implemented. "/>
    <x v="0"/>
    <x v="164"/>
    <x v="142"/>
  </r>
  <r>
    <n v="984"/>
    <s v="Nurse can look into initiating a regular basic check for nails, sight, hair and teeth. This will help the campus to monitor students proactively and aid in prevention."/>
    <s v="Internal"/>
    <d v="2021-11-23T00:00:00"/>
    <x v="0"/>
    <x v="5"/>
    <x v="10"/>
    <s v="OFI"/>
    <x v="1"/>
    <x v="32"/>
    <s v=" Emergency preparedness and response"/>
    <s v="Operations"/>
    <m/>
    <d v="2022-01-22T00:00:00"/>
    <d v="2021-12-09T00:00:00"/>
    <s v="Initiating a regular basic check for nails, sight, hair and teeth. CAR has been raised"/>
    <x v="0"/>
    <x v="216"/>
    <x v="204"/>
  </r>
  <r>
    <n v="985"/>
    <s v="Admissions dept. can maintain a copy of all relevant reports for EC related to their students (in softcopy), such as any special requests or observations from Admissions team at PG. This will allow for quick turnaround as info will be available at campus level."/>
    <s v="Internal"/>
    <d v="2021-11-23T00:00:00"/>
    <x v="0"/>
    <x v="5"/>
    <x v="10"/>
    <s v="OFI"/>
    <x v="0"/>
    <x v="61"/>
    <s v=" Identification &amp; traceability"/>
    <s v="Admissions"/>
    <m/>
    <d v="2022-01-22T00:00:00"/>
    <d v="2021-12-09T00:00:00"/>
    <s v="All feedback from new joiners is taken via an e-form and goes to the MARCOMM Department, any campus specific feedback is marked to the principal. Since this is centrally managed by the PG SMART campus, East coast campus does not have access to the same"/>
    <x v="0"/>
    <x v="216"/>
    <x v="204"/>
  </r>
  <r>
    <n v="986"/>
    <s v="The Librarian may look into an e- library platform that will make books available to students after school hours too."/>
    <s v="Internal"/>
    <d v="2021-11-23T00:00:00"/>
    <x v="0"/>
    <x v="5"/>
    <x v="10"/>
    <s v="OFI"/>
    <x v="0"/>
    <x v="62"/>
    <s v=" Customer focus"/>
    <s v="Academics"/>
    <m/>
    <d v="2022-01-22T00:00:00"/>
    <d v="2021-12-09T00:00:00"/>
    <s v="Have already established communciation with Wheelers Australia for e-library platform. Uploading pdf books till we are able to get an e-library platform working after school hours. "/>
    <x v="0"/>
    <x v="216"/>
    <x v="204"/>
  </r>
  <r>
    <n v="987"/>
    <s v="Academics can look into documenting follow-up observations (if any) done for teachers as evidence. This would allow records to be maintained for future reference and performance management."/>
    <s v="Internal"/>
    <d v="2021-11-23T00:00:00"/>
    <x v="0"/>
    <x v="5"/>
    <x v="10"/>
    <s v="OFI"/>
    <x v="0"/>
    <x v="15"/>
    <s v=" Operational planning and control"/>
    <s v="Academics"/>
    <m/>
    <d v="2022-01-22T00:00:00"/>
    <d v="2022-01-21T00:00:00"/>
    <s v="Feedback/suggestions to be given to teachers (by the observer) for improvement and to overcome the challenges faced in class. To create another sheet in observation report for the log of comments/feedback given and action taken by the teacher. This has been circulated among all the academic staff and this shall be followed in future"/>
    <x v="0"/>
    <x v="164"/>
    <x v="142"/>
  </r>
  <r>
    <n v="988"/>
    <s v="PROMISE V2 of Hadapsar Campus for September 2021 sighted. The field for Campus name, Geo Name was blank and Employee engagement data was 0. A complete report needs to be maintained."/>
    <s v="Internal"/>
    <d v="2021-11-24T00:00:00"/>
    <x v="0"/>
    <x v="2"/>
    <x v="16"/>
    <s v="Observation"/>
    <x v="0"/>
    <x v="9"/>
    <s v=" Creating and updating"/>
    <s v="Quality"/>
    <m/>
    <d v="2022-01-23T00:00:00"/>
    <d v="2022-02-18T00:00:00"/>
    <s v="Campus name and employee engagement score fields are updated by campus. as per the attached evidence this ticket can be closed."/>
    <x v="0"/>
    <x v="5"/>
    <x v="5"/>
  </r>
  <r>
    <n v="989"/>
    <s v="In MRM report, audit findings were not shown in terms of status. As per Clause 9.3.2 a) of ISO 9001:2015, the status of actions from previous management reviews should be included and status recorded. This can be done along with no. of observations/OFIs, how many closed, if any OFI pending or rejected the reason can be shown."/>
    <s v="Internal"/>
    <d v="2021-11-24T00:00:00"/>
    <x v="0"/>
    <x v="2"/>
    <x v="16"/>
    <s v="Observation"/>
    <x v="0"/>
    <x v="60"/>
    <s v=" Management review inputs"/>
    <s v="Quality"/>
    <m/>
    <d v="2022-01-23T00:00:00"/>
    <d v="2022-02-18T00:00:00"/>
    <s v="Reasons for rejection, action plan columns incorporated in MRM and attached is the evidence. as per the attached evidence this ticket can be closed."/>
    <x v="0"/>
    <x v="5"/>
    <x v="5"/>
  </r>
  <r>
    <n v="990"/>
    <s v="Even though ISO awareness training evidence available, campus-wise annual training planner was not evident"/>
    <s v="Internal"/>
    <d v="2021-11-24T00:00:00"/>
    <x v="0"/>
    <x v="2"/>
    <x v="16"/>
    <s v="Observation"/>
    <x v="0"/>
    <x v="0"/>
    <s v=" Competence"/>
    <s v="Quality"/>
    <m/>
    <d v="2022-01-23T00:00:00"/>
    <d v="2022-02-18T00:00:00"/>
    <s v="Training calendar has been created. as per the plan trainings will be conducted for campuses. as per attached evidence this ticket can be closed"/>
    <x v="0"/>
    <x v="5"/>
    <x v="5"/>
  </r>
  <r>
    <n v="991"/>
    <s v="ACT NOW document can have additional data on action taken and follow up on OFIs by India GCEE team. Date of getting OFI report from external body can also be mentioned in the document."/>
    <s v="Internal"/>
    <d v="2021-11-24T00:00:00"/>
    <x v="0"/>
    <x v="2"/>
    <x v="16"/>
    <s v="OFI"/>
    <x v="0"/>
    <x v="18"/>
    <s v=" Documented information"/>
    <s v="Quality"/>
    <m/>
    <d v="2022-01-23T00:00:00"/>
    <d v="2022-02-18T00:00:00"/>
    <s v="Action plan column is incorporated in ACT now file. as per attached evidence this ticket can be closed."/>
    <x v="0"/>
    <x v="5"/>
    <x v="5"/>
  </r>
  <r>
    <n v="992"/>
    <s v="All documents pertaining to India GCEE team could be shared on a drive for ease of access during audit as the current practice of retrieval from mail takes time and may result in loss of data."/>
    <s v="Internal"/>
    <d v="2021-11-24T00:00:00"/>
    <x v="0"/>
    <x v="2"/>
    <x v="16"/>
    <s v="OFI"/>
    <x v="0"/>
    <x v="13"/>
    <s v=" Control of documented information"/>
    <s v="Quality"/>
    <m/>
    <d v="2022-01-23T00:00:00"/>
    <d v="2022-02-18T00:00:00"/>
    <s v="Drive has been created to store all files. as per attached evidence this ticket can be closed."/>
    <x v="0"/>
    <x v="5"/>
    <x v="5"/>
  </r>
  <r>
    <n v="993"/>
    <s v="No documented evidence of IMS awareness conducted for entire team was found. (The last session as seen in records was in June 2019.) With large number of new joiners after the last awareness session, it would be beneficial to have a session once in a year to ensure that all are aware of the quality management systems, its benefits of improved performance. For existing employees, a refresher could be arranged."/>
    <s v="Internal"/>
    <d v="2021-11-29T00:00:00"/>
    <x v="0"/>
    <x v="2"/>
    <x v="14"/>
    <s v="Minor -Non-Conformities"/>
    <x v="0"/>
    <x v="27"/>
    <s v=" Awareness"/>
    <s v="Quality"/>
    <m/>
    <d v="2022-01-28T00:00:00"/>
    <d v="2022-02-26T00:00:00"/>
    <s v="ISO standards awareness sessions are planned and calendar is shared with Singapore HQ for 2022. as pre the attached evidence this ticket can be closed"/>
    <x v="0"/>
    <x v="179"/>
    <x v="162"/>
  </r>
  <r>
    <n v="994"/>
    <s v="No documented information on last management review meeting for Noida campus was shared during the audit and hence not sure whether MRM has happened, and the actions taken to close the previous IMS audit findings and other improvement actions has been carried out or not"/>
    <s v="Internal"/>
    <d v="2021-11-29T00:00:00"/>
    <x v="0"/>
    <x v="2"/>
    <x v="14"/>
    <s v="Minor -Non-Conformities"/>
    <x v="0"/>
    <x v="60"/>
    <s v=" Management review inputs"/>
    <s v="Quality"/>
    <m/>
    <d v="2022-01-28T00:00:00"/>
    <d v="2022-02-26T00:00:00"/>
    <s v="MRM has happened and action plan discussed during the meeting is captured in attached evidence along with reasons for rejection as well. as per attached evidence this ticket can be closed."/>
    <x v="0"/>
    <x v="179"/>
    <x v="162"/>
  </r>
  <r>
    <n v="995"/>
    <s v="The process of moderation of answer scripts after exams was not shown. Thus, it was not clear how an unbiased evaluation is being ensured. Also, this is a procedural requirement as per myGIIS school policies. (GIIS-IMS-ACA-PM05-clause 4.2.3(b)"/>
    <s v="Internal"/>
    <d v="2021-11-29T00:00:00"/>
    <x v="0"/>
    <x v="2"/>
    <x v="14"/>
    <s v="Observation"/>
    <x v="0"/>
    <x v="15"/>
    <s v=" Operational planning and control"/>
    <s v="Academics"/>
    <m/>
    <d v="2022-01-28T00:00:00"/>
    <d v="2022-02-05T00:00:00"/>
    <s v="Campus has process of moderation of answer scripts after exams. As per the attached evidences shared this ticket can be closed"/>
    <x v="0"/>
    <x v="156"/>
    <x v="134"/>
  </r>
  <r>
    <n v="996"/>
    <s v="Documented information regarding objectives set for academics and other not evident in documents_x000a_shared. Hence it is unclear how the organization meets the objectives needed for relevant academic functions"/>
    <s v="Internal"/>
    <d v="2021-11-29T00:00:00"/>
    <x v="0"/>
    <x v="2"/>
    <x v="14"/>
    <s v="Observation"/>
    <x v="0"/>
    <x v="13"/>
    <s v=" Control of documented information"/>
    <s v="Academics"/>
    <m/>
    <d v="2022-01-28T00:00:00"/>
    <d v="2022-02-05T00:00:00"/>
    <s v="7s analysis data is used when campus sets the objectives. campus analyses trend and accordingly predictions are captured. as per attached evidence this ticket can be closed. "/>
    <x v="0"/>
    <x v="156"/>
    <x v="134"/>
  </r>
  <r>
    <n v="997"/>
    <s v="Documented information of training records or database of internal training conducted by Noida campus coordinators / principal not evident. A training tracker at campus level could be looked at to get a complete picture of all the training in the school."/>
    <s v="Internal"/>
    <d v="2021-11-29T00:00:00"/>
    <x v="0"/>
    <x v="2"/>
    <x v="14"/>
    <s v="Observation"/>
    <x v="0"/>
    <x v="13"/>
    <s v=" Control of documented information"/>
    <s v="HR"/>
    <m/>
    <d v="2022-01-28T00:00:00"/>
    <d v="2022-02-24T00:00:00"/>
    <s v="Campus is maintaining the tracker and as per the attached evidence this ticket can be closed"/>
    <x v="0"/>
    <x v="111"/>
    <x v="105"/>
  </r>
  <r>
    <n v="998"/>
    <s v="During the audit the auditee was not able to explain about the risks identified by the department though the document in paper was shared to auditors. Risks and opportunities may be identified and addressed by each department/function and be conscious of the actions taken to prevent undesirable effects."/>
    <s v="Internal"/>
    <d v="2021-11-29T00:00:00"/>
    <x v="0"/>
    <x v="2"/>
    <x v="14"/>
    <s v="Observation"/>
    <x v="0"/>
    <x v="1"/>
    <s v=" Address risk &amp; opportunity"/>
    <s v="Operations"/>
    <m/>
    <d v="2022-01-28T00:00:00"/>
    <d v="2022-02-08T00:00:00"/>
    <s v="function wise risk and opportunities identified and captured in document, as per attached register this ticket can be closed,"/>
    <x v="0"/>
    <x v="186"/>
    <x v="195"/>
  </r>
  <r>
    <n v="999"/>
    <s v="Documented Corrective Action Report/ closure reports of findings of previous internal audit not found during the audit. In the absence of the same it is unclear how the management has addressed the finding and done improvements on the system."/>
    <s v="Internal"/>
    <d v="2021-11-29T00:00:00"/>
    <x v="0"/>
    <x v="2"/>
    <x v="14"/>
    <s v="Observation"/>
    <x v="0"/>
    <x v="46"/>
    <s v=" Nonconformity &amp; corrective action"/>
    <s v="Quality"/>
    <m/>
    <d v="2022-01-28T00:00:00"/>
    <d v="2022-02-24T00:00:00"/>
    <s v="Corrective action reports are shared by campuses and attached with audit findings in helpdesk. as per attached evidence this ticket can be closed."/>
    <x v="0"/>
    <x v="111"/>
    <x v="105"/>
  </r>
  <r>
    <n v="1000"/>
    <s v="Copy of Vendor contracts as well as copies of consolidated insurance policies (various insurances) may be consolidated in a Master document &amp; maintained to track contract expiry dates to avoid risk of expired records."/>
    <s v="Internal"/>
    <d v="2021-11-29T00:00:00"/>
    <x v="0"/>
    <x v="2"/>
    <x v="14"/>
    <s v="Observation"/>
    <x v="0"/>
    <x v="1"/>
    <s v=" Address risk &amp; opportunity"/>
    <s v="Operations"/>
    <m/>
    <d v="2022-01-28T00:00:00"/>
    <d v="2022-02-08T00:00:00"/>
    <s v="campus has prepared a tracker and shared the same with CAR. as per this evidence ticket can be closed"/>
    <x v="0"/>
    <x v="186"/>
    <x v="195"/>
  </r>
  <r>
    <n v="1001"/>
    <s v="Fixed asset list not maintained by Operation department of the school. Since repairs and maintenance are done on campus, list may help campus to manage associated risk."/>
    <s v="Internal"/>
    <d v="2021-11-29T00:00:00"/>
    <x v="0"/>
    <x v="2"/>
    <x v="14"/>
    <s v="Observation"/>
    <x v="0"/>
    <x v="9"/>
    <s v=" Creating and updating"/>
    <s v="Operations"/>
    <m/>
    <d v="2022-01-28T00:00:00"/>
    <d v="2022-02-08T00:00:00"/>
    <s v="fixed asset list is maintained and attached is the evidence along with CAR. as per this ticket can be closed"/>
    <x v="0"/>
    <x v="186"/>
    <x v="195"/>
  </r>
  <r>
    <n v="1002"/>
    <s v="Report of maintenance of fire extinguishers not evident. Thus, in case of emergency this may pose a OH&amp;S risk with more than 1000 students in campus."/>
    <s v="Internal"/>
    <d v="2021-11-29T00:00:00"/>
    <x v="0"/>
    <x v="2"/>
    <x v="14"/>
    <s v="Observation"/>
    <x v="1"/>
    <x v="40"/>
    <s v=" Eliminating Hazards and reducing OH&amp;S risks"/>
    <s v="Operations"/>
    <m/>
    <d v="2022-01-28T00:00:00"/>
    <d v="2022-02-05T00:00:00"/>
    <s v="Campus has refilled FE and attached is the report. As per this evidence this ticket can be closed"/>
    <x v="0"/>
    <x v="156"/>
    <x v="134"/>
  </r>
  <r>
    <n v="1003"/>
    <s v="Valid school nurse license is not maintained on file. 11 (The one shown was expired. The school should ensure that the resource person is a licensed one."/>
    <s v="Internal"/>
    <d v="2021-11-29T00:00:00"/>
    <x v="0"/>
    <x v="2"/>
    <x v="14"/>
    <s v="Observation"/>
    <x v="1"/>
    <x v="0"/>
    <s v=" Competence"/>
    <s v="HR"/>
    <m/>
    <d v="2022-01-28T00:00:00"/>
    <d v="2022-02-05T00:00:00"/>
    <s v="nurse license is procured and maintained on drive as well. as per attached evidence this ticket can be closed"/>
    <x v="0"/>
    <x v="156"/>
    <x v="134"/>
  </r>
  <r>
    <n v="1004"/>
    <s v="Detailed SOPs for an emergency medical situation may be maintained by school nurse including process to address in case of student medical accidents, immediate hospital list, immediate doctors contact numbers etc. to avoid delay during an emergency."/>
    <s v="Internal"/>
    <d v="2021-11-29T00:00:00"/>
    <x v="0"/>
    <x v="2"/>
    <x v="14"/>
    <s v="Observation"/>
    <x v="1"/>
    <x v="40"/>
    <s v=" Eliminating Hazards and reducing OH&amp;S risks"/>
    <s v="Operations"/>
    <m/>
    <d v="2022-01-28T00:00:00"/>
    <d v="2022-02-05T00:00:00"/>
    <s v="SOP is prepared and shared by campus along with its CAR. as per the attached evidence this ticket can be closed"/>
    <x v="0"/>
    <x v="156"/>
    <x v="134"/>
  </r>
  <r>
    <n v="1005"/>
    <s v="Updated the medical room documents like replenishment and disposal of expired medicines was absent. This may pose a medical health hazard if expired medicines are inadvertently administered."/>
    <s v="Internal"/>
    <d v="2021-11-29T00:00:00"/>
    <x v="0"/>
    <x v="2"/>
    <x v="14"/>
    <s v="Observation"/>
    <x v="1"/>
    <x v="40"/>
    <s v=" Eliminating Hazards and reducing OH&amp;S risks"/>
    <s v="Operations"/>
    <m/>
    <d v="2022-01-28T00:00:00"/>
    <d v="2022-02-08T00:00:00"/>
    <s v="Campus is maintaining the document and attached is the evidence for same. as per the evidence shared this ticket can be closed."/>
    <x v="0"/>
    <x v="186"/>
    <x v="195"/>
  </r>
  <r>
    <n v="1006"/>
    <s v="List of students with known allergies was absent. This will create safety risk with such a large number of student school. It could be made available to the Nurse to prevent any untoward incident."/>
    <s v="Internal"/>
    <d v="2021-11-29T00:00:00"/>
    <x v="0"/>
    <x v="2"/>
    <x v="14"/>
    <s v="Observation"/>
    <x v="1"/>
    <x v="40"/>
    <s v=" Eliminating Hazards and reducing OH&amp;S risks"/>
    <s v="Operations"/>
    <m/>
    <d v="2022-01-28T00:00:00"/>
    <d v="2022-02-24T00:00:00"/>
    <s v="Medical allergies records for current students are also documented in attached excel. as per attached evidence this ticket can be closed"/>
    <x v="0"/>
    <x v="111"/>
    <x v="105"/>
  </r>
  <r>
    <n v="1007"/>
    <s v="Policy/procedure being followed re: non-disclosure of employee details undertaken by school was uncertain. With increasing personal data protection regulation coming into force, it may help if campus can put in place actions to pre-empt data leaks."/>
    <s v="Internal"/>
    <d v="2021-11-29T00:00:00"/>
    <x v="0"/>
    <x v="2"/>
    <x v="14"/>
    <s v="OFI"/>
    <x v="0"/>
    <x v="45"/>
    <s v=" Property belonging to customers or external providers"/>
    <s v="HR"/>
    <m/>
    <d v="2022-01-28T00:00:00"/>
    <d v="2022-02-24T00:00:00"/>
    <s v="All documents are saved on drive and access has been restricted. as per attached evidence this ticket can be closed"/>
    <x v="0"/>
    <x v="111"/>
    <x v="105"/>
  </r>
  <r>
    <n v="1008"/>
    <s v="A structured post admissions follow-up process (call/ mail/ google form) initiated by the admission department was not evident. Having such as process may capture feedback from new students/families to enhance customer relationship from sales perspective &amp; lead to increased student numbers through word-of- mouth recommendations."/>
    <s v="Internal"/>
    <d v="2021-11-29T00:00:00"/>
    <x v="0"/>
    <x v="2"/>
    <x v="14"/>
    <s v="OFI"/>
    <x v="0"/>
    <x v="43"/>
    <s v=" Customer satisfaction"/>
    <s v="Admissions"/>
    <m/>
    <d v="2022-01-28T00:00:00"/>
    <d v="2022-02-08T00:00:00"/>
    <s v="campus has mechanism to capture feedback post admission and attached is the evidence for same. as per the attached evidences this ticket can be closed"/>
    <x v="0"/>
    <x v="186"/>
    <x v="195"/>
  </r>
  <r>
    <n v="1009"/>
    <s v="Lack of structured organization documents saving observed which caused time-delays in audit. Support and practice may bring more awareness and efficient use of audit time for both auditees and auditors."/>
    <s v="Internal"/>
    <d v="2021-11-29T00:00:00"/>
    <x v="0"/>
    <x v="2"/>
    <x v="14"/>
    <s v="OFI"/>
    <x v="0"/>
    <x v="27"/>
    <s v=" Awareness"/>
    <s v="Management"/>
    <m/>
    <d v="2022-01-28T00:00:00"/>
    <d v="2022-02-24T00:00:00"/>
    <s v="Documents are uploaded on drive and access is limited to people. as per attached evidence this ticket can be closed"/>
    <x v="0"/>
    <x v="111"/>
    <x v="105"/>
  </r>
  <r>
    <n v="1010"/>
    <s v="Currently some of the documentation n Operations department is still in hardcopy. As the school presence grows, it may be more efficient to have all forms, documents and records online."/>
    <s v="Internal"/>
    <d v="2021-11-30T00:00:00"/>
    <x v="0"/>
    <x v="2"/>
    <x v="13"/>
    <s v="OFI"/>
    <x v="0"/>
    <x v="9"/>
    <s v=" Creating and updating"/>
    <s v="Operations"/>
    <m/>
    <d v="2022-01-29T00:00:00"/>
    <d v="2022-02-24T00:00:00"/>
    <s v="As per India country director most of the documentation is already online for e.g. Library book records are  maintained in the Library module in MYGIIS, transport details inn Transport module in MYGIIS, asset details (furniture, equipment etc) are maintained in Accpac, details of Medicine in sick bay/Fire/Sanitation/CBSE affiliation records etc are maintained in compliance tracker. CD has sent a mail to all campuses to maintain documentation in online mode. as per the attached evidence this ticket can be closed."/>
    <x v="0"/>
    <x v="5"/>
    <x v="5"/>
  </r>
  <r>
    <n v="1011"/>
    <s v="The current process of reference checks could be enhanced to include background checks for the employees since we are a school and work with children from a very young age."/>
    <s v="Internal"/>
    <d v="2021-11-30T00:00:00"/>
    <x v="0"/>
    <x v="2"/>
    <x v="13"/>
    <s v="OFI"/>
    <x v="1"/>
    <x v="36"/>
    <s v=" Hazard identification &amp; assessment of risks and opportunities"/>
    <s v="HR"/>
    <m/>
    <d v="2022-01-29T00:00:00"/>
    <d v="2022-02-26T00:00:00"/>
    <s v="As per communication received from India Country Director, reference checks are thoroughly done for academic staff. HR verifies the information shared by new joiner. as per attached evidence this ticket can be closed"/>
    <x v="0"/>
    <x v="152"/>
    <x v="138"/>
  </r>
  <r>
    <n v="1012"/>
    <s v="Training in Risk-based thinking could be arranged for Head Office staff to enable risk assessment for their own functions as well as for all the campuses under their care. Function-wise risk may differ, and once trained, process owners may use these tools to assess and mitigate any potential problems."/>
    <s v="Internal"/>
    <d v="2021-11-30T00:00:00"/>
    <x v="0"/>
    <x v="2"/>
    <x v="13"/>
    <s v="OFI"/>
    <x v="0"/>
    <x v="0"/>
    <s v=" Competence"/>
    <s v="HR"/>
    <m/>
    <d v="2022-01-29T00:00:00"/>
    <d v="2022-02-24T00:00:00"/>
    <s v="Risk based thinking training has been conducted and attached is the evidence for same. as per this evidence ticket can be closed."/>
    <x v="0"/>
    <x v="5"/>
    <x v="5"/>
  </r>
  <r>
    <n v="1013"/>
    <s v="Although leadership are well aware and up-to-date, awareness of the IMS processes uploaded in myGIIS could be increased for all employees. Staff could be encouraged to refer to their own processes uploaded in myGIIS under Policy tab to be familiar with them and look at relating these to the UN Sustainability goals to use ISO more effectively in our schools."/>
    <s v="Internal"/>
    <d v="2021-11-30T00:00:00"/>
    <x v="0"/>
    <x v="2"/>
    <x v="13"/>
    <s v="OFI"/>
    <x v="0"/>
    <x v="27"/>
    <s v=" Awareness"/>
    <s v="Management"/>
    <m/>
    <d v="2022-01-29T00:00:00"/>
    <d v="2022-02-24T00:00:00"/>
    <s v="Country director of India has sent an email in which he emphasized on how IMS processes is important not only from a compliance standpoint but also to increase the efficiency &amp; productivity, reduce risk of failure. as per attached evidence this ticket can be closed."/>
    <x v="0"/>
    <x v="5"/>
    <x v="5"/>
  </r>
  <r>
    <n v="1014"/>
    <s v="Fire extinguisher should be available either inside or nearby the science labs"/>
    <s v="Internal"/>
    <d v="2022-02-14T00:00:00"/>
    <x v="0"/>
    <x v="0"/>
    <x v="0"/>
    <s v="Observation"/>
    <x v="1"/>
    <x v="40"/>
    <s v=" Eliminating Hazards and reducing OH&amp;S risks"/>
    <s v="Operations"/>
    <m/>
    <d v="2022-04-15T00:00:00"/>
    <d v="2022-02-28T00:00:00"/>
    <s v="Completed the installation of three locations at the Nishi-Kasai Science Lab, which was pointed out during the disaster prevention inspection_x000a_Evidence shared in the link _x000a_https://drive.google.com/drive/folders/19ttTau6XXRx8cssgwcT4u6u9K9Un4cjW"/>
    <x v="0"/>
    <x v="202"/>
    <x v="185"/>
  </r>
  <r>
    <n v="1015"/>
    <s v="All potentially hazardous materials should be kept under lock and key with proper access control"/>
    <s v="Internal"/>
    <d v="2022-02-14T00:00:00"/>
    <x v="0"/>
    <x v="0"/>
    <x v="0"/>
    <s v="Observation"/>
    <x v="1"/>
    <x v="40"/>
    <s v=" Eliminating Hazards and reducing OH&amp;S risks"/>
    <s v="Operations"/>
    <m/>
    <d v="2022-04-15T00:00:00"/>
    <d v="2022-02-28T00:00:00"/>
    <s v="The following items of &quot;potential hazardous materials&quot; under the control of the Administration Department are decided to be stored as follows: _x000a_1. Hazardous compounds mainly used for cleaning _x000a_On a tall shelf in a lockable storage room for support staff. _x000a_2. DIY tools for repairs etc. _x000a_Inside a lockable cabinet _x000a_ _x000a_Evidence in the drive below_x000a_https://drive.google.com/drive/folders/19ttTau6XXRx8cssgwcT4u6u9K9Un4cjW"/>
    <x v="0"/>
    <x v="202"/>
    <x v="185"/>
  </r>
  <r>
    <n v="1016"/>
    <s v="Operation team should have a copy of lift servicing records and certificates even if the school does not own the premises"/>
    <s v="Internal"/>
    <d v="2022-02-14T00:00:00"/>
    <x v="0"/>
    <x v="0"/>
    <x v="0"/>
    <s v="Observation"/>
    <x v="1"/>
    <x v="44"/>
    <s v=" General (Documented Info)"/>
    <s v="Operations"/>
    <m/>
    <d v="2022-04-15T00:00:00"/>
    <d v="2022-02-28T00:00:00"/>
    <s v="The action has been put in place. The elevator maintenance records have been procured from the maintenance vendors and we have started filing it. _x000a_Evidence in below drive_x000a_ _x000a_https://drive.google.com/drive/folders/19ttTau6XXRx8cssgwcT4u6u9K9Un4cjW_x000a_ "/>
    <x v="0"/>
    <x v="202"/>
    <x v="185"/>
  </r>
  <r>
    <n v="1017"/>
    <s v="A record of number of Fire Extinguishers and their locations along with expiry dates should be available with the operations department in addition to the location map currently available"/>
    <s v="Internal"/>
    <d v="2022-02-14T00:00:00"/>
    <x v="0"/>
    <x v="0"/>
    <x v="0"/>
    <s v="OFI"/>
    <x v="1"/>
    <x v="9"/>
    <s v=" Creating and updating"/>
    <s v="Operations"/>
    <m/>
    <d v="2022-04-15T00:00:00"/>
    <d v="2022-02-28T00:00:00"/>
    <s v="A location map of each campus for fire extinguishers has been uploaded to the link below. The number of fire extinguishers and their expiration dates are also available._x000a_ _x000a_ https://drive.google.com/drive/folders/19ttTau6XXRx8cssgwcT4u6u9K9Un4cjW"/>
    <x v="0"/>
    <x v="202"/>
    <x v="185"/>
  </r>
  <r>
    <n v="1018"/>
    <s v="All external vendors/ visitors need to be provided with a temporary visitor pass or ID to safeguard children"/>
    <s v="Internal"/>
    <d v="2022-02-14T00:00:00"/>
    <x v="0"/>
    <x v="0"/>
    <x v="0"/>
    <s v="OFI"/>
    <x v="1"/>
    <x v="40"/>
    <s v=" Eliminating Hazards and reducing OH&amp;S risks"/>
    <s v="Operations"/>
    <m/>
    <d v="2022-04-15T00:00:00"/>
    <d v="2022-02-28T00:00:00"/>
    <s v="We asked visitors to write the number on their visitor ID card on the visitor list and _x000a_to wear their visitor card around their necks so that they could enter the school. _x000a__x000a_https://drive.google.com/drive/folders/1IvFi1raY5MH1tExEuZ_1CEsst2_SCBYb?usp=sharing_x000a_ "/>
    <x v="0"/>
    <x v="202"/>
    <x v="185"/>
  </r>
  <r>
    <n v="1019"/>
    <s v="Excel record keeping is comprehensive however, school could consider making the status of action taken clear e.g., Workplace inspection record, fire extinguisher report"/>
    <s v="Internal"/>
    <d v="2022-02-14T00:00:00"/>
    <x v="0"/>
    <x v="0"/>
    <x v="0"/>
    <s v="OFI"/>
    <x v="0"/>
    <x v="39"/>
    <s v=" Continual improvement"/>
    <s v="Operations"/>
    <m/>
    <d v="2022-04-15T00:00:00"/>
    <d v="2022-02-28T00:00:00"/>
    <s v="A list of items noted in the Fire Equipment Inspection Results Report regarding improvements for three campus. Records as of February 2022._x000a_https://docs.google.com/spreadsheets/d/17XNJ--qCNxVBfMUyfD9MZxpzqPm3pzxp/edit?usp=sharing&amp;ouid=103566917851859086866&amp;rtpof=true&amp;sd=true_x000a_ "/>
    <x v="0"/>
    <x v="202"/>
    <x v="185"/>
  </r>
  <r>
    <n v="1020"/>
    <s v="Nurse should have a proper record of allergy medication, expiry of medication and allergy reaction. Also the sickbay record can include the actions taken by the nurse for any incidents reported"/>
    <s v="Internal"/>
    <d v="2022-02-14T00:00:00"/>
    <x v="0"/>
    <x v="0"/>
    <x v="0"/>
    <s v="OFI"/>
    <x v="1"/>
    <x v="18"/>
    <s v=" Documented information"/>
    <s v="Operations"/>
    <m/>
    <d v="2022-04-15T00:00:00"/>
    <d v="2022-02-28T00:00:00"/>
    <s v="A meeting was held with nurses from all three campuses on 21 February and it was understood and agreed that the following improvements would be made; 1. To have a list of students with allergies as well as the expiry dates of EpiPens etc. 2. To add a corresponding &quot;action&quot; to the daily report of the sickbay_x000a_ _x000a_https://drive.google.com/drive/folders/1fRCm76jTvt6WT6RPyidaHAjJt5AeWQgn?usp=sharing_x000a_ "/>
    <x v="0"/>
    <x v="202"/>
    <x v="185"/>
  </r>
  <r>
    <n v="1021"/>
    <s v="The Feedback Helpdesk team can look into maintaining a tracker for the tickets not closed within 2 working days (which is the TAT for the campus) to add to customer delight'"/>
    <s v="Internal"/>
    <d v="2022-02-14T00:00:00"/>
    <x v="0"/>
    <x v="0"/>
    <x v="0"/>
    <s v="OFI"/>
    <x v="0"/>
    <x v="9"/>
    <s v=" Creating and updating"/>
    <s v="Helpdesk"/>
    <m/>
    <d v="2022-04-15T00:00:00"/>
    <d v="2022-02-28T00:00:00"/>
    <s v="Any data that cannot be tracked within two working days is managed and alerted to in Weekly as linked below. However, an internal action will be taken to report tickets that cannot be resolved within two working days in the Daily Update to the Principal._x000a_ _x000a_ https://drive.google.com/file/d/1ZhRsI_WAnXkkQHVpXiEFxxKhgeB4CO3m/view?usp=sharing_x000a_ "/>
    <x v="0"/>
    <x v="202"/>
    <x v="185"/>
  </r>
  <r>
    <n v="1022"/>
    <s v="Current practice of resolution of Helpdesk tickets does not involve communicating to the Helpdesk in-charge. There seems to be a gap existing in inter-departmental communication which may result in gaps or delays in resolving or communicating resolution to parents."/>
    <s v="Internal"/>
    <d v="2022-02-14T00:00:00"/>
    <x v="0"/>
    <x v="0"/>
    <x v="0"/>
    <s v="OFI"/>
    <x v="0"/>
    <x v="19"/>
    <s v=" Communication"/>
    <s v="Helpdesk"/>
    <m/>
    <d v="2022-04-15T00:00:00"/>
    <d v="2022-02-28T00:00:00"/>
    <s v="Process  improvement introduced. _x000a_Mr Suman, the finance staff member with the highest number of tickets, became a full agent in February 2022, reducing the communication gap and allowing him to close tickets directly. This has led to a significant reduction in closing times."/>
    <x v="0"/>
    <x v="202"/>
    <x v="185"/>
  </r>
  <r>
    <n v="1023"/>
    <s v="Admission team may look at contacting parents for any ratings below an acceptable limit within a specified time limit (for e.g., 3 where there is a need for improvement)"/>
    <s v="Internal"/>
    <d v="2022-02-14T00:00:00"/>
    <x v="0"/>
    <x v="0"/>
    <x v="0"/>
    <s v="OFI"/>
    <x v="0"/>
    <x v="34"/>
    <s v=" General (Improvement)"/>
    <s v="Admissions"/>
    <m/>
    <d v="2022-04-15T00:00:00"/>
    <d v="2022-03-02T00:00:00"/>
    <s v="The Team has had an internal discussion with the Head of school - Principal as well as the Director of operations to discuss and decide the way forward. The said discussion and follow up process has been minuted and the same is shared here to: Evidence added as received from Admissions. Kindly  follow the trail mails till the end._x000a_ _x000a_https://drive.google.com/file/d/1eRKqvqtZ8q6vvdL9OJ0NbzEGnF1EOYgA/view?usp=sharing_x000a_ _x000a_https://docs.google.com/document/d/1i3nwq9BQAXKY_smyyKW3thSNK13vFkCt/edit?usp=sharing&amp;ouid=112970382926801044265&amp;rtpof=true&amp;sd=true_x000a_ _x000a_ https://drive.google.com/file/d/1mQ6pQIcUGLi2Ltcclrr1B-MZ6KUDboRp/view?usp=sharing"/>
    <x v="0"/>
    <x v="216"/>
    <x v="204"/>
  </r>
  <r>
    <n v="1024"/>
    <s v="All documents that require a signature must be completed with a signature as part of the Standard to ensure that the approver/in charge is fully aware of the document. e.g., Teacher recruitment and performance monitoring (sample of new teacher orientation form and vendor evaluation sample were missing a COD signature/others)"/>
    <s v="Internal"/>
    <d v="2022-02-14T00:00:00"/>
    <x v="0"/>
    <x v="0"/>
    <x v="0"/>
    <s v="OFI"/>
    <x v="0"/>
    <x v="9"/>
    <s v=" Creating and updating"/>
    <s v="Academics"/>
    <m/>
    <d v="2022-04-15T00:00:00"/>
    <d v="2022-02-28T00:00:00"/>
    <s v="Vendor Evaluation records have been approved and signed by CD. Status - Implemented._x000a_ https://drive.google.com/file/d/1i9SsxpiZnqE4ih5TxdO3-etOdV-N-wQi/view?usp=sharing _x000a_ _x000a_Orientation form signed by Coordinators and same is uploaded in the below link https://drive.google.com/file/d/1_8j5EXwT8o0YFNUVANpXWY3TI1RReg4u/view?usp=sharing_x000a_ "/>
    <x v="0"/>
    <x v="202"/>
    <x v="185"/>
  </r>
  <r>
    <n v="1025"/>
    <s v="Comprehensive document is made for Needs &amp; Expectations of Interested Parties, however it can include alumni (former students) also in it."/>
    <s v="Internal"/>
    <d v="2022-01-24T00:00:00"/>
    <x v="0"/>
    <x v="2"/>
    <x v="2"/>
    <s v="OFI"/>
    <x v="0"/>
    <x v="29"/>
    <s v=" Needs &amp; Expectations"/>
    <s v="Management"/>
    <m/>
    <d v="2022-03-25T00:00:00"/>
    <d v="2022-02-19T00:00:00"/>
    <s v="Needs &amp; Expectations of Interested Parties document now includes Alumni (former students). All staff will be trained on standards as well as documentation requirements so that nothing is missed out during implementation"/>
    <x v="0"/>
    <x v="126"/>
    <x v="117"/>
  </r>
  <r>
    <n v="1026"/>
    <s v="Although the auditee was able to explain the process of Key back-up system, it’s process could be set further &amp; documented for retaining the process knowledge at campus level."/>
    <s v="Internal"/>
    <d v="2022-01-24T00:00:00"/>
    <x v="0"/>
    <x v="2"/>
    <x v="2"/>
    <s v="OFI"/>
    <x v="0"/>
    <x v="10"/>
    <s v=" Organizational knowledge"/>
    <s v="Administration"/>
    <m/>
    <d v="2022-03-25T00:00:00"/>
    <d v="2022-02-19T00:00:00"/>
    <s v="SOP has been made. All documents / SOP’s will be available on common google drive so that it is centrally locatable, available &amp; accessible when needed"/>
    <x v="0"/>
    <x v="126"/>
    <x v="117"/>
  </r>
  <r>
    <n v="1027"/>
    <s v="CCTV cameras are installed in the campus, however a summary report in spreadsheet of total nos. of cameras available in the campus could be made that will help to know how many are available now with us"/>
    <s v="Internal"/>
    <d v="2022-01-24T00:00:00"/>
    <x v="0"/>
    <x v="2"/>
    <x v="2"/>
    <s v="OFI"/>
    <x v="1"/>
    <x v="32"/>
    <s v=" Emergency preparedness and response"/>
    <s v="Administration"/>
    <m/>
    <d v="2022-03-25T00:00:00"/>
    <d v="2022-02-19T00:00:00"/>
    <s v="Summary List is made. Periodic Checks / Review / Audits will be conducted to ensure that this is being followed "/>
    <x v="0"/>
    <x v="126"/>
    <x v="117"/>
  </r>
  <r>
    <n v="1028"/>
    <s v="Campus team can look into sharing evidence on a common drive so that in case of any glitches another team member can share during audits, especially external audits."/>
    <s v="Internal"/>
    <d v="2022-02-14T00:00:00"/>
    <x v="0"/>
    <x v="2"/>
    <x v="11"/>
    <s v="OFI"/>
    <x v="0"/>
    <x v="39"/>
    <s v=" Continual improvement"/>
    <s v="Academics"/>
    <m/>
    <d v="2022-04-15T00:00:00"/>
    <d v="2022-02-19T00:00:00"/>
    <s v="There is a common drive created and this has been shared."/>
    <x v="0"/>
    <x v="214"/>
    <x v="202"/>
  </r>
  <r>
    <n v="1029"/>
    <s v="The needs and expectations of regulatory bodies could be systematically captured and documented."/>
    <s v="Internal"/>
    <d v="2022-02-14T00:00:00"/>
    <x v="0"/>
    <x v="2"/>
    <x v="11"/>
    <s v="OFI"/>
    <x v="0"/>
    <x v="29"/>
    <s v=" Needs &amp; Expectations"/>
    <s v="Management"/>
    <m/>
    <d v="2022-04-15T00:00:00"/>
    <d v="2022-02-19T00:00:00"/>
    <s v="The needs and expectations document has been updated to addthe same"/>
    <x v="0"/>
    <x v="214"/>
    <x v="202"/>
  </r>
  <r>
    <n v="1030"/>
    <s v="Internal &amp; External issues affecting the organization could be bifurcated."/>
    <s v="Internal"/>
    <d v="2022-02-14T00:00:00"/>
    <x v="0"/>
    <x v="2"/>
    <x v="11"/>
    <s v="OFI"/>
    <x v="1"/>
    <x v="50"/>
    <s v=" Understanding the organization and its context"/>
    <s v="Management"/>
    <m/>
    <d v="2022-04-15T00:00:00"/>
    <d v="2022-02-19T00:00:00"/>
    <s v="Internal and external issues have been bifurcated"/>
    <x v="0"/>
    <x v="214"/>
    <x v="202"/>
  </r>
  <r>
    <n v="1031"/>
    <s v="A feedback system could be initiated post campus tour / inquiry that will further help increasing their parent satisfaction and ultimately engagement"/>
    <s v="Internal"/>
    <d v="2022-02-20T00:00:00"/>
    <x v="0"/>
    <x v="2"/>
    <x v="8"/>
    <s v="OFI"/>
    <x v="0"/>
    <x v="41"/>
    <s v=" Monitoring, measurement, analysis &amp; evaluation"/>
    <s v="Admissions"/>
    <m/>
    <d v="2022-04-21T00:00:00"/>
    <d v="2022-03-02T00:00:00"/>
    <s v="Feedback System is initiated for Admissions Function Post Campus Tour. It was being maintained but in a different format. Now it’s formalised. It will be taken for each &amp; every admissions registration. All counsellors have been instructed to follow the feedback system. This will now be part of admissions function &amp; informed during induction itself. Hence everyone will be aware from the beginning only to ensure that this procedure is followed."/>
    <x v="0"/>
    <x v="217"/>
    <x v="205"/>
  </r>
  <r>
    <n v="1032"/>
    <s v="Rubber Mat to be placed near electric panel so as to minimize health &amp; safety risks"/>
    <s v="Internal"/>
    <d v="2022-02-20T00:00:00"/>
    <x v="0"/>
    <x v="2"/>
    <x v="8"/>
    <s v="OFI"/>
    <x v="1"/>
    <x v="15"/>
    <s v=" Operational planning and control"/>
    <s v="Administration"/>
    <m/>
    <d v="2022-04-21T00:00:00"/>
    <d v="2022-03-02T00:00:00"/>
    <s v="A safety rubber mat has been placed near the electric panel. Auditee has now been trained and has understood the health &amp; safety requirements and will ensure compliance by regularly reviewing the same. Periodic Checks / Review / Audits will be conducted to ensure that all necessary health &amp; safety compliances are being followed "/>
    <x v="0"/>
    <x v="217"/>
    <x v="205"/>
  </r>
  <r>
    <n v="1033"/>
    <s v="Although a training tracker is maintained &amp; is very well maintained, analysis of the trainings could be done so as to gain actionable insights into areas of improvement"/>
    <s v="Internal"/>
    <d v="2022-02-20T00:00:00"/>
    <x v="0"/>
    <x v="2"/>
    <x v="8"/>
    <s v="OFI"/>
    <x v="0"/>
    <x v="27"/>
    <s v=" Awareness"/>
    <s v="HR"/>
    <m/>
    <d v="2022-04-21T00:00:00"/>
    <d v="2022-03-02T00:00:00"/>
    <s v="Analysis of the Trainings is now prepared. This will be done every month &amp; a report will be submitted to the Principal and Global Training In-charge . Periodic Reviews to be conducted to ensure that this is being followed "/>
    <x v="0"/>
    <x v="217"/>
    <x v="205"/>
  </r>
  <r>
    <n v="1034"/>
    <s v="Daily Work Performa Sheet is not maintained for Secondary Segment staff although it’s available for Primary Segment"/>
    <s v="Internal"/>
    <d v="2022-02-23T00:00:00"/>
    <x v="0"/>
    <x v="2"/>
    <x v="6"/>
    <s v="Observation"/>
    <x v="0"/>
    <x v="9"/>
    <s v=" Creating and updating"/>
    <s v="Academics"/>
    <m/>
    <d v="2022-04-24T00:00:00"/>
    <d v="2022-03-01T00:00:00"/>
    <s v="Daily Work Performa sheet is now maintained for secondary segment too. Auditee has now understood the requirement as per PM and has instructed all the teachers in her segment to follow the requirements of maintaining the daily work performa sheet . This will now be part of academics function induction for new joinees. Hence everyone will be aware from the beginning only to maintain the daily work performa sheet."/>
    <x v="0"/>
    <x v="201"/>
    <x v="184"/>
  </r>
  <r>
    <n v="1035"/>
    <s v="Alumni could be added as an interested party in needs &amp; expectations"/>
    <s v="Internal"/>
    <d v="2022-02-23T00:00:00"/>
    <x v="0"/>
    <x v="2"/>
    <x v="6"/>
    <s v="OFI"/>
    <x v="0"/>
    <x v="29"/>
    <s v=" Needs &amp; Expectations"/>
    <s v="Management"/>
    <m/>
    <d v="2022-04-24T00:00:00"/>
    <d v="2022-03-01T00:00:00"/>
    <s v="Alumni have been added as an interested party in the document. Some of the needs identified are Alumni Database, Invitation for Career Guidance Talks, etc…Auditee has now understood the requirements and will ensure compliance by regularly reviewing &amp; updating the needs &amp; expectations of interested parties document, as found necessary.Periodic Checks / Review / Audits will be conducted to ensure that this is being followed "/>
    <x v="0"/>
    <x v="201"/>
    <x v="184"/>
  </r>
  <r>
    <n v="1036"/>
    <s v="Although Training function maintains a comprehensive training tracker year-wise that captures attendance, feedback, effectiveness, etc…a 1 page, summary, at a glance report could be made that will provide an overview of all the training that have taken place at Whitefield Campus for the Academic year"/>
    <s v="Internal"/>
    <d v="2022-02-23T00:00:00"/>
    <x v="0"/>
    <x v="2"/>
    <x v="6"/>
    <s v="OFI"/>
    <x v="0"/>
    <x v="27"/>
    <s v=" Awareness"/>
    <s v="HR"/>
    <m/>
    <d v="2022-04-24T00:00:00"/>
    <d v="2022-03-01T00:00:00"/>
    <s v="Summary List of Trainings is now prepared. This was inadvertently missed out by the auditee due to lack of understanding of the requirements. Periodic Checks / Review / Audits will be conducted to ensure that this is being followed "/>
    <x v="0"/>
    <x v="201"/>
    <x v="184"/>
  </r>
  <r>
    <n v="1037"/>
    <s v="Current practice for Risk Assessment is done by Leadership however departments may be aware of additional risks specific to their function but might be overlooked during a centralized assessment. Each department can_x000a_do their own RA and document the same"/>
    <s v="Internal"/>
    <d v="2022-02-14T00:00:00"/>
    <x v="0"/>
    <x v="2"/>
    <x v="12"/>
    <s v="OFI"/>
    <x v="1"/>
    <x v="36"/>
    <s v=" Hazard identification &amp; assessment of risks and opportunities"/>
    <s v="Management"/>
    <m/>
    <d v="2022-04-15T00:00:00"/>
    <d v="2022-02-25T00:00:00"/>
    <s v="All process owners has documented risks identified in their function. This document will be reviewed periodically and changes will be made accordingly. This document will be reviewed periodically and changes will be made accordingly."/>
    <x v="0"/>
    <x v="218"/>
    <x v="206"/>
  </r>
  <r>
    <n v="1038"/>
    <s v="Campus team can look into sharing evidence in a common drive so that in case of any_x000a_glitches another team member can share during audits, especially external audits."/>
    <s v="Internal"/>
    <d v="2022-02-14T00:00:00"/>
    <x v="0"/>
    <x v="2"/>
    <x v="12"/>
    <s v="OFI"/>
    <x v="0"/>
    <x v="39"/>
    <s v=" Continual improvement"/>
    <s v="Operations"/>
    <m/>
    <d v="2022-04-15T00:00:00"/>
    <d v="2022-02-25T00:00:00"/>
    <s v="Campus team has drive created and all required documents are uploaded. Henceforth this drive will be used in internal/external audits."/>
    <x v="0"/>
    <x v="218"/>
    <x v="206"/>
  </r>
  <r>
    <n v="1039"/>
    <s v="Safety risk related to Teaching aids and toys provided to children (e.g. GMP) may be identified. This may include REACH certification."/>
    <s v="External"/>
    <d v="2022-04-04T00:00:00"/>
    <x v="0"/>
    <x v="1"/>
    <x v="3"/>
    <s v="OFI"/>
    <x v="2"/>
    <x v="1"/>
    <s v=" Actions to address risks &amp; opportunities"/>
    <s v="Management"/>
    <m/>
    <d v="2022-06-03T00:00:00"/>
    <d v="2022-08-17T00:00:00"/>
    <s v="We collect trade license from all the vendors which is issued by the regulatory authority with the approved activities mentioned on TL. Trade license is given by the regulatory body basis on their background check and quality and safety of the product which vendor intent to supply."/>
    <x v="0"/>
    <x v="219"/>
    <x v="207"/>
  </r>
  <r>
    <n v="1040"/>
    <s v="Inventory Management Software is under development, as reported by auditee. However, no other site mentioned about it."/>
    <s v="External"/>
    <d v="2022-04-04T00:00:00"/>
    <x v="0"/>
    <x v="1"/>
    <x v="3"/>
    <s v="OFI"/>
    <x v="0"/>
    <x v="15"/>
    <s v=" Operational planning and control"/>
    <s v="Operations"/>
    <m/>
    <d v="2022-06-03T00:00:00"/>
    <d v="2022-08-17T00:00:00"/>
    <s v="This is under discussion with the management as going forward we are adding new campuses this will be soon implement."/>
    <x v="0"/>
    <x v="219"/>
    <x v="207"/>
  </r>
  <r>
    <n v="1041"/>
    <s v="PASS (Person Aptitude to Study &amp; School) may be analyzed for potential bullies"/>
    <s v="External"/>
    <d v="2022-04-04T00:00:00"/>
    <x v="0"/>
    <x v="1"/>
    <x v="3"/>
    <s v="OFI"/>
    <x v="2"/>
    <x v="7"/>
    <s v=" Environment for the Operation of Educational Processes"/>
    <s v="Management"/>
    <m/>
    <d v="2022-06-03T00:00:00"/>
    <d v="2022-08-19T00:00:00"/>
    <s v="Kindy find the attachment shared by the Principal in regards to PASS._x000a_ _x000a_Currently we have Zero cases of bullying in Dubai Campus. And PASS report does not analyse the potential bullies and we cannot modify the report as it comes from a registered external vendor._x000a_ _x000a_Request you to close the ticket."/>
    <x v="0"/>
    <x v="220"/>
    <x v="208"/>
  </r>
  <r>
    <n v="1042"/>
    <s v="In purchase department during 3 quote comparison, A life cycle cost may be considered instead of quoted price (especially for Capital Expenditure items)"/>
    <s v="External"/>
    <d v="2022-04-04T00:00:00"/>
    <x v="0"/>
    <x v="0"/>
    <x v="0"/>
    <s v="OFI"/>
    <x v="0"/>
    <x v="15"/>
    <s v=" Operational planning and control"/>
    <s v="Operations"/>
    <m/>
    <d v="2022-06-03T00:00:00"/>
    <d v="2022-05-17T00:00:00"/>
    <s v="For Capital expediture item purchase like computers, furniture  etc, a life cycle discussion is in place not in a very structured manner. Going forward we shall document  the same as part of the comparison process."/>
    <x v="0"/>
    <x v="131"/>
    <x v="120"/>
  </r>
  <r>
    <n v="1043"/>
    <s v="The Vendor satisfaction survey may be carried out with set targets."/>
    <s v="External"/>
    <d v="2022-04-04T00:00:00"/>
    <x v="0"/>
    <x v="0"/>
    <x v="0"/>
    <s v="OFI"/>
    <x v="0"/>
    <x v="57"/>
    <s v=" Post-delivery activities"/>
    <s v="Operations"/>
    <m/>
    <d v="2022-06-03T00:00:00"/>
    <d v="2022-05-17T00:00:00"/>
    <s v="Actions  has been put in place in relation to vendor survey._x000a_Data for vendor satisfaction attached for reference. https://drive.google.com/drive/folders/0AJDTMTEmtvc3Uk9PVA​"/>
    <x v="0"/>
    <x v="131"/>
    <x v="120"/>
  </r>
  <r>
    <n v="1044"/>
    <s v="CPD (Continuous Proficiency Development) may be considered for Staff Nurse for up-dation / refreshing of knowledge."/>
    <s v="External"/>
    <d v="2022-04-04T00:00:00"/>
    <x v="0"/>
    <x v="0"/>
    <x v="0"/>
    <s v="OFI"/>
    <x v="1"/>
    <x v="0"/>
    <s v=" Competence"/>
    <s v="Management"/>
    <m/>
    <d v="2022-06-03T00:00:00"/>
    <d v="2022-06-13T00:00:00"/>
    <s v="It has been decided by School Management  Team  to include Special Trainings for School Nurse as a part of Upgradation and skill development for nurse. The same will be considered in next years Annual Training Planning ._x000a_(attach evidence email)"/>
    <x v="0"/>
    <x v="150"/>
    <x v="131"/>
  </r>
  <r>
    <n v="1045"/>
    <s v="A whistle blower system may be considered for identification of bullying in school, rather than depending on observation by the class teachers."/>
    <s v="External"/>
    <d v="2022-04-04T00:00:00"/>
    <x v="0"/>
    <x v="0"/>
    <x v="0"/>
    <s v="OFI"/>
    <x v="2"/>
    <x v="7"/>
    <s v=" Environment for the Operation of Educational Processes"/>
    <s v="Management"/>
    <m/>
    <d v="2022-06-03T00:00:00"/>
    <d v="2022-05-17T00:00:00"/>
    <s v="Students / Parents can raise ticket on help desk for all concerns and complaints related to bullying. The information has been been mailed to parents via handbook uploaded in myGIIS. Awareness to teachers &amp; staff have been made during the orientation session for teachers before the school year began._x000a_https://drive.google.com/file/d/1fiiHrgYLZ7dV-NsDQul3ml6-sVQHf7dE/view?usp=sharing"/>
    <x v="0"/>
    <x v="131"/>
    <x v="120"/>
  </r>
  <r>
    <n v="1046"/>
    <s v="Minimum inventory levels may be defined for stocks especially medicines and accessories."/>
    <s v="External"/>
    <d v="2022-04-04T00:00:00"/>
    <x v="0"/>
    <x v="0"/>
    <x v="0"/>
    <s v="OFI"/>
    <x v="0"/>
    <x v="15"/>
    <s v=" Operational planning and control"/>
    <s v="Operations"/>
    <m/>
    <d v="2022-06-03T00:00:00"/>
    <d v="2022-06-13T00:00:00"/>
    <s v="The  action as per the opportunity for Improvement ,  is put in place. The process  of maintaining minimum stocks of medicine has been started to follow in school. The evidence of stock list is attached for reference. _x000a_Evidence- 2022 medicine stock list saved in the PDF"/>
    <x v="0"/>
    <x v="150"/>
    <x v="131"/>
  </r>
  <r>
    <n v="1047"/>
    <s v="Staircases on emergency exits may have nets on the railings (similar to normal staircases)"/>
    <s v="External"/>
    <d v="2022-04-04T00:00:00"/>
    <x v="0"/>
    <x v="0"/>
    <x v="0"/>
    <s v="OFI"/>
    <x v="1"/>
    <x v="36"/>
    <s v=" Hazard identification &amp; assessment of risks and opportunities"/>
    <s v="Operations"/>
    <m/>
    <d v="2022-06-03T00:00:00"/>
    <d v="2022-06-13T00:00:00"/>
    <s v="Discussions  regarding the Opportunity for improvement  has been done with the Management  and necessity and feasilbility of this   will be further looked  into during the budgeting session for next year as they are capital expenditures . Decision shall be taken based on the importance as  the referred  staircase, is not at all used by any parties and only used in case  of  emergency purpose._x000a_Add MRM minutes as evidence."/>
    <x v="0"/>
    <x v="150"/>
    <x v="131"/>
  </r>
  <r>
    <n v="1048"/>
    <s v="Fire Extinguishers placement may be based on Fire load e.g., FE is not near the store where flammable material is stored (books, notebooks, uniforms)."/>
    <s v="External"/>
    <d v="2022-04-04T00:00:00"/>
    <x v="0"/>
    <x v="0"/>
    <x v="0"/>
    <s v="OFI"/>
    <x v="1"/>
    <x v="15"/>
    <s v=" Operational planning and control"/>
    <s v="Operations"/>
    <m/>
    <d v="2022-06-03T00:00:00"/>
    <d v="2022-06-13T00:00:00"/>
    <s v="An additional extinguisher was installed at the stock room. Evidence attached ."/>
    <x v="0"/>
    <x v="150"/>
    <x v="131"/>
  </r>
  <r>
    <n v="1049"/>
    <s v="The school has different types of FE – DCP, CO2 etc. The placement should be planned depending on type of fire e.g., CO2 near Electrical room / IT room / Chemical lab."/>
    <s v="External"/>
    <d v="2022-04-04T00:00:00"/>
    <x v="0"/>
    <x v="0"/>
    <x v="0"/>
    <s v="OFI"/>
    <x v="1"/>
    <x v="15"/>
    <s v=" Operational planning and control"/>
    <s v="Operations"/>
    <m/>
    <d v="2022-06-03T00:00:00"/>
    <d v="2022-06-13T00:00:00"/>
    <s v="Currently all the fire extinguishers have been installed as per Government Safety guidelines of Japan .As a part of the same a mandatory  a fire safety inspetion is done by the fire department in every room of school twice a year .Evidence of the report is attached herewith for reference . Apart from this further study and research of types of various  extinguishers will be planned among admin members during annual Planning session in December. Implementation and plan will be shared will be shared once it is complete._x000a_Evidence of fire inspection and certificate of fire checking report  attached."/>
    <x v="0"/>
    <x v="150"/>
    <x v="131"/>
  </r>
  <r>
    <n v="1050"/>
    <s v="Pressure test for Firefighting systems and its Log may be maintained"/>
    <s v="External"/>
    <d v="2022-04-04T00:00:00"/>
    <x v="0"/>
    <x v="2"/>
    <x v="2"/>
    <s v="OFI"/>
    <x v="1"/>
    <x v="15"/>
    <s v=" Operational planning and control"/>
    <s v="Operations"/>
    <m/>
    <d v="2022-06-03T00:00:00"/>
    <d v="2022-07-27T00:00:00"/>
    <s v="As per the confirmation received from campus AMC is in under process and they have planned to do it with fire mock drill. As per the attached corrective action report this ticket can be closed."/>
    <x v="0"/>
    <x v="163"/>
    <x v="141"/>
  </r>
  <r>
    <n v="1051"/>
    <s v="Risk in conducting Mock drill and other testing of emergencies may also be considered"/>
    <s v="External"/>
    <d v="2022-04-04T00:00:00"/>
    <x v="0"/>
    <x v="2"/>
    <x v="2"/>
    <s v="OFI"/>
    <x v="1"/>
    <x v="36"/>
    <s v=" Hazard identification &amp; assessment of risks and opportunities"/>
    <s v="Operations"/>
    <m/>
    <d v="2022-06-03T00:00:00"/>
    <d v="2022-07-27T00:00:00"/>
    <s v="Campus has updated risks associated with mock drill and attached is the revised HIRA SSPD. As per the shared evidence this ticket can be closed."/>
    <x v="0"/>
    <x v="163"/>
    <x v="141"/>
  </r>
  <r>
    <n v="1052"/>
    <s v="A workflow kind of arrangement may be considered for admin processes"/>
    <s v="External"/>
    <d v="2022-04-04T00:00:00"/>
    <x v="0"/>
    <x v="2"/>
    <x v="2"/>
    <s v="OFI"/>
    <x v="0"/>
    <x v="7"/>
    <s v=" Environment for Operating Processes"/>
    <s v="Operations"/>
    <m/>
    <d v="2022-06-03T00:00:00"/>
    <d v="2022-07-27T00:00:00"/>
    <s v="This shall be part of the new Learning Management System which is in pipeline"/>
    <x v="0"/>
    <x v="163"/>
    <x v="141"/>
  </r>
  <r>
    <n v="1053"/>
    <s v="Ergonomics and Emotional intelligence trainings may be considered for the staff"/>
    <s v="External"/>
    <d v="2022-04-04T00:00:00"/>
    <x v="0"/>
    <x v="2"/>
    <x v="2"/>
    <s v="OFI"/>
    <x v="2"/>
    <x v="7"/>
    <s v=" Environment for the Operation of Educational Processes"/>
    <s v="HR"/>
    <m/>
    <d v="2022-06-03T00:00:00"/>
    <d v="2022-07-27T00:00:00"/>
    <s v="Such Trainings are part of the Global Training schedule and will be conducted as and when suitable.. Ergonomics and Emotional intelligence training was conducted on 30th April for India campuses and attached the training feedback. As per the attached evidence this ticket can be closed."/>
    <x v="0"/>
    <x v="163"/>
    <x v="141"/>
  </r>
  <r>
    <n v="1054"/>
    <s v="CCTV with emotional intelligence may be considered in some locations"/>
    <s v="External"/>
    <d v="2022-04-04T00:00:00"/>
    <x v="0"/>
    <x v="2"/>
    <x v="2"/>
    <s v="OFI"/>
    <x v="2"/>
    <x v="46"/>
    <s v="Continual Improvement"/>
    <s v="Management"/>
    <m/>
    <d v="2022-06-03T00:00:00"/>
    <d v="2022-07-14T00:00:00"/>
    <s v="CCTV with emotional intelligence has not been considered due to the complexity of monitoring and the budget grant for the same. The management has decided that it will not be able to take this OFI at present"/>
    <x v="0"/>
    <x v="124"/>
    <x v="209"/>
  </r>
  <r>
    <n v="1055"/>
    <s v="Part Automation of process for Admission may be considered"/>
    <s v="External"/>
    <d v="2022-04-04T00:00:00"/>
    <x v="0"/>
    <x v="2"/>
    <x v="2"/>
    <s v="OFI"/>
    <x v="2"/>
    <x v="7"/>
    <s v=" Environment for the Operation of Educational Processes"/>
    <s v="Management"/>
    <m/>
    <d v="2022-06-03T00:00:00"/>
    <d v="2022-07-14T00:00:00"/>
    <s v="This shall be part of the new Learning Management System which is in pipeline"/>
    <x v="0"/>
    <x v="124"/>
    <x v="209"/>
  </r>
  <r>
    <n v="1056"/>
    <s v="Statistical tools may be used to identify the standard deviation in processes and consider this data for process improvements"/>
    <s v="External"/>
    <d v="2022-04-04T00:00:00"/>
    <x v="0"/>
    <x v="2"/>
    <x v="2"/>
    <s v="OFI"/>
    <x v="2"/>
    <x v="46"/>
    <s v="Continual Improvement"/>
    <s v="Management"/>
    <m/>
    <d v="2022-06-03T00:00:00"/>
    <d v="2022-07-14T00:00:00"/>
    <s v="Trainings on statistical tools have been imparted through Six sigma training to selected staff. More of such trainings are in pipeliene for process improvement"/>
    <x v="0"/>
    <x v="124"/>
    <x v="209"/>
  </r>
  <r>
    <n v="1057"/>
    <s v="Pressure test for Firefighting systems and its Log may be maintained"/>
    <s v="External"/>
    <d v="2022-04-04T00:00:00"/>
    <x v="0"/>
    <x v="2"/>
    <x v="11"/>
    <s v="OFI"/>
    <x v="1"/>
    <x v="15"/>
    <s v=" Operational planning and control"/>
    <s v="Operations"/>
    <m/>
    <d v="2022-06-03T00:00:00"/>
    <d v="2022-07-27T00:00:00"/>
    <s v="As per confirmation received from Admin they are in process to do AMC also they will take help from developer to close on priority. As per the shared inputs this ticket can be closed"/>
    <x v="0"/>
    <x v="163"/>
    <x v="141"/>
  </r>
  <r>
    <n v="1058"/>
    <s v="Risk in conducting Mock drill and other testing of emergencies may also be considered"/>
    <s v="External"/>
    <d v="2022-04-04T00:00:00"/>
    <x v="0"/>
    <x v="2"/>
    <x v="11"/>
    <s v="OFI"/>
    <x v="1"/>
    <x v="36"/>
    <s v=" Hazard identification &amp; assessment of risks and opportunities"/>
    <s v="Operations"/>
    <m/>
    <d v="2022-06-03T00:00:00"/>
    <d v="2022-07-14T00:00:00"/>
    <s v="Risk associated to fire drill has been updated in HIRA SSPD.  Periodically the mitigation plans will be reviewed and HIRA SSPD will be modified"/>
    <x v="0"/>
    <x v="124"/>
    <x v="209"/>
  </r>
  <r>
    <n v="1059"/>
    <s v="A workflow kind of arrangement may be considered for admin processes"/>
    <s v="External"/>
    <d v="2022-04-04T00:00:00"/>
    <x v="0"/>
    <x v="2"/>
    <x v="11"/>
    <s v="OFI"/>
    <x v="0"/>
    <x v="7"/>
    <s v=" Environment for Operating Processes"/>
    <s v="Operations"/>
    <m/>
    <d v="2022-06-03T00:00:00"/>
    <d v="2022-07-27T00:00:00"/>
    <s v="This shall be part of the new Learning Management System which is in pipeline"/>
    <x v="0"/>
    <x v="163"/>
    <x v="141"/>
  </r>
  <r>
    <n v="1060"/>
    <s v="Ergonomics and Emotional intelligence trainings may be considered for the staff"/>
    <s v="External"/>
    <d v="2022-04-04T00:00:00"/>
    <x v="0"/>
    <x v="2"/>
    <x v="11"/>
    <s v="OFI"/>
    <x v="2"/>
    <x v="7"/>
    <s v=" Environment for the Operation of Educational Processes"/>
    <s v="HR"/>
    <m/>
    <d v="2022-06-03T00:00:00"/>
    <d v="2022-07-27T00:00:00"/>
    <s v="Such Trainings are part of the Global Training schedule and will be conducted as and when suitable.. Ergonomics and Emotional intelligence training was conducted on 30th April for India campuses and attached the training feedback. As per the attached evidence this ticket can be closed."/>
    <x v="0"/>
    <x v="163"/>
    <x v="141"/>
  </r>
  <r>
    <n v="1061"/>
    <s v="CCTV with emotional intelligence may be considered in some locations"/>
    <s v="External"/>
    <d v="2022-04-04T00:00:00"/>
    <x v="0"/>
    <x v="2"/>
    <x v="11"/>
    <s v="OFI"/>
    <x v="2"/>
    <x v="46"/>
    <s v="Continual Improvement"/>
    <s v="Management"/>
    <m/>
    <d v="2022-06-03T00:00:00"/>
    <d v="2022-07-14T00:00:00"/>
    <s v="CCTV with emotional intelligence has not been considered due to the complexity of monitoring and the budget grant for the same. The management has decided that it will not be able to take this OFI at present"/>
    <x v="0"/>
    <x v="124"/>
    <x v="209"/>
  </r>
  <r>
    <n v="1062"/>
    <s v="Part Automation of process for Admission may be considered"/>
    <s v="External"/>
    <d v="2022-04-04T00:00:00"/>
    <x v="0"/>
    <x v="2"/>
    <x v="11"/>
    <s v="OFI"/>
    <x v="2"/>
    <x v="7"/>
    <s v=" Environment for the Operation of Educational Processes"/>
    <s v="Management"/>
    <m/>
    <d v="2022-06-03T00:00:00"/>
    <d v="2022-06-07T00:00:00"/>
    <s v=" Admission process is automated. Hub spot software is used extensively. To perform analysis the data will be used from Hub spot. This shall be part of the new Learning Management System which is in pipeline"/>
    <x v="0"/>
    <x v="98"/>
    <x v="94"/>
  </r>
  <r>
    <n v="1063"/>
    <s v="Statistical tools may be used to identify the standard deviation in processes and consider this data for process improvements"/>
    <s v="External"/>
    <d v="2022-04-04T00:00:00"/>
    <x v="0"/>
    <x v="2"/>
    <x v="11"/>
    <s v="OFI"/>
    <x v="2"/>
    <x v="46"/>
    <s v="Continual Improvement"/>
    <s v="Management"/>
    <m/>
    <d v="2022-06-03T00:00:00"/>
    <d v="2022-07-14T00:00:00"/>
    <s v="By getting trained on Six Sigma Green Belt teacher co-ordinator has successfully completed academic project. We will encourage staff to attend such trainings. Trainings on statistical tools have been imparted through Six sigma training to selected staff. More of such trainings are in pipeliene for process improvement"/>
    <x v="0"/>
    <x v="124"/>
    <x v="209"/>
  </r>
  <r>
    <n v="1064"/>
    <s v="Pressure test for Firefighting systems and its Log may be maintained"/>
    <s v="External"/>
    <d v="2022-04-04T00:00:00"/>
    <x v="0"/>
    <x v="2"/>
    <x v="6"/>
    <s v="OFI"/>
    <x v="1"/>
    <x v="15"/>
    <s v=" Operational planning and control"/>
    <s v="Operations"/>
    <m/>
    <d v="2022-06-03T00:00:00"/>
    <d v="2022-08-16T00:00:00"/>
    <s v="As per the confirmation received from Admin pressure test will be conducted as part of fire mock drill. as per the attached evidence this ticket can be closed."/>
    <x v="0"/>
    <x v="195"/>
    <x v="210"/>
  </r>
  <r>
    <n v="1065"/>
    <s v="Risk in conducting Mock drill and other testing of emergencies may also be considered"/>
    <s v="External"/>
    <d v="2022-04-04T00:00:00"/>
    <x v="0"/>
    <x v="2"/>
    <x v="6"/>
    <s v="OFI"/>
    <x v="1"/>
    <x v="36"/>
    <s v=" Hazard identification &amp; assessment of risks and opportunities"/>
    <s v="Operations"/>
    <m/>
    <d v="2022-06-03T00:00:00"/>
    <d v="2022-08-16T00:00:00"/>
    <s v="Campus has updated HIRA SSPD with risks associated with fire mock drill. as per the attached evidence this ticket can be closed."/>
    <x v="0"/>
    <x v="195"/>
    <x v="210"/>
  </r>
  <r>
    <n v="1066"/>
    <s v="A workflow kind of arrangement may be considered for admin processes"/>
    <s v="External"/>
    <d v="2022-04-04T00:00:00"/>
    <x v="0"/>
    <x v="2"/>
    <x v="6"/>
    <s v="OFI"/>
    <x v="0"/>
    <x v="7"/>
    <s v=" Environment for Operating Processes"/>
    <s v="Operations"/>
    <m/>
    <d v="2022-06-03T00:00:00"/>
    <d v="2022-07-27T00:00:00"/>
    <s v="This shall be part of the new Learning Management System which is in pipeline"/>
    <x v="0"/>
    <x v="163"/>
    <x v="141"/>
  </r>
  <r>
    <n v="1067"/>
    <s v="Ergonomics and Emotional intelligence trainings may be considered for the staff"/>
    <s v="External"/>
    <d v="2022-04-04T00:00:00"/>
    <x v="0"/>
    <x v="2"/>
    <x v="6"/>
    <s v="OFI"/>
    <x v="2"/>
    <x v="7"/>
    <s v=" Environment for the Operation of Educational Processes"/>
    <s v="HR"/>
    <m/>
    <d v="2022-06-03T00:00:00"/>
    <d v="2022-07-27T00:00:00"/>
    <s v="Such Trainings are part of the Global Training schedule and will be conducted as and when suitable.. Ergonomics and Emotional intelligence training was conducted on 30th April for India campuses and attached the training feedback. As per the attached evidence this ticket can be closed."/>
    <x v="0"/>
    <x v="163"/>
    <x v="141"/>
  </r>
  <r>
    <n v="1068"/>
    <s v="CCTV with emotional intelligence may be considered in some locations"/>
    <s v="External"/>
    <d v="2022-04-04T00:00:00"/>
    <x v="0"/>
    <x v="2"/>
    <x v="6"/>
    <s v="OFI"/>
    <x v="2"/>
    <x v="46"/>
    <s v="Continual Improvement"/>
    <s v="Management"/>
    <m/>
    <d v="2022-06-03T00:00:00"/>
    <d v="2022-07-14T00:00:00"/>
    <s v="CCTV with emotional intelligence has not been considered due to the complexity of monitoring and the budget grant for the same. The management has decided that it will not be able to take this OFI at present"/>
    <x v="0"/>
    <x v="124"/>
    <x v="209"/>
  </r>
  <r>
    <n v="1069"/>
    <s v="Part Automation of process for Admission may be considered"/>
    <s v="External"/>
    <d v="2022-04-04T00:00:00"/>
    <x v="0"/>
    <x v="2"/>
    <x v="6"/>
    <s v="OFI"/>
    <x v="2"/>
    <x v="7"/>
    <s v=" Environment for the Operation of Educational Processes"/>
    <s v="Management"/>
    <m/>
    <d v="2022-06-03T00:00:00"/>
    <d v="2022-07-14T00:00:00"/>
    <s v="This shall be part of the new Learning Management System which is in pipeline"/>
    <x v="0"/>
    <x v="124"/>
    <x v="209"/>
  </r>
  <r>
    <n v="1070"/>
    <s v="Statistical tools may be used to identify the standard deviation in processes and consider this data for process improvements"/>
    <s v="External"/>
    <d v="2022-04-04T00:00:00"/>
    <x v="0"/>
    <x v="2"/>
    <x v="6"/>
    <s v="OFI"/>
    <x v="2"/>
    <x v="46"/>
    <s v="Continual Improvement"/>
    <s v="Management"/>
    <m/>
    <d v="2022-06-03T00:00:00"/>
    <d v="2022-07-14T00:00:00"/>
    <s v="Trainings on statistical tools have been imparted through Six sigma training to selected staff. More of such trainings are in pipeliene for process improvement"/>
    <x v="0"/>
    <x v="124"/>
    <x v="209"/>
  </r>
  <r>
    <n v="1071"/>
    <s v="Pressure test for Firefighting systems and its Log may be maintained"/>
    <s v="External"/>
    <d v="2022-04-04T00:00:00"/>
    <x v="0"/>
    <x v="2"/>
    <x v="12"/>
    <s v="OFI"/>
    <x v="1"/>
    <x v="15"/>
    <s v=" Operational planning and control"/>
    <s v="Operations"/>
    <m/>
    <d v="2022-06-03T00:00:00"/>
    <d v="2022-08-04T00:00:00"/>
    <s v="As per confirmation received AMC is in process and campus will soon conduct pressure test and will maintain its records. as per the confirmation received this ticket can be closed."/>
    <x v="0"/>
    <x v="196"/>
    <x v="211"/>
  </r>
  <r>
    <n v="1072"/>
    <s v="Risk in conducting Mock drill and other testing of emergencies may also be considered"/>
    <s v="External"/>
    <d v="2022-04-04T00:00:00"/>
    <x v="0"/>
    <x v="2"/>
    <x v="12"/>
    <s v="OFI"/>
    <x v="1"/>
    <x v="36"/>
    <s v=" Hazard identification &amp; assessment of risks and opportunities"/>
    <s v="Operations"/>
    <m/>
    <d v="2022-06-03T00:00:00"/>
    <d v="2022-08-04T00:00:00"/>
    <s v="Campus has listed down all possible risks associated to fire mock drill. as per attached HIRA SSPD this ticket can be closed"/>
    <x v="0"/>
    <x v="196"/>
    <x v="211"/>
  </r>
  <r>
    <n v="1073"/>
    <s v="A workflow kind of arrangement may be considered for admin processes"/>
    <s v="External"/>
    <d v="2022-04-04T00:00:00"/>
    <x v="0"/>
    <x v="2"/>
    <x v="12"/>
    <s v="OFI"/>
    <x v="0"/>
    <x v="7"/>
    <s v=" Environment for Operating Processes"/>
    <s v="Operations"/>
    <m/>
    <d v="2022-06-03T00:00:00"/>
    <d v="2022-07-27T00:00:00"/>
    <s v="This shall be part of the new Learning Management System which is in pipeline"/>
    <x v="0"/>
    <x v="163"/>
    <x v="141"/>
  </r>
  <r>
    <n v="1074"/>
    <s v="Ergonomics and Emotional intelligence trainings may be considered for the staff"/>
    <s v="External"/>
    <d v="2022-04-04T00:00:00"/>
    <x v="0"/>
    <x v="2"/>
    <x v="12"/>
    <s v="OFI"/>
    <x v="2"/>
    <x v="7"/>
    <s v=" Environment for the Operation of Educational Processes"/>
    <s v="HR"/>
    <m/>
    <d v="2022-06-03T00:00:00"/>
    <d v="2022-07-27T00:00:00"/>
    <s v="Such Trainings are part of the Global Training schedule and will be conducted as and when suitable.. Ergonomics and Emotional intelligence training was conducted on 30th April for India campuses and attached the training feedback. As per the attached evidence this ticket can be closed."/>
    <x v="0"/>
    <x v="163"/>
    <x v="141"/>
  </r>
  <r>
    <n v="1075"/>
    <s v="CCTV with emotional intelligence may be considered in some locations"/>
    <s v="External"/>
    <d v="2022-04-04T00:00:00"/>
    <x v="0"/>
    <x v="2"/>
    <x v="12"/>
    <s v="OFI"/>
    <x v="2"/>
    <x v="46"/>
    <s v="Continual Improvement"/>
    <s v="Management"/>
    <m/>
    <d v="2022-06-03T00:00:00"/>
    <d v="2022-07-14T00:00:00"/>
    <s v="CCTV with emotional intelligence has not been considered due to the complexity of monitoring and the budget grant for the same. The management has decided that it will not be able to take this OFI at present"/>
    <x v="0"/>
    <x v="124"/>
    <x v="209"/>
  </r>
  <r>
    <n v="1076"/>
    <s v="Part Automation of process for Admission may be considered"/>
    <s v="External"/>
    <d v="2022-04-04T00:00:00"/>
    <x v="0"/>
    <x v="2"/>
    <x v="12"/>
    <s v="OFI"/>
    <x v="2"/>
    <x v="7"/>
    <s v=" Environment for the Operation of Educational Processes"/>
    <s v="Management"/>
    <m/>
    <d v="2022-06-03T00:00:00"/>
    <d v="2022-07-14T00:00:00"/>
    <s v="This shall be part of the new Learning Management System which is in pipeline"/>
    <x v="0"/>
    <x v="124"/>
    <x v="209"/>
  </r>
  <r>
    <n v="1077"/>
    <s v="Statistical tools may be used to identify the standard deviation in processes and consider this data for process improvements"/>
    <s v="External"/>
    <d v="2022-04-04T00:00:00"/>
    <x v="0"/>
    <x v="2"/>
    <x v="12"/>
    <s v="OFI"/>
    <x v="2"/>
    <x v="46"/>
    <s v="Continual Improvement"/>
    <s v="Management"/>
    <m/>
    <d v="2022-06-03T00:00:00"/>
    <d v="2022-07-14T00:00:00"/>
    <s v="Trainings on statistical tools have been imparted through Six sigma training to selected staff. More of such trainings are in pipeliene for process improvement"/>
    <x v="0"/>
    <x v="124"/>
    <x v="209"/>
  </r>
  <r>
    <n v="1078"/>
    <s v="More Training to be imparted to the New Recruits, E.g., Library Executive awareness of E-Books."/>
    <s v="External"/>
    <d v="2022-04-04T00:00:00"/>
    <x v="0"/>
    <x v="2"/>
    <x v="8"/>
    <s v="OFI"/>
    <x v="2"/>
    <x v="65"/>
    <s v="Methods for monitoring, measurement, analysis and evaluation"/>
    <s v="HR"/>
    <m/>
    <d v="2022-06-03T00:00:00"/>
    <d v="2022-05-20T00:00:00"/>
    <s v="Regular trainings and support to the librarian for maintaining the e-books/digital library. The librarian was connected to the librarians from the other Campuses for knowledge sharing and training was imparted to her."/>
    <x v="0"/>
    <x v="209"/>
    <x v="196"/>
  </r>
  <r>
    <n v="1079"/>
    <s v="E-Books Access to Students."/>
    <s v="External"/>
    <d v="2022-04-04T00:00:00"/>
    <x v="0"/>
    <x v="2"/>
    <x v="8"/>
    <s v="OFI"/>
    <x v="0"/>
    <x v="0"/>
    <s v=" Competence"/>
    <s v="Academics"/>
    <m/>
    <d v="2022-06-03T00:00:00"/>
    <d v="2022-05-20T00:00:00"/>
    <s v="E-corner has been set up in the library and students are given access to the e-books available in the digital library maintained by the school. The access is also given to students through Google classrooms(links of various sites with e-books are made available to the students). Regular updation of the digital library and continuous access of the same to the students."/>
    <x v="0"/>
    <x v="209"/>
    <x v="196"/>
  </r>
  <r>
    <n v="1080"/>
    <s v="Earth Resistance Insulating Mat found torn below Electrical Panel"/>
    <s v="External"/>
    <d v="2022-04-04T00:00:00"/>
    <x v="0"/>
    <x v="2"/>
    <x v="8"/>
    <s v="OFI"/>
    <x v="0"/>
    <x v="14"/>
    <s v=" Resources"/>
    <s v="Operations"/>
    <m/>
    <d v="2022-06-03T00:00:00"/>
    <d v="2022-05-20T00:00:00"/>
    <s v="Regular maintenance of the mats have been put in place. Regular checks/verification to identify damages, if any"/>
    <x v="0"/>
    <x v="209"/>
    <x v="196"/>
  </r>
  <r>
    <n v="1081"/>
    <s v="Medicines to Students without the advice of doctor may be refrained."/>
    <s v="External"/>
    <d v="2022-04-04T00:00:00"/>
    <x v="0"/>
    <x v="2"/>
    <x v="8"/>
    <s v="OFI"/>
    <x v="1"/>
    <x v="40"/>
    <s v=" Eliminating Hazards and reducing OH&amp;S risks"/>
    <s v="Operations"/>
    <m/>
    <d v="2022-06-03T00:00:00"/>
    <d v="2022-05-20T00:00:00"/>
    <s v="The school has tied up with a reputed doctor locally for such advice.  Register will be maintained for  recording such consultations with the doctor."/>
    <x v="0"/>
    <x v="209"/>
    <x v="196"/>
  </r>
  <r>
    <n v="1082"/>
    <s v="Apart from Fire Drills, Medical Emergency, Electrical Shock, Natural Calamities (Earth quake, Floods) also to be conducted Periodically."/>
    <s v="External"/>
    <d v="2022-04-04T00:00:00"/>
    <x v="0"/>
    <x v="2"/>
    <x v="8"/>
    <s v="OFI"/>
    <x v="1"/>
    <x v="40"/>
    <s v=" Eliminating Hazards and reducing OH&amp;S risks"/>
    <s v="Operations"/>
    <m/>
    <d v="2022-06-03T00:00:00"/>
    <d v="2022-05-20T00:00:00"/>
    <s v="Regular conduction of Fire Drill, Medical Emergency Drill, Electric Shock Prevention Drill,  Natural Disaster Management Drill (Earthquake, floods) as per schedule in the school calendar, along with the evidence/records."/>
    <x v="0"/>
    <x v="209"/>
    <x v="196"/>
  </r>
  <r>
    <n v="1083"/>
    <s v="Employee Attrition rate during 2020 was 16% and 2021 was 17%, to identify the Risks of Trained Employees Leaving the School &amp; Mitigation Plans."/>
    <s v="External"/>
    <d v="2022-04-04T00:00:00"/>
    <x v="0"/>
    <x v="2"/>
    <x v="8"/>
    <s v="OFI"/>
    <x v="0"/>
    <x v="1"/>
    <s v=" Address risk &amp; opportunity"/>
    <s v="HR"/>
    <m/>
    <d v="2022-06-03T00:00:00"/>
    <d v="2022-05-20T00:00:00"/>
    <s v="Staff Awards/Recognition at Global Level: The deserving staff members from the Campus are nominated under suitable categories for the prestigious Global School Awards(GSA) organized annually. We are proud that maximum awardees are selected from our Campus every year._x000a_The latest ‘List of Awardees’ is in  the link mentioned below._x000a_https://drive.google.com/drive/folders/15mgrC0KJs9cf6OJ9eaTZwOtjqDhq8PB6  2. Recognition at Campus Level-  Two best performing employees are recognized every month as the ‘Employees  of the Month’ which has been appreciated by the staff members. Certificates are awarded for the same to the employees during the special events._x000a_3. Staff Welfare Events - Events like Women’s day, Teacher’s Day, Foundation Day and major festivals are occasions for celebration at school. Staff outings, breakfast,lunch and other  bonding activities are organised._x000a_6. Apple I -Pads and Mac books- Apple I -Pads and Mac books  given to teachers and they are imparted training and encouraged to become Apple Certified Teachers._x000a_7. Reimbursement - The Internet and transport expenses of the staff during covid time were reimbursed._x000a_8. Day Care facility- Day care facility has been started for the staff children._x000a_9. Additional Staff- Three recruitment drives were organized and additional staff has been recruited at the Campus which has lessened the workload/ work pressure of the staff, thus improving their work-life balance. "/>
    <x v="0"/>
    <x v="209"/>
    <x v="196"/>
  </r>
  <r>
    <n v="1084"/>
    <s v="Admissions dept. could look into how to monitor the student database for any change of residency or visa status post admission in cases of changes in student/parents details and/or status."/>
    <s v="Internal"/>
    <d v="2022-02-28T00:00:00"/>
    <x v="0"/>
    <x v="1"/>
    <x v="3"/>
    <s v="OFI"/>
    <x v="0"/>
    <x v="61"/>
    <s v=" Identification &amp; traceability"/>
    <s v="Admissions"/>
    <m/>
    <d v="2022-04-29T00:00:00"/>
    <d v="2022-08-09T00:00:00"/>
    <s v="Our Admissions Manager had received approval from principal and requested backend team to provide access to parents for limited period on limited fields to update their personal information.  This practice will be followed in planned intervals._x000a_ _x000a_ "/>
    <x v="0"/>
    <x v="221"/>
    <x v="212"/>
  </r>
  <r>
    <n v="1085"/>
    <s v="Current practice for Risk Assessment is maintained as SSPD by Quality Coordinator however departments would be aware of additional risks that might be overlooked i.e. Admissions can do their own RA and document it."/>
    <s v="Internal"/>
    <d v="2022-02-28T00:00:00"/>
    <x v="0"/>
    <x v="1"/>
    <x v="3"/>
    <s v="OFI"/>
    <x v="1"/>
    <x v="36"/>
    <s v=" Hazard identification &amp; assessment of risks and opportunities"/>
    <s v="Admissions"/>
    <m/>
    <d v="2022-04-29T00:00:00"/>
    <d v="2022-07-14T00:00:00"/>
    <s v="Please find attached Risk register created and maintained by Admission department. Most of the risk are covered under the main file of Risk register."/>
    <x v="0"/>
    <x v="222"/>
    <x v="213"/>
  </r>
  <r>
    <n v="1086"/>
    <s v="ISO standards awareness training can be conducted to increase awareness as it was last conducted in 2017"/>
    <s v="Internal"/>
    <d v="2022-02-28T00:00:00"/>
    <x v="0"/>
    <x v="1"/>
    <x v="3"/>
    <s v="OFI"/>
    <x v="0"/>
    <x v="27"/>
    <s v=" Awareness"/>
    <s v="Management"/>
    <m/>
    <d v="2022-04-29T00:00:00"/>
    <d v="2022-07-14T00:00:00"/>
    <s v="We are planning to conduct ISO Awareness training in Aug 2022. PFA my mail communication for your reference."/>
    <x v="0"/>
    <x v="222"/>
    <x v="213"/>
  </r>
  <r>
    <n v="1087"/>
    <s v="Though there was a detailed presentation shown during audit, the issues can be further categorized as Internal (values, culture, knowledge, performance of the organisation) or External (technological, competitive, market, cultural, social, political, economic) and reviewed periodically."/>
    <s v="Internal"/>
    <d v="2022-02-28T00:00:00"/>
    <x v="0"/>
    <x v="1"/>
    <x v="3"/>
    <s v="OFI"/>
    <x v="0"/>
    <x v="50"/>
    <s v=" Understanding the organization and its context"/>
    <s v="Management"/>
    <m/>
    <d v="2022-04-29T00:00:00"/>
    <d v="2022-08-09T00:00:00"/>
    <s v="Please find attached Internal and External Issues. It is bifurcated in to external and Internal issues which consist of Technology, Market, performance of organization, Quality, Wellness etc._x000a_ "/>
    <x v="0"/>
    <x v="221"/>
    <x v="212"/>
  </r>
  <r>
    <n v="1088"/>
    <s v="Although Mock Drills are happening regularly &amp; Improvement Actions being identified, it was observed while checking the Mock Drill Report that the evacuation time is increasing as compared to the previous report"/>
    <s v="Internal"/>
    <d v="2022-02-28T00:00:00"/>
    <x v="0"/>
    <x v="1"/>
    <x v="3"/>
    <s v="OFI"/>
    <x v="1"/>
    <x v="32"/>
    <s v=" Emergency preparedness and response"/>
    <s v="Operations"/>
    <m/>
    <d v="2022-04-29T00:00:00"/>
    <d v="2022-08-09T00:00:00"/>
    <s v="Sharing the latest the latest two Mock drill report for comparison. . The Evacuation  time is within 3 mins and not exceeding that and there is a difference of seconds._x000a_ "/>
    <x v="0"/>
    <x v="221"/>
    <x v="212"/>
  </r>
  <r>
    <n v="1089"/>
    <s v="Awareness Training on ISO was last conducted in 2020 (for selected staff) and in 2019 for all staff. Risk Assessment can form part of the training for deployment within all departments"/>
    <s v="Internal"/>
    <d v="2022-06-14T00:00:00"/>
    <x v="0"/>
    <x v="1"/>
    <x v="1"/>
    <s v="Minor -Non-Conformities"/>
    <x v="0"/>
    <x v="19"/>
    <s v=" Communication"/>
    <s v="Quality"/>
    <m/>
    <d v="2022-08-13T00:00:00"/>
    <d v="2022-08-18T00:00:00"/>
    <s v="Next ISO awareness session is planned in Oct 2022_x000a_ _x000a_Since when Risk assessment introduced or implemented it was conducted by each department and collated and formed one extensive Risk register. As mentioned earlier in one of the OFI/ observation now the departments maintain the sheet separately. "/>
    <x v="0"/>
    <x v="10"/>
    <x v="10"/>
  </r>
  <r>
    <n v="1090"/>
    <s v="Document with details of fire extinguishers with expiry date and location can be maintained"/>
    <s v="Internal"/>
    <d v="2022-06-14T00:00:00"/>
    <x v="0"/>
    <x v="1"/>
    <x v="1"/>
    <s v="Observation"/>
    <x v="1"/>
    <x v="15"/>
    <s v=" Operational planning and control"/>
    <s v="Operations"/>
    <m/>
    <d v="2022-08-13T00:00:00"/>
    <d v="2022-08-19T00:00:00"/>
    <s v="Kindly find the attached scanned copy of the fire extinguisher details._x000a_ _x000a_Also they are working on maintaining an online list which will be shared with you soon. I will also forward the mail communication received from Operations Team."/>
    <x v="0"/>
    <x v="153"/>
    <x v="110"/>
  </r>
  <r>
    <n v="1091"/>
    <s v="The departments can look into maintaining a risk register for their own processes. Each department can discuss the risk in their own processes and action plans during departmental meetings and can record the same."/>
    <s v="Internal"/>
    <d v="2022-06-14T00:00:00"/>
    <x v="0"/>
    <x v="1"/>
    <x v="1"/>
    <s v="Observation"/>
    <x v="1"/>
    <x v="36"/>
    <s v=" Hazard identification &amp; assessment of risks and opportunities"/>
    <s v="Admissions"/>
    <m/>
    <d v="2022-08-13T00:00:00"/>
    <d v="2022-08-16T00:00:00"/>
    <s v="The risk register is being reviewed at the department level and also review date has been added"/>
    <x v="0"/>
    <x v="141"/>
    <x v="123"/>
  </r>
  <r>
    <n v="1092"/>
    <s v="The Operations team can look into adding all documents to the drive for the Internal Audit (scanned copies of physical documents)"/>
    <s v="Internal"/>
    <d v="2022-06-14T00:00:00"/>
    <x v="0"/>
    <x v="1"/>
    <x v="1"/>
    <s v="Observation"/>
    <x v="0"/>
    <x v="18"/>
    <s v=" Documented information"/>
    <s v="Operations"/>
    <m/>
    <d v="2022-08-13T00:00:00"/>
    <d v="2022-08-12T00:00:00"/>
    <s v="Next audit onwards we will convert all the physical document in to scanned copies and upload on drive."/>
    <x v="0"/>
    <x v="164"/>
    <x v="142"/>
  </r>
  <r>
    <n v="1093"/>
    <s v="The Risk Register was reviewed last year. Team shall look at reviewing the document periodically. The dates can be changed according to the review date since the document shows old dates"/>
    <s v="Internal"/>
    <d v="2022-06-14T00:00:00"/>
    <x v="0"/>
    <x v="1"/>
    <x v="1"/>
    <s v="OFI"/>
    <x v="0"/>
    <x v="1"/>
    <s v=" Address risk &amp; opportunity"/>
    <s v="Management"/>
    <m/>
    <d v="2022-08-13T00:00:00"/>
    <d v="2022-08-12T00:00:00"/>
    <s v="The review date has been added to the risk register"/>
    <x v="0"/>
    <x v="164"/>
    <x v="142"/>
  </r>
  <r>
    <n v="1094"/>
    <s v="The Proxy Management system can be looked into for enhancement and clear communication and data retrieval"/>
    <s v="Internal"/>
    <d v="2022-06-14T00:00:00"/>
    <x v="0"/>
    <x v="1"/>
    <x v="1"/>
    <s v="OFI"/>
    <x v="0"/>
    <x v="18"/>
    <s v=" Documented information"/>
    <s v="Academics"/>
    <m/>
    <d v="2022-08-13T00:00:00"/>
    <d v="2022-08-16T00:00:00"/>
    <s v="This would be a smart system to put in place for effective stop-gap management. Presently, we do not have a budget for the same, however, we can surely keep this in mind while preparing the next budget."/>
    <x v="0"/>
    <x v="141"/>
    <x v="123"/>
  </r>
  <r>
    <n v="1095"/>
    <s v="The PV2 document held within the Quality department can be the latest one with final scores"/>
    <s v="Internal"/>
    <d v="2022-06-14T00:00:00"/>
    <x v="0"/>
    <x v="1"/>
    <x v="1"/>
    <s v="OFI"/>
    <x v="0"/>
    <x v="9"/>
    <s v=" Creating and updating"/>
    <s v="Quality"/>
    <m/>
    <d v="2022-08-13T00:00:00"/>
    <d v="2022-08-12T00:00:00"/>
    <s v="The latest PV2 document isavailable and shall be maintained henceforth"/>
    <x v="0"/>
    <x v="164"/>
    <x v="142"/>
  </r>
  <r>
    <n v="1096"/>
    <s v="The HR department can look into having a tracker for recording referral calls with the feedback received for monitoring and documentation"/>
    <s v="Internal"/>
    <d v="2022-06-14T00:00:00"/>
    <x v="0"/>
    <x v="1"/>
    <x v="1"/>
    <s v="OFI"/>
    <x v="0"/>
    <x v="18"/>
    <s v=" Documented information"/>
    <s v="HR"/>
    <m/>
    <d v="2022-08-13T00:00:00"/>
    <d v="2022-08-16T00:00:00"/>
    <s v="Based on the management decision , this tracker shall be looked into once they get additional resource for Middle East._x000a_​_x000a_This finding is being closed based on this decision"/>
    <x v="0"/>
    <x v="141"/>
    <x v="123"/>
  </r>
  <r>
    <n v="1097"/>
    <s v="The HR can look into having evidences for the current year (old evidences of 2018 can be updated with the new ones) for the audit"/>
    <s v="Internal"/>
    <d v="2022-06-14T00:00:00"/>
    <x v="0"/>
    <x v="1"/>
    <x v="1"/>
    <s v="OFI"/>
    <x v="0"/>
    <x v="18"/>
    <s v=" Documented information"/>
    <s v="HR"/>
    <m/>
    <d v="2022-08-13T00:00:00"/>
    <d v="2022-08-12T00:00:00"/>
    <s v="Henceforth the latest evidences shall be shown and added to the drive"/>
    <x v="0"/>
    <x v="164"/>
    <x v="142"/>
  </r>
  <r>
    <n v="1098"/>
    <s v="The HR can look into having updated copies of all Employee related documents (academic/non-academic) with them (E.g. Teacher handbook)"/>
    <s v="Internal"/>
    <d v="2022-06-14T00:00:00"/>
    <x v="0"/>
    <x v="1"/>
    <x v="1"/>
    <s v="OFI"/>
    <x v="0"/>
    <x v="18"/>
    <s v=" Documented information"/>
    <s v="HR"/>
    <m/>
    <d v="2022-08-13T00:00:00"/>
    <d v="2022-08-18T00:00:00"/>
    <s v="HR maintains all documentation related to employees. In audit drive the latest document was not available otherwise HR has all updates documents available. Teachers handbook was missing during audit, now HR has started maintaining the same. _x000a_ _x000a_Please find attached Teachers handbook "/>
    <x v="0"/>
    <x v="10"/>
    <x v="10"/>
  </r>
  <r>
    <n v="1099"/>
    <s v="The teacher hand book which is shared to all the academic staff through the coordinator has the grievance policy. The campus can look into sharing these general policies and details to all non-academic staff too."/>
    <s v="Internal"/>
    <d v="2022-06-14T00:00:00"/>
    <x v="0"/>
    <x v="1"/>
    <x v="1"/>
    <s v="OFI"/>
    <x v="0"/>
    <x v="19"/>
    <s v=" Communication"/>
    <s v="Academics"/>
    <m/>
    <d v="2022-08-13T00:00:00"/>
    <d v="2022-08-12T00:00:00"/>
    <s v="Team is working on uploading handbook on MyGIIS. So that it is accessible to all._x000a_ _x000a_Currently they have uploaded Parent handbook._x000a_ "/>
    <x v="0"/>
    <x v="164"/>
    <x v="142"/>
  </r>
  <r>
    <n v="1100"/>
    <s v="The Operations can have a tracker for all the maintenance contracts specifying the periodicity, dates, completion status will help the team for better monitoring the activities"/>
    <s v="Internal"/>
    <d v="2022-06-14T00:00:00"/>
    <x v="0"/>
    <x v="1"/>
    <x v="1"/>
    <s v="OFI"/>
    <x v="1"/>
    <x v="15"/>
    <s v=" Operational planning and control"/>
    <s v="Operations"/>
    <m/>
    <d v="2022-08-13T00:00:00"/>
    <d v="2022-08-12T00:00:00"/>
    <s v="This tracker has been put in place as per the attached evidence"/>
    <x v="0"/>
    <x v="164"/>
    <x v="142"/>
  </r>
  <r>
    <n v="1101"/>
    <s v="Regular CPR awareness training should be conducted by Campus. After 2019, there has_x000a_been no safety awareness training conducted. This is a requirement of the ISO standard"/>
    <s v="Internal"/>
    <d v="2022-08-18T00:00:00"/>
    <x v="0"/>
    <x v="5"/>
    <x v="10"/>
    <s v="Observation"/>
    <x v="1"/>
    <x v="27"/>
    <s v=" Awareness"/>
    <s v="Operations"/>
    <m/>
    <d v="2022-10-17T00:00:00"/>
    <d v="2022-11-01T00:00:00"/>
    <s v="The nurse is certified for CPR and First Aid. The campus has planned a training from the nurse in the month of January 2023. The schedule has been created and shared with the staff. All staff will be trained for basic awareness . Have schedule of CPR training for school.Annual CPR course will be a mandatory for East Coast campus"/>
    <x v="0"/>
    <x v="223"/>
    <x v="214"/>
  </r>
  <r>
    <n v="1102"/>
    <s v="Review of HIRA document needs to be planned by the campus to assess risk rating for all the campus activities."/>
    <s v="Internal"/>
    <d v="2022-08-18T00:00:00"/>
    <x v="0"/>
    <x v="5"/>
    <x v="10"/>
    <s v="Observation"/>
    <x v="1"/>
    <x v="36"/>
    <s v=" Hazard identification &amp; assessment of risks and opportunities"/>
    <s v="Operations"/>
    <m/>
    <d v="2022-10-17T00:00:00"/>
    <d v="2022-11-01T00:00:00"/>
    <s v="The review date has been planned. The Leadership along with operations and quality co-ordinator to discuss on the HIRA document and make necessary plans annually. A plan shall be made for review and necessary actions taken shall be recorded. This document will be kept for evidence and reviewed periodically for future reference"/>
    <x v="0"/>
    <x v="223"/>
    <x v="214"/>
  </r>
  <r>
    <n v="1103"/>
    <s v="Signing off / Approval signature of relevant approver in student’s Long Leave Applications form is missing. However, since approval comes from HQ via email, the relevant correspondence between HQ finance &amp; EC staff needs to be documented to close the loop."/>
    <s v="Internal"/>
    <d v="2022-08-18T00:00:00"/>
    <x v="0"/>
    <x v="5"/>
    <x v="10"/>
    <s v="Observation"/>
    <x v="0"/>
    <x v="56"/>
    <s v=" Review of requirements for products &amp; services"/>
    <s v="Academics"/>
    <m/>
    <d v="2022-10-17T00:00:00"/>
    <d v="2022-11-01T00:00:00"/>
    <s v="This has been requested from the Finance Team and filed as evidence at the EC campus.Since the application is processed centrally at PG Campus, this communication for closing the long leave applications was not received by EC campus. The finance department has been informed to share necessary approvals and actions taken for long leave applications and this will be maintained by the EC campus. The necessary approvals and actions taken will be maintained at the campus"/>
    <x v="0"/>
    <x v="223"/>
    <x v="214"/>
  </r>
  <r>
    <n v="1104"/>
    <s v="Parent communication with teachers and/or staff should have closed loop either in_x000a_myGIIS and/or email. This may ensure closure of all issues leading to improved satisfaction of stakeholders."/>
    <s v="Internal"/>
    <d v="2022-08-18T00:00:00"/>
    <x v="0"/>
    <x v="5"/>
    <x v="10"/>
    <s v="Observation"/>
    <x v="0"/>
    <x v="19"/>
    <s v=" Communication"/>
    <s v="Academics"/>
    <m/>
    <d v="2022-10-17T00:00:00"/>
    <d v="2022-11-01T00:00:00"/>
    <s v="Mail communication has been sent to the parent. The parents were communicated through phone or other modes instead of myGIIS in certain cases since those need some personal assistance over call. Even if the communication happens through phone, there will be a mail communication through myGIIS for closing the concern/feedback. This has been informed to all teachers and co-ordinators to ensure that the concerns/queries are closed through myGIIS "/>
    <x v="0"/>
    <x v="223"/>
    <x v="214"/>
  </r>
  <r>
    <n v="1105"/>
    <s v="Broken climbing rope and loosen screws of the equipment observed at Primary_x000a_playground area. Regular checks of playground area could be conducted for safety and to minimize potential risk of injury.Broken climbing rope and loosen screws of the equipment observed at Primary playground area. Regular checks of playground area could be conducted for_x000a_safety and to minimize potential risk of injury"/>
    <s v="Internal"/>
    <d v="2022-08-18T00:00:00"/>
    <x v="0"/>
    <x v="5"/>
    <x v="10"/>
    <s v="Observation"/>
    <x v="1"/>
    <x v="40"/>
    <s v=" Eliminating Hazards and reducing OH&amp;S risks"/>
    <s v="Operations"/>
    <m/>
    <d v="2022-10-17T00:00:00"/>
    <d v="2022-11-01T00:00:00"/>
    <s v="Posted a warning sign of “Do not Use”. Under Maintenance. Will call vendor to repair. Attach with photo for two playground. One of the chain break and rusty that cause the see saw faulty. See saw is faulty. Need to be repair. Behind BLK A playground see saw is a faulty. Need to call vendor to repair. But have cordoned the area for now to prevent any injury. Have cordoned the area and warning sign being place."/>
    <x v="0"/>
    <x v="223"/>
    <x v="214"/>
  </r>
  <r>
    <n v="1106"/>
    <s v="Monitoring and checking of school canteen of food hygiene in handling as well as storing_x000a_foods such as frozen food. EC Operation incharge to have keys to all rooms including to canteen kitchen"/>
    <s v="Internal"/>
    <d v="2022-08-18T00:00:00"/>
    <x v="0"/>
    <x v="5"/>
    <x v="10"/>
    <s v="Observation"/>
    <x v="0"/>
    <x v="39"/>
    <s v=" Continual improvement"/>
    <s v="Operations"/>
    <m/>
    <d v="2022-10-17T00:00:00"/>
    <d v="2022-11-01T00:00:00"/>
    <s v="Surprise audit been done on 31.10.22 and found no major finding except rooftop ceiling has hole. Need to cover up as to prevent any rodent that can cause food poison to the food. Probability of raining and also been years the ceiling roof-top haven’t change the leaking issue. To engage school rooftop vendor to rectify and close/patch-up the hole. Every 3 months to conduct check at the cafeteria and the evidences will be recorded"/>
    <x v="0"/>
    <x v="223"/>
    <x v="214"/>
  </r>
  <r>
    <n v="1107"/>
    <s v="Fixed Asset Register should indicate whether CCTV camera is operational or under_x000a_maintenance. One CCTV was not working during the audit and no record of servicing available"/>
    <s v="Internal"/>
    <d v="2022-08-18T00:00:00"/>
    <x v="0"/>
    <x v="5"/>
    <x v="10"/>
    <s v="OFI"/>
    <x v="1"/>
    <x v="18"/>
    <s v=" Documented information"/>
    <s v="Operations"/>
    <m/>
    <d v="2022-10-17T00:00:00"/>
    <d v="2022-10-03T00:00:00"/>
    <s v="For School safety and in Block A need to have CCTV installed as Admin Office is located. Additional CCTV install at along Block A classroom as previously no CCTV is there. With the 2 newly installation of CCTV, Block A is well guarded and covered from one end to another."/>
    <x v="0"/>
    <x v="209"/>
    <x v="196"/>
  </r>
  <r>
    <n v="1108"/>
    <s v="Risk and Opportunity document can capture various other risks arising from_x000a_neighborhood. This may help the campus to identify risks from/ to the community. Additionally, colour coding could be used to classify different types of risks as (high, medium, low) on the basis of their impact on the campus"/>
    <s v="Internal"/>
    <d v="2022-08-18T00:00:00"/>
    <x v="0"/>
    <x v="5"/>
    <x v="10"/>
    <s v="OFI"/>
    <x v="0"/>
    <x v="1"/>
    <s v=" Address risk &amp; opportunity"/>
    <s v="Management"/>
    <m/>
    <d v="2022-10-17T00:00:00"/>
    <d v="2022-11-01T00:00:00"/>
    <s v="This has been captured in the risks and opportunity document under the Leadership. Colour coding of risks have also been added to the document. This was combined into other risks. Hence not considered separately. This will be looked into and revised annually if necessary. This document will be kept for evidence and reviewed periodically for future reference"/>
    <x v="0"/>
    <x v="223"/>
    <x v="214"/>
  </r>
  <r>
    <n v="1109"/>
    <s v="Impact of risks arising from children with special needs can be added to risk register of academics’ department."/>
    <s v="Internal"/>
    <d v="2022-08-18T00:00:00"/>
    <x v="0"/>
    <x v="5"/>
    <x v="10"/>
    <s v="OFI"/>
    <x v="2"/>
    <x v="1"/>
    <s v=" Actions to address risks &amp; opportunities"/>
    <s v="Academics"/>
    <m/>
    <d v="2022-10-17T00:00:00"/>
    <d v="2022-11-01T00:00:00"/>
    <s v="This has been captured in the risks and opportunity document under Academics.  This was combined into other risks. Hence not considered separately. This will be looked into and revised annually if necessary. This document will be kept for evidence and reviewed periodically for future reference"/>
    <x v="0"/>
    <x v="223"/>
    <x v="214"/>
  </r>
  <r>
    <n v="1110"/>
    <s v="School can look into adding additional language books as reference (perhaps in the Library) for second language students who have opted for Mandarin or Tamil language"/>
    <s v="Internal"/>
    <d v="2022-08-18T00:00:00"/>
    <x v="0"/>
    <x v="5"/>
    <x v="10"/>
    <s v="OFI"/>
    <x v="0"/>
    <x v="62"/>
    <s v=" Customer focus"/>
    <s v="Academics"/>
    <m/>
    <d v="2022-10-17T00:00:00"/>
    <d v="2022-11-01T00:00:00"/>
    <s v="Procurement of reference books for Languages is in progress. The librarian collected the needs from all language teachers, and has placed order for books of all subjects. While placing the orders for the library every year, necessary requirements will be extracted from all language departments and the orders will include their requirements. This shall be part of the procurement process going further every year"/>
    <x v="0"/>
    <x v="223"/>
    <x v="214"/>
  </r>
  <r>
    <n v="1111"/>
    <s v="To track inventory more effectively Inventory register can include columns like date of issue, date of receipts and remarks for various assets in the campus"/>
    <s v="Internal"/>
    <d v="2022-08-18T00:00:00"/>
    <x v="0"/>
    <x v="5"/>
    <x v="10"/>
    <s v="OFI"/>
    <x v="0"/>
    <x v="15"/>
    <s v=" Operational planning and control"/>
    <s v="Operations"/>
    <m/>
    <d v="2022-10-17T00:00:00"/>
    <d v="2022-11-01T00:00:00"/>
    <s v="These columns have been included in the stationery inventory register. These were not included in the asset register since there was not much movement . The stationery register will have these included . The book shop inventory already has these tracking mechanism.  The stationery register will be maintained and updated frequently with these details"/>
    <x v="0"/>
    <x v="223"/>
    <x v="214"/>
  </r>
  <r>
    <n v="1112"/>
    <s v="Though the school reports ASAS average score for the campus, IBPYP segment is not considered while computing ASAS. This may impact the accuracy of the score"/>
    <s v="Internal"/>
    <d v="2022-08-18T00:00:00"/>
    <x v="0"/>
    <x v="5"/>
    <x v="10"/>
    <s v="OFI"/>
    <x v="0"/>
    <x v="23"/>
    <s v=" Analysis &amp; evaluation"/>
    <s v="Academics"/>
    <m/>
    <d v="2022-10-17T00:00:00"/>
    <d v="2022-11-01T00:00:00"/>
    <s v="As per IBPYP assessment policy neither grading nor percentage is used in evaluation and hence can’t be  considered for ASAS. This has been discussed with the management and will not be possible considering the difference in the curriculum. This will be considered in the future if there are any changes in circumstances. This will be evaluated in the future "/>
    <x v="0"/>
    <x v="223"/>
    <x v="214"/>
  </r>
  <r>
    <n v="1113"/>
    <s v="Librarian to work with the management of the campus to take steps in solving how to_x000a_disposal of unused books. Currently unused books were kept in boxes at the library which may impact space usage and be a potential hazard"/>
    <s v="Internal"/>
    <d v="2022-08-18T00:00:00"/>
    <x v="0"/>
    <x v="5"/>
    <x v="10"/>
    <s v="OFI"/>
    <x v="0"/>
    <x v="39"/>
    <s v=" Continual improvement"/>
    <s v="Academics"/>
    <m/>
    <d v="2022-10-17T00:00:00"/>
    <d v="2022-11-02T00:00:00"/>
    <s v="Coordinating with school management for the disposal of the same. This has been discussed with the management and the librarian has made temporary arrangements till the time some solution has been decided upon. The central operations team have been informed and necessary actions have been planned. Some books have been donated and some of them have to be disposed. This has been bifurcated. Henceforth the same actions will be taken for disposal and donation "/>
    <x v="0"/>
    <x v="167"/>
    <x v="145"/>
  </r>
  <r>
    <n v="1114"/>
    <s v="Additional Apps for Hindi and Mandarin in IBPYP curriculum could be considered. Access to additional Apps may enable students to practice relevant aspects (such as listening and pronunciation) wherever they may be, thus enhancing learning outcomes"/>
    <s v="Internal"/>
    <d v="2022-08-18T00:00:00"/>
    <x v="0"/>
    <x v="5"/>
    <x v="10"/>
    <s v="OFI"/>
    <x v="2"/>
    <x v="39"/>
    <s v="Opportunities for Improvement"/>
    <s v="Academics"/>
    <m/>
    <d v="2022-10-17T00:00:00"/>
    <d v="2022-11-02T00:00:00"/>
    <s v="To discuss the suggestion in AEB for a final call. This will involve decisions at management level and hence will be discussed in the respective forums. This has been highlighted to the management. The new LMS and other new platforms can cover up this improvement initiative. This shall be discussed with AEB and necessary actions will be taken"/>
    <x v="0"/>
    <x v="167"/>
    <x v="145"/>
  </r>
  <r>
    <n v="1115"/>
    <s v="Notebook moderation should not only indicate the signature, but also indicate_x000a_name of HOD/COD near his/her signature. This may assist to track the moderation and identify person in-charge if required for future review"/>
    <s v="Internal"/>
    <d v="2022-08-18T00:00:00"/>
    <x v="0"/>
    <x v="5"/>
    <x v="10"/>
    <s v="OFI"/>
    <x v="0"/>
    <x v="18"/>
    <s v=" Documented information"/>
    <s v="Academics"/>
    <m/>
    <d v="2022-10-17T00:00:00"/>
    <d v="2022-11-02T00:00:00"/>
    <s v="The names of the HODs/CODs are being added along with Signature. Since the form had only the option of signature, the names were not written in the notebook moderation. The co-ordinators have been informed to write their names along with the signatures going further to help in future review. This will be reviewed periodically and also options are being looked into for including the same in the form itself"/>
    <x v="0"/>
    <x v="167"/>
    <x v="145"/>
  </r>
  <r>
    <n v="1116"/>
    <s v="Induction Process for new teachers includes slides on Safety and legal compliance. However, considering PDPA requirements in Singapore staff needs to be made aware about Data protection"/>
    <s v="Internal"/>
    <d v="2022-08-29T00:00:00"/>
    <x v="0"/>
    <x v="5"/>
    <x v="9"/>
    <s v="OFI"/>
    <x v="2"/>
    <x v="57"/>
    <s v="Protection and transperancy of leaners' data"/>
    <s v="HR"/>
    <m/>
    <d v="2022-10-28T00:00:00"/>
    <d v="2023-08-19T00:00:00"/>
    <s v="The HR Induction deck has been updated to include few slides on Data Protection. Teamie and Percipio now includes modules on Data Protection Laws and best practices for creating awareness amongst employees. The admission counsellors who will have access to all data of the students are being trained regularly on the PDPA laws in Singapore"/>
    <x v="0"/>
    <x v="224"/>
    <x v="215"/>
  </r>
  <r>
    <n v="1117"/>
    <s v="Regular CPR and first aid awareness training should be conducted by Campus. After 2019, there has been no safety awareness training conducted"/>
    <s v="Internal"/>
    <d v="2022-08-29T00:00:00"/>
    <x v="0"/>
    <x v="5"/>
    <x v="9"/>
    <s v="OFI"/>
    <x v="1"/>
    <x v="1"/>
    <s v=" Actions to address risk &amp; opportunities"/>
    <s v="Operations"/>
    <m/>
    <d v="2022-10-28T00:00:00"/>
    <d v="2022-09-19T00:00:00"/>
    <s v="The operations department has arranged for training with service provider on 19th September 2022 basis availability of teachers and staff. Attached are the evidences with photos and the attendance sheet."/>
    <x v="0"/>
    <x v="200"/>
    <x v="181"/>
  </r>
  <r>
    <n v="1118"/>
    <s v="Awareness Training in Risk-based thinking could be arranged for staff to enable risk assessment for their own functions and a consolidated risk register including various risks (like natural calamities) capturing risks of all departments and the actions taken to address the risk may be maintained. This will help not only each department, but also for management to review and see the levels of risks across departments"/>
    <s v="Internal"/>
    <d v="2022-08-29T00:00:00"/>
    <x v="0"/>
    <x v="5"/>
    <x v="9"/>
    <s v="OFI"/>
    <x v="2"/>
    <x v="1"/>
    <s v=" Actions to address risks &amp; opportunities"/>
    <s v="Quality"/>
    <m/>
    <d v="2022-10-28T00:00:00"/>
    <d v="2023-08-28T00:00:00"/>
    <s v="The Training modules on Risk-based thinking and Risk assessment have been uploaded to Percipio. The employees are constantly encouraged to take up the trainings available in Percipio for Knowledge enhancement. A comprehensive risk register is available with the OPS team which is reviewed on an yearly basis since this a mandate for BIZSAFE Certification in Singapore. This risk register is reviewed, action plans made on an yearly basis"/>
    <x v="0"/>
    <x v="225"/>
    <x v="216"/>
  </r>
  <r>
    <n v="1119"/>
    <s v="Timely communication to be ensured to all departments about Fire drill video training and First Aid locations"/>
    <s v="Internal"/>
    <d v="2022-08-29T00:00:00"/>
    <x v="0"/>
    <x v="5"/>
    <x v="9"/>
    <s v="OFI"/>
    <x v="1"/>
    <x v="19"/>
    <s v=" Communication"/>
    <s v="Operations"/>
    <m/>
    <d v="2022-10-28T00:00:00"/>
    <d v="2022-09-22T00:00:00"/>
    <s v="The fire drill awareness video and the first aid locations were shared to all academic and non-academic staff. The attached evidence shall show up the same."/>
    <x v="0"/>
    <x v="117"/>
    <x v="109"/>
  </r>
  <r>
    <n v="1120"/>
    <s v="An awareness training programme can be conducted for Admission counsellors to recognize and understand the behavioural patterns of students at the time of admission"/>
    <s v="Internal"/>
    <d v="2022-08-29T00:00:00"/>
    <x v="0"/>
    <x v="5"/>
    <x v="9"/>
    <s v="OFI"/>
    <x v="2"/>
    <x v="15"/>
    <s v=" Operational planning and control"/>
    <s v="Admissions"/>
    <m/>
    <d v="2022-10-28T00:00:00"/>
    <d v="2022-09-29T00:00:00"/>
    <s v="A training was conducted by the Behavioural Counsellor to train Counsellors on Identifying Students with Learning Needs and Support during Admissions process. The session was recorded for the counsellors review as well as to incorporate this into the Training Plan for any new hire in Admissions dept. This training has been included in the training plan._x000a_​_x000a_​https://drive.google.com/drive/folders/1Hi4lyNg2dBTMMKxPsPxqICHQ1qhV7guo_x000a_​"/>
    <x v="0"/>
    <x v="226"/>
    <x v="217"/>
  </r>
  <r>
    <n v="1121"/>
    <s v="Communication from nurse to parents should be documented. Documented communication will assist other nurse/staff during the emergency if the nurse in-charge is out of duty"/>
    <s v="Internal"/>
    <d v="2022-08-29T00:00:00"/>
    <x v="0"/>
    <x v="5"/>
    <x v="9"/>
    <s v="OFI"/>
    <x v="1"/>
    <x v="19"/>
    <s v=" Communication"/>
    <s v="Operations"/>
    <m/>
    <d v="2022-10-28T00:00:00"/>
    <d v="2022-09-19T00:00:00"/>
    <s v="This has been communicated to parent (mother) via e-mail and got response from the parent on the same. Going further, all such communication shall be documented for evidence."/>
    <x v="0"/>
    <x v="200"/>
    <x v="181"/>
  </r>
  <r>
    <n v="1122"/>
    <s v="Expired medication was shown in the evidence. However, no communication was recorded in the sample document."/>
    <s v="Internal"/>
    <d v="2022-08-29T00:00:00"/>
    <x v="0"/>
    <x v="5"/>
    <x v="9"/>
    <s v="OFI"/>
    <x v="1"/>
    <x v="40"/>
    <s v=" Eliminating Hazards and reducing OH&amp;S risks"/>
    <s v="Operations"/>
    <m/>
    <d v="2022-10-28T00:00:00"/>
    <d v="2022-09-19T00:00:00"/>
    <s v="The expired medication has been removed after getting approval from the parent. This shall be recorded and held for evidence"/>
    <x v="0"/>
    <x v="200"/>
    <x v="181"/>
  </r>
  <r>
    <n v="1123"/>
    <s v="No access to view TNI data after data entry. Evidence has shown a requestor emailed to HR for a training, but no available report could be generated once data entry has been successfully submitted. This may impact in data capture and accuracy"/>
    <s v="Internal"/>
    <d v="2022-08-29T00:00:00"/>
    <x v="0"/>
    <x v="5"/>
    <x v="9"/>
    <s v="OFI"/>
    <x v="0"/>
    <x v="39"/>
    <s v=" Continual improvement"/>
    <s v="HR"/>
    <m/>
    <d v="2022-10-28T00:00:00"/>
    <d v="2022-11-09T00:00:00"/>
    <s v="To check with central training team if the access to view TNI data after data entry is feasible. After each TNI data entry local HR will be requesting central team to share the backend details of all the TNI shared for the region. To regularly request central training team to share TNI backend data post entry."/>
    <x v="0"/>
    <x v="210"/>
    <x v="197"/>
  </r>
  <r>
    <n v="1124"/>
    <s v="School bus safety assessment form should have transport coordinator signature after checking has been done. Evidence hard copies shown from January to mid-August 2022 were without signature. This may make it difficult to know what was checked or not"/>
    <s v="Internal"/>
    <d v="2022-08-29T00:00:00"/>
    <x v="0"/>
    <x v="5"/>
    <x v="9"/>
    <s v="OFI"/>
    <x v="0"/>
    <x v="18"/>
    <s v=" Documented information"/>
    <s v="Operations"/>
    <m/>
    <d v="2022-10-28T00:00:00"/>
    <d v="2022-09-19T00:00:00"/>
    <s v="Got the forms authenticated by the transport coordinators and drivers with the assistance of vendor’s coordinators. Forms to be filed only after thorough checks and only after all the fields are completed and signed."/>
    <x v="0"/>
    <x v="200"/>
    <x v="181"/>
  </r>
  <r>
    <n v="1125"/>
    <s v="Although there is a railing on the right side of the staircase, a similar railing on the left side is required to minimize the risk of injury or falling down for students. During assembly /dispersal emergency evacuations, the absence of railing on both sides may pose a risk"/>
    <s v="Internal"/>
    <d v="2022-09-05T00:00:00"/>
    <x v="0"/>
    <x v="2"/>
    <x v="14"/>
    <s v="Observation"/>
    <x v="1"/>
    <x v="40"/>
    <s v=" Eliminating Hazards and reducing OH&amp;S risks"/>
    <s v="Operations"/>
    <m/>
    <d v="2022-11-04T00:00:00"/>
    <d v="2023-02-27T00:00:00"/>
    <s v="In Noida campus, there is a wall on one side of the staircase and railing on the other side. It helps students while doing up and down from the stair case and protects them as well"/>
    <x v="0"/>
    <x v="227"/>
    <x v="218"/>
  </r>
  <r>
    <n v="1126"/>
    <s v="Fire Extinguisher placement location should be such that in case of an emergency (e.g. In the basement store room, with the presence of flammable material (books, etc.) staff may not have time to exit the room to get the fire extinguisher located outside"/>
    <s v="Internal"/>
    <d v="2022-09-05T00:00:00"/>
    <x v="0"/>
    <x v="2"/>
    <x v="14"/>
    <s v="Observation"/>
    <x v="1"/>
    <x v="40"/>
    <s v=" Eliminating Hazards and reducing OH&amp;S risks"/>
    <s v="Operations"/>
    <m/>
    <d v="2022-11-04T00:00:00"/>
    <d v="2022-10-10T00:00:00"/>
    <s v="Fire Extinguishers that are placed now are accessible"/>
    <x v="0"/>
    <x v="15"/>
    <x v="15"/>
  </r>
  <r>
    <n v="1127"/>
    <s v="An Emergency Preparedness Plan is required in the Canteen for easy reference of students and staff present there, in case of an emergency"/>
    <s v="Internal"/>
    <d v="2022-09-05T00:00:00"/>
    <x v="0"/>
    <x v="2"/>
    <x v="14"/>
    <s v="Observation"/>
    <x v="1"/>
    <x v="32"/>
    <s v=" Emergency preparedness and response"/>
    <s v="Operations"/>
    <m/>
    <d v="2022-11-04T00:00:00"/>
    <d v="2022-10-10T00:00:00"/>
    <s v="The plan has now been displayed in the campus canteen"/>
    <x v="0"/>
    <x v="15"/>
    <x v="15"/>
  </r>
  <r>
    <n v="1128"/>
    <s v="CCTV to be installed for Store Room in Basement for safety &amp; security purposes"/>
    <s v="Internal"/>
    <d v="2022-09-05T00:00:00"/>
    <x v="0"/>
    <x v="2"/>
    <x v="14"/>
    <s v="Observation"/>
    <x v="1"/>
    <x v="40"/>
    <s v=" Eliminating Hazards and reducing OH&amp;S risks"/>
    <s v="Operations"/>
    <m/>
    <d v="2022-11-04T00:00:00"/>
    <d v="2022-11-24T00:00:00"/>
    <s v="CCTV's have been installed in Store Room &amp; in Basement for safety &amp; security purposes. Hence on the basis of the evidences submitted &amp; CAR, the audit finding can be closed"/>
    <x v="0"/>
    <x v="73"/>
    <x v="72"/>
  </r>
  <r>
    <n v="1129"/>
    <s v="Flammable Sanitizers in Store Room to be placed separately under lock and key to minimize OH&amp;S risks"/>
    <s v="Internal"/>
    <d v="2022-09-05T00:00:00"/>
    <x v="0"/>
    <x v="2"/>
    <x v="14"/>
    <s v="Observation"/>
    <x v="1"/>
    <x v="40"/>
    <s v=" Eliminating Hazards and reducing OH&amp;S risks"/>
    <s v="Operations"/>
    <m/>
    <d v="2022-11-04T00:00:00"/>
    <d v="2022-10-10T00:00:00"/>
    <s v="The flammable sanitizers are stored separately in a cupboard with a lock &amp; key. "/>
    <x v="0"/>
    <x v="15"/>
    <x v="15"/>
  </r>
  <r>
    <n v="1130"/>
    <s v="A single Master Plan showing where all the Fire Extinguishers are installed on campus may help Operations with identification and traceability"/>
    <s v="Internal"/>
    <d v="2022-09-05T00:00:00"/>
    <x v="0"/>
    <x v="2"/>
    <x v="14"/>
    <s v="OFI"/>
    <x v="1"/>
    <x v="32"/>
    <s v=" Emergency preparedness and response"/>
    <s v="Operations"/>
    <m/>
    <d v="2022-11-04T00:00:00"/>
    <d v="2022-11-24T00:00:00"/>
    <s v="The campus has made the Plan showing where all the Fire Extinguishers are installed for easy identification and traceability. And has displayed the same. Hence on the basis of the evidence submitted &amp; CAR, the audit finding can be closed."/>
    <x v="0"/>
    <x v="73"/>
    <x v="72"/>
  </r>
  <r>
    <n v="1131"/>
    <s v="Although Emergency Evacuation Plans (EEP) are displayed throughout the campus with the exit route marked clearly, the Assembly Point could also be marked to make it easy even for newcomers to know where to assemble in case of an emergency"/>
    <s v="Internal"/>
    <d v="2022-09-05T00:00:00"/>
    <x v="0"/>
    <x v="2"/>
    <x v="14"/>
    <s v="OFI"/>
    <x v="1"/>
    <x v="32"/>
    <s v=" Emergency preparedness and response"/>
    <s v="Operations"/>
    <m/>
    <d v="2022-11-04T00:00:00"/>
    <d v="2022-10-10T00:00:00"/>
    <s v="The assembly point is now marked in the evacuation plan and is clearly visible."/>
    <x v="0"/>
    <x v="15"/>
    <x v="15"/>
  </r>
  <r>
    <n v="1132"/>
    <s v="In a few places, discarded/broken furniture has been kept (e.g. gymnasium/skating basement). This could pose a hazard once school starts"/>
    <s v="Internal"/>
    <d v="2022-09-05T00:00:00"/>
    <x v="0"/>
    <x v="2"/>
    <x v="14"/>
    <s v="OFI"/>
    <x v="1"/>
    <x v="40"/>
    <s v=" Eliminating Hazards and reducing OH&amp;S risks"/>
    <s v="Operations"/>
    <m/>
    <d v="2022-11-04T00:00:00"/>
    <d v="2022-10-10T00:00:00"/>
    <s v="Gymnasium / basement skating has already been cleaned, skating classes are going on daily basis"/>
    <x v="0"/>
    <x v="15"/>
    <x v="15"/>
  </r>
  <r>
    <n v="1133"/>
    <s v="Fire Extinguishers in Reception to be wall-mounted for easy access and reduce risk of injury for personnel."/>
    <s v="Internal"/>
    <d v="2022-09-05T00:00:00"/>
    <x v="0"/>
    <x v="2"/>
    <x v="14"/>
    <s v="OFI"/>
    <x v="1"/>
    <x v="40"/>
    <s v=" Eliminating Hazards and reducing OH&amp;S risks"/>
    <s v="Operations"/>
    <m/>
    <d v="2022-11-04T00:00:00"/>
    <d v="2022-09-13T00:00:00"/>
    <s v="Fire Extinguisher at the Reception has been Wall Mounted. Refer to the picture attached as evidence. Hence the ticket can be closed."/>
    <x v="0"/>
    <x v="228"/>
    <x v="219"/>
  </r>
  <r>
    <n v="1134"/>
    <s v="Occupational Health, Safety &amp; Security Policy Printout required in A3 Form to increase visibility"/>
    <s v="Internal"/>
    <d v="2022-09-05T00:00:00"/>
    <x v="0"/>
    <x v="2"/>
    <x v="14"/>
    <s v="OFI"/>
    <x v="1"/>
    <x v="37"/>
    <s v=" OH&amp;S Policy"/>
    <s v="Management"/>
    <m/>
    <d v="2022-11-04T00:00:00"/>
    <d v="2022-10-10T00:00:00"/>
    <s v="The policy has been printed in A3 form and is displayed in prominent visible places like just near the entrance door of the principal's cabin &amp; in reception"/>
    <x v="0"/>
    <x v="15"/>
    <x v="15"/>
  </r>
  <r>
    <n v="1135"/>
    <s v="Risk &amp; Opportunities Document is not evident for the Admissions function. Maintaining this will help the function to be aware of the risks associated with their function and preventive actions to be taken"/>
    <s v="Internal"/>
    <d v="2022-09-05T00:00:00"/>
    <x v="0"/>
    <x v="2"/>
    <x v="14"/>
    <s v="OFI"/>
    <x v="0"/>
    <x v="1"/>
    <s v=" Address risk &amp; opportunity"/>
    <s v="Admissions"/>
    <m/>
    <d v="2022-11-04T00:00:00"/>
    <d v="2022-09-29T00:00:00"/>
    <s v="Risks &amp; Opportunities Analysis Document has been made by the Admissions Team. Hence based on the evidence, this ticket can be closed"/>
    <x v="0"/>
    <x v="117"/>
    <x v="109"/>
  </r>
  <r>
    <n v="1136"/>
    <s v="Medical Request Form could have the date mentioned for ease in tracking"/>
    <s v="Internal"/>
    <d v="2022-09-05T00:00:00"/>
    <x v="0"/>
    <x v="2"/>
    <x v="14"/>
    <s v="OFI"/>
    <x v="1"/>
    <x v="13"/>
    <s v=" Control of documented information"/>
    <s v="Operations"/>
    <m/>
    <d v="2022-11-04T00:00:00"/>
    <d v="2022-09-13T00:00:00"/>
    <s v="Infirmary has started noting down date on the forms. It has been updated for all records with them. Evidence is attached. It will be followed henceforth too. Hence based on this response, this ticket can be closed."/>
    <x v="0"/>
    <x v="228"/>
    <x v="219"/>
  </r>
  <r>
    <n v="1137"/>
    <s v="Updated student medical records annual/bi-annually) to be maintained with access control. This may help prevent incidents of incorrect help during medical emergencies due to a lack of information. E.g. specific assistance that a student may require"/>
    <s v="Internal"/>
    <d v="2022-09-05T00:00:00"/>
    <x v="0"/>
    <x v="2"/>
    <x v="14"/>
    <s v="OFI"/>
    <x v="1"/>
    <x v="13"/>
    <s v=" Control of documented information"/>
    <s v="Operations"/>
    <m/>
    <d v="2022-11-04T00:00:00"/>
    <d v="2022-09-13T00:00:00"/>
    <s v="Updated student medical records annual/bi-annually) to be maintained with access control. This may help prevent incidents of incorrect help during medical emergencies due to a lack of information. E.g. specific assistance that a student may require"/>
    <x v="0"/>
    <x v="228"/>
    <x v="219"/>
  </r>
  <r>
    <n v="1138"/>
    <s v="Although a procedure for induction completion timeline could be seen for Noida Campus for newly joined employees which are a maximum of 7 days from DOJ, a report is required to be maintained for AY 22-23 that shows adherence to the procedure. Monitoring this will help in measuring its effectiveness"/>
    <s v="Internal"/>
    <d v="2022-09-05T00:00:00"/>
    <x v="0"/>
    <x v="2"/>
    <x v="14"/>
    <s v="OFI"/>
    <x v="0"/>
    <x v="41"/>
    <s v=" Monitoring, measurement, analysis &amp; evaluation"/>
    <s v="HR"/>
    <m/>
    <d v="2022-11-04T00:00:00"/>
    <d v="2022-09-14T00:00:00"/>
    <s v="Campus HR Team has started maintaining this report from Aug'22. 4 employees who joined, their induction has been completed within 7 days of joining. See attached evidence as reference. Hence this audit finding/ticket can be closed."/>
    <x v="0"/>
    <x v="213"/>
    <x v="174"/>
  </r>
  <r>
    <n v="1139"/>
    <s v="Actions taken should be updated for all of the feedback points that will ensure greater parent &amp; student satisfaction for GIIS Noida Campus. For example, the PTM Feedback Responses Spreadsheet Document for the period 9th May’22 to 14th May’22 for Grade 5. Out of 13 actionable feedback points, actions taken were updated only for 4 of them (Anve Pathak, Adwait, Deanna, and Tvisha)"/>
    <s v="Internal"/>
    <d v="2022-09-05T00:00:00"/>
    <x v="0"/>
    <x v="2"/>
    <x v="14"/>
    <s v="OFI"/>
    <x v="0"/>
    <x v="43"/>
    <s v=" Customer satisfaction"/>
    <s v="Academics"/>
    <m/>
    <d v="2022-11-04T00:00:00"/>
    <d v="2022-09-07T00:00:00"/>
    <s v="Auditee has updated actions taken on the actionable feedback points. Wherever it's appreciation and no action needs to be taken, it's mentioned specifically. Hence the audit finding can be closed."/>
    <x v="0"/>
    <x v="229"/>
    <x v="220"/>
  </r>
  <r>
    <n v="1140"/>
    <s v="The book reading history (book issue record) could be maintained with previous years’ details too which will show whether there is an increase in the number of students opting to read books and make optimum utilization of the library’s facilities. Currently, the record show details for April 2022 as 171 students issued, May 2022 – 234 students issued"/>
    <s v="Internal"/>
    <d v="2022-09-05T00:00:00"/>
    <x v="0"/>
    <x v="2"/>
    <x v="14"/>
    <s v="OFI"/>
    <x v="0"/>
    <x v="41"/>
    <s v=" Monitoring, measurement, analysis &amp; evaluation"/>
    <s v="Academics"/>
    <m/>
    <d v="2022-11-04T00:00:00"/>
    <d v="2022-09-07T00:00:00"/>
    <s v="As per the reply received from the auditee, since the campus was closed for two years, hence previous years' reading history comparison history was not available. Auditee has given book reading history report from April'22 onwards till date that shows total 1880 books were issued to the students. Since July 2022 school started physically so the reading history has increased. During the next audit, they will show a report with the previous year's comparison too._x000a__x000a_Hence on the basis of this clarification provided by the auditee, the audit finding can be closed."/>
    <x v="0"/>
    <x v="229"/>
    <x v="220"/>
  </r>
  <r>
    <n v="1141"/>
    <s v="All policies of Harrods are scheduled to be reviewed in the current academic year. This may also be shared with staff at Head Office for better communication and understanding"/>
    <s v="Internal"/>
    <d v="2022-09-12T00:00:00"/>
    <x v="2"/>
    <x v="6"/>
    <x v="17"/>
    <s v="Observation"/>
    <x v="0"/>
    <x v="18"/>
    <s v=" Documented information"/>
    <s v="Management"/>
    <m/>
    <d v="2022-11-11T00:00:00"/>
    <d v="2022-09-17T00:00:00"/>
    <s v="The schedule of reviewing the policies have been prepared. The team will review as per plan. This will be shared to the HQ staff periodically after review"/>
    <x v="0"/>
    <x v="214"/>
    <x v="202"/>
  </r>
  <r>
    <n v="1142"/>
    <s v="A grievance policy for staff could be formulated and shared with all staff. This will help staff correctly identify the issues faced and seek appropriate response and assistance "/>
    <s v="Internal"/>
    <d v="2022-09-12T00:00:00"/>
    <x v="2"/>
    <x v="6"/>
    <x v="17"/>
    <s v="Observation"/>
    <x v="2"/>
    <x v="43"/>
    <s v="Satisfaction of learners, other beneficiaries and staff"/>
    <s v="HR"/>
    <m/>
    <d v="2022-11-11T00:00:00"/>
    <d v="2023-07-07T00:00:00"/>
    <s v="The grievance policy has been formulated"/>
    <x v="0"/>
    <x v="230"/>
    <x v="221"/>
  </r>
  <r>
    <n v="1143"/>
    <s v="A Training needs analysis based on the response from the employee / staff survey can be created for continuous improvement"/>
    <s v="Internal"/>
    <d v="2022-09-12T00:00:00"/>
    <x v="2"/>
    <x v="6"/>
    <x v="17"/>
    <s v="Observation"/>
    <x v="0"/>
    <x v="0"/>
    <s v=" Competence"/>
    <s v="HR"/>
    <m/>
    <d v="2022-11-11T00:00:00"/>
    <d v="2023-05-15T00:00:00"/>
    <s v="HR Department created the TN Survey for all employees in order to understand and analysed their training needs in order to provide with the right skill competency in performing their jobs. HR has created and issued Training Needs survey last January 6 to all employees in order to understand their needs for continuous improvement. Management will conduct a yearly Training Needs Survey and analyse data to ensure continuous improvement  "/>
    <x v="0"/>
    <x v="134"/>
    <x v="158"/>
  </r>
  <r>
    <n v="1144"/>
    <s v="Fixed asset Inventory list needs to be updated by Operations department of the school. Since repairs and maintenance are done on campus, such a list may help individual campuses manage assets at their location."/>
    <s v="Internal"/>
    <d v="2022-09-12T00:00:00"/>
    <x v="2"/>
    <x v="6"/>
    <x v="17"/>
    <s v="Observation"/>
    <x v="0"/>
    <x v="61"/>
    <s v=" Identification &amp; traceability"/>
    <s v="Operations"/>
    <m/>
    <d v="2022-11-11T00:00:00"/>
    <d v="2022-09-17T00:00:00"/>
    <s v="Physical stock taking of all fixed assets has been done and the register has been updated"/>
    <x v="0"/>
    <x v="214"/>
    <x v="202"/>
  </r>
  <r>
    <n v="1145"/>
    <s v="A comprehensive document showing details of Fire extinguishers, their types, expiry dates and other relevant information can be maintained for overall monitoring at both Head Office and campus level"/>
    <s v="Internal"/>
    <d v="2022-09-12T00:00:00"/>
    <x v="2"/>
    <x v="6"/>
    <x v="17"/>
    <s v="Observation"/>
    <x v="2"/>
    <x v="61"/>
    <s v=" Identification &amp; traceability"/>
    <s v="Operations"/>
    <m/>
    <d v="2022-11-11T00:00:00"/>
    <d v="2022-09-17T00:00:00"/>
    <s v="Document has been maintained on the list of fire extinguisher for each campus"/>
    <x v="0"/>
    <x v="214"/>
    <x v="202"/>
  </r>
  <r>
    <n v="1146"/>
    <s v="A vendor evaluation analysis could be put in place for better understanding of the needs and requirements of vendors as well as their performance for information and future reference"/>
    <s v="Internal"/>
    <d v="2022-09-12T00:00:00"/>
    <x v="2"/>
    <x v="6"/>
    <x v="17"/>
    <s v="Observation"/>
    <x v="0"/>
    <x v="39"/>
    <s v=" Continual improvement"/>
    <s v="Operations"/>
    <m/>
    <d v="2022-11-11T00:00:00"/>
    <d v="2022-09-14T00:00:00"/>
    <s v="Vendor evaluation is being prepared for all existing and new vendors (once they have a new vendor)"/>
    <x v="0"/>
    <x v="229"/>
    <x v="220"/>
  </r>
  <r>
    <n v="1147"/>
    <s v="The Electric Room can be enhanced for safety by placing rubber mats"/>
    <s v="Internal"/>
    <d v="2022-09-12T00:00:00"/>
    <x v="2"/>
    <x v="6"/>
    <x v="17"/>
    <s v="Observation"/>
    <x v="0"/>
    <x v="1"/>
    <s v=" Address risk &amp; opportunity"/>
    <s v="Operations"/>
    <m/>
    <d v="2022-11-11T00:00:00"/>
    <d v="2023-04-25T00:00:00"/>
    <s v="Rubber mats have been placed in all electrical rooms on all campuses."/>
    <x v="0"/>
    <x v="231"/>
    <x v="222"/>
  </r>
  <r>
    <n v="1148"/>
    <s v="A monitoring system of parent profile updating can be introduced to ensure all details are up to date to enable speedy contact during emergencies. Periodic reminders could be sent to seek updated information from current parents"/>
    <s v="Internal"/>
    <d v="2022-09-12T00:00:00"/>
    <x v="2"/>
    <x v="6"/>
    <x v="17"/>
    <s v="Observation"/>
    <x v="0"/>
    <x v="39"/>
    <s v=" Continual improvement"/>
    <s v="Admissions"/>
    <m/>
    <d v="2022-11-11T00:00:00"/>
    <d v="2022-09-16T00:00:00"/>
    <s v="School Principal has updated the PTC form adding this point on profile updation and will circulate to parents during PTC (held twice in a year)"/>
    <x v="0"/>
    <x v="232"/>
    <x v="223"/>
  </r>
  <r>
    <n v="1149"/>
    <s v="The Fire drill process document needs to be updated for the current process"/>
    <s v="Internal"/>
    <d v="2022-09-12T00:00:00"/>
    <x v="2"/>
    <x v="6"/>
    <x v="17"/>
    <s v="OFI"/>
    <x v="0"/>
    <x v="1"/>
    <s v=" Address risk &amp; opportunity"/>
    <s v="Operations"/>
    <m/>
    <d v="2022-11-11T00:00:00"/>
    <d v="2022-09-17T00:00:00"/>
    <s v="School Principal and the Fire &amp; Safety Committee have the updated process and this has been communicated to all staff"/>
    <x v="0"/>
    <x v="214"/>
    <x v="202"/>
  </r>
  <r>
    <n v="1150"/>
    <s v="The team can look into having an Emergency Response Plan which includes multiple emergencies. As of now, only emergency due to fire is being tracked and monitored"/>
    <s v="Internal"/>
    <d v="2022-09-12T00:00:00"/>
    <x v="2"/>
    <x v="6"/>
    <x v="17"/>
    <s v="OFI"/>
    <x v="0"/>
    <x v="1"/>
    <s v=" Address risk &amp; opportunity"/>
    <s v="Operations"/>
    <m/>
    <d v="2022-11-11T00:00:00"/>
    <d v="2023-09-04T00:00:00"/>
    <s v="Harrods has a Disaster and Emergency Management Plan (DEMP) that includes protocols for various disasters such as floods, tropical storms, lockdowns, kidnappings, terrorist threats, and electricity and water disruptions."/>
    <x v="0"/>
    <x v="233"/>
    <x v="224"/>
  </r>
  <r>
    <n v="1151"/>
    <s v="A structured post admissions follow-up process (call/ mail/ google form) could be initiated by the admission department to capture feedback from new students/families and enhance the process towards improved parent satisfaction"/>
    <s v="Internal"/>
    <d v="2022-09-12T00:00:00"/>
    <x v="2"/>
    <x v="6"/>
    <x v="17"/>
    <s v="OFI"/>
    <x v="2"/>
    <x v="30"/>
    <s v="Communicating requirements for educational products &amp; services"/>
    <s v="Admissions"/>
    <m/>
    <d v="2022-11-11T00:00:00"/>
    <d v="2023-03-23T00:00:00"/>
    <s v="A structured post-admissions follow-up process has been initiated by the admission department. The process includes calling, mailing, or sending a Google form to new students/families to capture feedback and enhance the process towards improved parent satisfaction."/>
    <x v="0"/>
    <x v="97"/>
    <x v="93"/>
  </r>
  <r>
    <n v="1152"/>
    <s v="Post-training effectiveness survey could be conducted to capture whether the training has been useful and action plan may then be drawn up to address any gaps that may be found"/>
    <s v="Internal"/>
    <d v="2022-09-12T00:00:00"/>
    <x v="2"/>
    <x v="6"/>
    <x v="17"/>
    <s v="OFI"/>
    <x v="0"/>
    <x v="0"/>
    <s v=" Competence"/>
    <s v="HR"/>
    <m/>
    <d v="2022-11-11T00:00:00"/>
    <d v="2023-05-15T00:00:00"/>
    <s v="HR Department sent out the Training Feedback after a training is conducted by any department to understand and address the training gaps and to see how we can improve. HR Department ensure that Training Feedback is sent to respective Department if a training is conducted. Will assign a dedicated person to send out the training feedback immediately after a training is conducted to prevent recurrence."/>
    <x v="0"/>
    <x v="134"/>
    <x v="158"/>
  </r>
  <r>
    <n v="1153"/>
    <s v="The feedback manager can look into having a follow-up system on complaints for which actions cannot be taken on immediate basis and which may require time, capital and/or further escalation to management"/>
    <s v="Internal"/>
    <d v="2022-09-12T00:00:00"/>
    <x v="2"/>
    <x v="6"/>
    <x v="17"/>
    <s v="OFI"/>
    <x v="0"/>
    <x v="43"/>
    <s v=" Customer satisfaction"/>
    <s v="Management"/>
    <m/>
    <d v="2022-11-11T00:00:00"/>
    <d v="2022-09-17T00:00:00"/>
    <s v="Meetings with the feedback Manager has been set up on a fortnightly basis with the School Director to ensure the feedback analysis"/>
    <x v="0"/>
    <x v="214"/>
    <x v="202"/>
  </r>
  <r>
    <n v="1154"/>
    <s v="Several infrastructure issues, unsafe acts &amp; unsafe conditions were observed, noted and have been highlighted in a separate Safety Audit Report. If not addressed and remedied urgently, this may impact multiple areas of stakeholder satisfaction and pose a safety hazard ultimately leading to brand erosion"/>
    <s v="Internal"/>
    <d v="2022-09-20T00:00:00"/>
    <x v="0"/>
    <x v="3"/>
    <x v="4"/>
    <s v="Minor -Non-Conformities"/>
    <x v="1"/>
    <x v="40"/>
    <s v=" Eliminating Hazards and reducing OH&amp;S risks"/>
    <s v="Leadership"/>
    <m/>
    <d v="2022-11-19T00:00:00"/>
    <d v="2023-02-06T00:00:00"/>
    <s v="At the review meeting this was discussed and since its a budgetary requirement work will commence upon budget approval. The repairs will commence on Corporate approval of Budget"/>
    <x v="0"/>
    <x v="118"/>
    <x v="175"/>
  </r>
  <r>
    <n v="1155"/>
    <s v="It was observed that current responsibility is unclear for some functions (Uniform, Bookshop, &amp; Admissions). There seems to be a plan for transfer of roles, responsibilities and authority. Operations stated that responsibility for Uniform and Bookshop was with Finance (however, not yet formally transferred). A stocktake audit arranged for this function may help that handover to take place"/>
    <s v="Internal"/>
    <d v="2022-09-20T00:00:00"/>
    <x v="0"/>
    <x v="3"/>
    <x v="4"/>
    <s v="Minor -Non-Conformities"/>
    <x v="0"/>
    <x v="38"/>
    <s v=" Role, Responsibility, Authority"/>
    <s v="Leadership"/>
    <m/>
    <d v="2022-11-19T00:00:00"/>
    <d v="2023-02-06T00:00:00"/>
    <s v="The job roles and reporting manager  have been defined and the employee has been intimated of the same with a JD given"/>
    <x v="0"/>
    <x v="118"/>
    <x v="175"/>
  </r>
  <r>
    <n v="1156"/>
    <s v="In Admissions dept., the final sign-off for cases where the parent is asking for a higher grade, the academic team (subject matter experts) could be the final authority. This may ensure future disputes and dissatisfaction during higher grades/ critical years (Year 9 onwards) are avoided"/>
    <s v="Internal"/>
    <d v="2022-09-20T00:00:00"/>
    <x v="0"/>
    <x v="3"/>
    <x v="4"/>
    <s v="Minor -Non-Conformities"/>
    <x v="0"/>
    <x v="38"/>
    <s v=" Role, Responsibility, Authority"/>
    <s v="Leadership"/>
    <m/>
    <d v="2022-11-19T00:00:00"/>
    <d v="2022-10-12T00:00:00"/>
    <s v="Admissions head has drawn up a step by step guideline for all admissions and this has been shared with all admission staff and Principal. Email attached as evidence"/>
    <x v="0"/>
    <x v="127"/>
    <x v="118"/>
  </r>
  <r>
    <n v="1157"/>
    <s v="The myGIIS portal did not have the Student Handbook uploaded. The following message was found at the link “No Data Found”. This may impact satisfaction due to disputes on behaviour and other issues"/>
    <s v="Internal"/>
    <d v="2022-09-20T00:00:00"/>
    <x v="0"/>
    <x v="3"/>
    <x v="4"/>
    <s v="Minor -Non-Conformities"/>
    <x v="2"/>
    <x v="13"/>
    <s v=" Control of documented information"/>
    <s v="Leadership"/>
    <m/>
    <d v="2022-11-19T00:00:00"/>
    <d v="2023-04-05T00:00:00"/>
    <s v="Previous Handbook was reviewed by Academic Team and finalized.This was shared with CD for approval. The Handbook to be uploaded with IT team's help onto mygiis by Campus Head.Once uploaded mail to be sent all parents that they can view the same. Handbook to be made available to all staff and students"/>
    <x v="0"/>
    <x v="103"/>
    <x v="98"/>
  </r>
  <r>
    <n v="1158"/>
    <s v="Documented plan for several functions &amp; overall plan for future of school, not in evidence. The methods for monitoring, measurement, analysis and evaluation of academic plans need to be systematically planned and executed according to plan to ensure sustained growth"/>
    <s v="Internal"/>
    <d v="2022-09-20T00:00:00"/>
    <x v="0"/>
    <x v="3"/>
    <x v="4"/>
    <s v="Minor -Non-Conformities"/>
    <x v="2"/>
    <x v="65"/>
    <s v="Methods for monitoring, measurement, analysis and evaluation"/>
    <s v="Leadership"/>
    <m/>
    <d v="2022-11-19T00:00:00"/>
    <d v="2022-11-07T00:00:00"/>
    <s v="CIP to be  formulated for all functions for last year and current year."/>
    <x v="0"/>
    <x v="168"/>
    <x v="44"/>
  </r>
  <r>
    <n v="1159"/>
    <s v="Information gathered on immunisation, allergies &amp; students’ other medical records to be updated in myGIIS, where the Nurse can access them when dealing with students' health issues when they visit Sick Bay"/>
    <s v="Internal"/>
    <d v="2022-09-20T00:00:00"/>
    <x v="0"/>
    <x v="3"/>
    <x v="4"/>
    <s v="Minor -Non-Conformities"/>
    <x v="1"/>
    <x v="15"/>
    <s v=" Operational planning and control"/>
    <s v="Leadership"/>
    <m/>
    <d v="2022-11-19T00:00:00"/>
    <d v="2022-11-08T00:00:00"/>
    <s v="Admission has created a drive and shared all medical record collected .The nurse has been given view access."/>
    <x v="0"/>
    <x v="116"/>
    <x v="46"/>
  </r>
  <r>
    <n v="1160"/>
    <s v="Formalised SWOT or other tools is required to be able to capture issues affecting school, plan to mitigate and overcome the identified issues. This may help set the Context, identify Needs and Expectations of Interested parties and lead to improvement in student-strength. The Internal and External Issues document shown did not map to the SWOT. The document also did not capture the severity and action plans for identified issues"/>
    <s v="Internal"/>
    <d v="2022-09-20T00:00:00"/>
    <x v="0"/>
    <x v="3"/>
    <x v="4"/>
    <s v="Observation"/>
    <x v="2"/>
    <x v="1"/>
    <s v=" Actions to address risks &amp; opportunities"/>
    <s v="Leadership"/>
    <m/>
    <d v="2022-11-19T00:00:00"/>
    <d v="2022-11-03T00:00:00"/>
    <s v="Both documents have been reviewed and points  merged to reflect action plans"/>
    <x v="0"/>
    <x v="172"/>
    <x v="154"/>
  </r>
  <r>
    <n v="1161"/>
    <s v="The preventive, corrective and support measures include counselling for which no supportive documentation/records were available"/>
    <s v="Internal"/>
    <d v="2022-09-20T00:00:00"/>
    <x v="0"/>
    <x v="3"/>
    <x v="4"/>
    <s v="Observation"/>
    <x v="0"/>
    <x v="18"/>
    <s v=" Documented information"/>
    <s v="Leadership"/>
    <m/>
    <d v="2022-11-19T00:00:00"/>
    <d v="2023-01-12T00:00:00"/>
    <s v="It has been decided to appoint a counsellor for the new session and this has been recorded in the review meeting._x000a_Sharing MOM with highlighted point as evidence."/>
    <x v="0"/>
    <x v="163"/>
    <x v="141"/>
  </r>
  <r>
    <n v="1162"/>
    <s v="Safety committee in place. However, communication and information to members within the team was missing"/>
    <s v="Internal"/>
    <d v="2022-09-20T00:00:00"/>
    <x v="0"/>
    <x v="3"/>
    <x v="4"/>
    <s v="Observation"/>
    <x v="1"/>
    <x v="19"/>
    <s v=" Communication"/>
    <s v="Leadership"/>
    <m/>
    <d v="2022-11-19T00:00:00"/>
    <d v="2022-10-31T00:00:00"/>
    <s v="All roles has been communicated and session taken to furthur explain roles and responsibilites .MOM shared as evidence"/>
    <x v="0"/>
    <x v="122"/>
    <x v="114"/>
  </r>
  <r>
    <n v="1163"/>
    <s v="Principal’s observation – Documented information not available. A formal PDCA cycle to be followed and captured into the performance monitoring system"/>
    <s v="Internal"/>
    <d v="2022-09-20T00:00:00"/>
    <x v="0"/>
    <x v="3"/>
    <x v="4"/>
    <s v="Observation"/>
    <x v="2"/>
    <x v="65"/>
    <s v="Methods for monitoring, measurement, analysis and evaluation"/>
    <s v="Leadership"/>
    <m/>
    <d v="2022-11-19T00:00:00"/>
    <d v="2022-10-31T00:00:00"/>
    <s v="The tracker has been updated and all data captured for Principal's observation."/>
    <x v="0"/>
    <x v="122"/>
    <x v="114"/>
  </r>
  <r>
    <n v="1164"/>
    <s v="Manual data entry of marks done for SIP &amp; used for discussion in PTM. This may lead to errors in data. 7S is currently not being used for this aspect"/>
    <s v="Internal"/>
    <d v="2022-09-20T00:00:00"/>
    <x v="0"/>
    <x v="3"/>
    <x v="4"/>
    <s v="Observation"/>
    <x v="0"/>
    <x v="5"/>
    <s v=" Monitoring &amp; measuring resources"/>
    <s v="Leadership"/>
    <m/>
    <d v="2022-11-19T00:00:00"/>
    <d v="2022-10-12T00:00:00"/>
    <s v="The marks for SIP not to reflect on Report Cards.These marks are for discussion purpose only. This has been clearly notified to all academic co-ordinators by the Principal"/>
    <x v="0"/>
    <x v="127"/>
    <x v="118"/>
  </r>
  <r>
    <n v="1165"/>
    <s v="The Helpdesk system not used effectively. The staff needs to be trained to manage stakeholder satisfaction and timely response. Some ambiguity observed regarding the use of the Helpdesk system"/>
    <s v="Internal"/>
    <d v="2022-09-20T00:00:00"/>
    <x v="0"/>
    <x v="3"/>
    <x v="4"/>
    <s v="Observation"/>
    <x v="2"/>
    <x v="66"/>
    <s v="Communication arrangements"/>
    <s v="Leadership"/>
    <m/>
    <d v="2022-11-19T00:00:00"/>
    <d v="2022-11-08T00:00:00"/>
    <s v="Campus has communicated with Helpdesk support related to Staff using the helpdesk as there was a miscommunication regarding its usage by staff. Now that clarity has been received all staff are aware to use the Helpdesk as and when needed for Student related matters. Sharing Mail communication on the same."/>
    <x v="0"/>
    <x v="116"/>
    <x v="46"/>
  </r>
  <r>
    <n v="1166"/>
    <s v="Documentation for admissions department to be followed as per the process manual"/>
    <s v="Internal"/>
    <d v="2022-09-20T00:00:00"/>
    <x v="0"/>
    <x v="3"/>
    <x v="4"/>
    <s v="Observation"/>
    <x v="0"/>
    <x v="18"/>
    <s v=" Documented information"/>
    <s v="Admissions"/>
    <m/>
    <d v="2022-11-19T00:00:00"/>
    <d v="2022-11-08T00:00:00"/>
    <s v="The admission team is now following the admissions process as required._x000a_Sharing the sample student files with you as evidence."/>
    <x v="0"/>
    <x v="116"/>
    <x v="46"/>
  </r>
  <r>
    <n v="1167"/>
    <s v="The school assets (all assets) need to be physically verified and the records need to be updated at least once a year. IT Asset register has not been updated from 2020 and it doesn't have details of assets issued to staff/teachers"/>
    <s v="Internal"/>
    <d v="2022-09-20T00:00:00"/>
    <x v="0"/>
    <x v="3"/>
    <x v="4"/>
    <s v="Observation"/>
    <x v="0"/>
    <x v="61"/>
    <s v=" Identification &amp; traceability"/>
    <s v="Operations"/>
    <m/>
    <d v="2022-11-19T00:00:00"/>
    <d v="2022-12-12T00:00:00"/>
    <s v="IT assets have been checked and recorded."/>
    <x v="0"/>
    <x v="69"/>
    <x v="68"/>
  </r>
  <r>
    <n v="1168"/>
    <s v="Student details bus-wise to be held with Operations Department as well as vendor. Emergency numbers (Police / Fire) need to be updated and displayed in all buses"/>
    <s v="Internal"/>
    <d v="2022-09-20T00:00:00"/>
    <x v="0"/>
    <x v="3"/>
    <x v="4"/>
    <s v="Observation"/>
    <x v="1"/>
    <x v="32"/>
    <s v=" Emergency preparedness and response"/>
    <s v="Operations"/>
    <m/>
    <d v="2022-11-19T00:00:00"/>
    <d v="2022-10-12T00:00:00"/>
    <s v="Bus wise lists to be maintained.List shared as evidence. Vendor informed to display emergency niumbers in each bus."/>
    <x v="0"/>
    <x v="127"/>
    <x v="118"/>
  </r>
  <r>
    <n v="1169"/>
    <s v="APA certificate (Fire Extinguisher) has expired (dated September 2020)"/>
    <s v="Internal"/>
    <d v="2022-09-20T00:00:00"/>
    <x v="0"/>
    <x v="3"/>
    <x v="4"/>
    <s v="Observation"/>
    <x v="1"/>
    <x v="40"/>
    <s v=" Eliminating Hazards and reducing OH&amp;S risks"/>
    <s v="Operations"/>
    <m/>
    <d v="2022-11-19T00:00:00"/>
    <d v="2022-10-12T00:00:00"/>
    <s v="Pictures of updated stickers on Fire Extinguishers placed by the vendor and has been shared"/>
    <x v="0"/>
    <x v="127"/>
    <x v="118"/>
  </r>
  <r>
    <n v="1170"/>
    <s v="AKINA TPM Trading certificate of BOMBA Registration has expired (June 2022)"/>
    <s v="Internal"/>
    <d v="2022-09-20T00:00:00"/>
    <x v="0"/>
    <x v="3"/>
    <x v="4"/>
    <s v="Observation"/>
    <x v="1"/>
    <x v="40"/>
    <s v=" Eliminating Hazards and reducing OH&amp;S risks"/>
    <s v="Operations"/>
    <m/>
    <d v="2022-11-19T00:00:00"/>
    <d v="2022-11-08T00:00:00"/>
    <s v="Sharing the new AKINA licence for closure. The Licence has been renewed and updated"/>
    <x v="0"/>
    <x v="116"/>
    <x v="46"/>
  </r>
  <r>
    <n v="1171"/>
    <s v="Water Tank Cleaning and water quality checking not in place for the campus. Over time, dirt, dust, debris, mould and harmful bacteria may build up leading to health issues"/>
    <s v="Internal"/>
    <d v="2022-09-20T00:00:00"/>
    <x v="0"/>
    <x v="3"/>
    <x v="4"/>
    <s v="Observation"/>
    <x v="1"/>
    <x v="40"/>
    <s v=" Eliminating Hazards and reducing OH&amp;S risks"/>
    <s v="Operations"/>
    <m/>
    <d v="2022-11-19T00:00:00"/>
    <d v="2023-01-30T00:00:00"/>
    <s v="Water Tanks has been cleaned and report is attached for closure."/>
    <x v="0"/>
    <x v="146"/>
    <x v="225"/>
  </r>
  <r>
    <n v="1172"/>
    <s v="Water cooler filter maintenance and cleaning records not in evidence. This combined with absence of water tank testing may pose a serious health hazard"/>
    <s v="Internal"/>
    <d v="2022-09-20T00:00:00"/>
    <x v="0"/>
    <x v="3"/>
    <x v="4"/>
    <s v="Observation"/>
    <x v="1"/>
    <x v="40"/>
    <s v=" Eliminating Hazards and reducing OH&amp;S risks"/>
    <s v="Operations"/>
    <m/>
    <d v="2022-11-19T00:00:00"/>
    <d v="2022-10-12T00:00:00"/>
    <s v="Water cooler serviced and record attached as evidence"/>
    <x v="0"/>
    <x v="127"/>
    <x v="118"/>
  </r>
  <r>
    <n v="1173"/>
    <s v="The Elevator licence displayed in the elevator has expired. Elevator needs to be checked by authorised vendor and current certificate displayed"/>
    <s v="Internal"/>
    <d v="2022-09-20T00:00:00"/>
    <x v="0"/>
    <x v="3"/>
    <x v="4"/>
    <s v="Observation"/>
    <x v="1"/>
    <x v="40"/>
    <s v=" Eliminating Hazards and reducing OH&amp;S risks"/>
    <s v="Operations"/>
    <m/>
    <d v="2022-11-19T00:00:00"/>
    <d v="2023-01-31T00:00:00"/>
    <s v="The elevator has been inspected and licence has been issued."/>
    <x v="0"/>
    <x v="140"/>
    <x v="172"/>
  </r>
  <r>
    <n v="1174"/>
    <s v="No rubber mats in the electrical room. Additionally flammable material such as mattress, wooden door found dumped in the electrical room"/>
    <s v="Internal"/>
    <d v="2022-09-20T00:00:00"/>
    <x v="0"/>
    <x v="3"/>
    <x v="4"/>
    <s v="Observation"/>
    <x v="1"/>
    <x v="40"/>
    <s v=" Eliminating Hazards and reducing OH&amp;S risks"/>
    <s v="Operations"/>
    <m/>
    <d v="2022-11-19T00:00:00"/>
    <d v="2023-01-09T00:00:00"/>
    <s v="Electric rooms cleared evidence shared ."/>
    <x v="0"/>
    <x v="87"/>
    <x v="83"/>
  </r>
  <r>
    <n v="1175"/>
    <s v="No fire extinguisher in the uniform shop. With flammable material, this could mean increased risk to all concerned, in case of fire"/>
    <s v="Internal"/>
    <d v="2022-09-20T00:00:00"/>
    <x v="0"/>
    <x v="3"/>
    <x v="4"/>
    <s v="Observation"/>
    <x v="1"/>
    <x v="32"/>
    <s v=" Emergency preparedness and response"/>
    <s v="Operations"/>
    <m/>
    <d v="2022-11-19T00:00:00"/>
    <d v="2022-12-01T00:00:00"/>
    <s v="The order placed was received and FE installed. PFA the photo evidence for closure."/>
    <x v="0"/>
    <x v="210"/>
    <x v="197"/>
  </r>
  <r>
    <n v="1176"/>
    <s v="Old floor plans are being used in the Emergency Evacuation Plan displayed. This may lead to confusion in an emergency evacuation situation"/>
    <s v="Internal"/>
    <d v="2022-09-20T00:00:00"/>
    <x v="0"/>
    <x v="3"/>
    <x v="4"/>
    <s v="Observation"/>
    <x v="1"/>
    <x v="32"/>
    <s v=" Emergency preparedness and response"/>
    <s v="Operations"/>
    <m/>
    <d v="2022-11-19T00:00:00"/>
    <d v="2022-10-12T00:00:00"/>
    <s v="New plans made and displayed .Shared as evidence"/>
    <x v="0"/>
    <x v="127"/>
    <x v="118"/>
  </r>
  <r>
    <n v="1177"/>
    <s v="Large bricks observed being used as door stoppers in several toilets. This could pose a risk for students in case of mischief since students cannot be supervised 100% of the time"/>
    <s v="Internal"/>
    <d v="2022-09-20T00:00:00"/>
    <x v="0"/>
    <x v="3"/>
    <x v="4"/>
    <s v="Observation"/>
    <x v="1"/>
    <x v="40"/>
    <s v=" Eliminating Hazards and reducing OH&amp;S risks"/>
    <s v="Operations"/>
    <m/>
    <d v="2022-11-19T00:00:00"/>
    <d v="2023-01-09T00:00:00"/>
    <s v="The Bricks have been removed Sharing pics as evidence."/>
    <x v="0"/>
    <x v="87"/>
    <x v="83"/>
  </r>
  <r>
    <n v="1178"/>
    <s v="The toilets are not clean and in poor condition overall. This may lead to adverse impact on student health and hygiene as well as overall satisfaction"/>
    <s v="Internal"/>
    <d v="2022-09-20T00:00:00"/>
    <x v="0"/>
    <x v="3"/>
    <x v="4"/>
    <s v="Observation"/>
    <x v="0"/>
    <x v="15"/>
    <s v=" Operational planning and control"/>
    <s v="Operations"/>
    <m/>
    <d v="2022-11-19T00:00:00"/>
    <d v="2023-01-31T00:00:00"/>
    <s v="A cleaning schedule has been initiated for all toilets."/>
    <x v="0"/>
    <x v="140"/>
    <x v="172"/>
  </r>
  <r>
    <n v="1179"/>
    <s v="Student strength in GMP segment has shrunk which may also be pandemic related. Current student strength is 64 (K1 &amp; K2 together). A focused local effort may help to contribute towards the sustainability and long-term survival of the school"/>
    <s v="Internal"/>
    <d v="2022-09-20T00:00:00"/>
    <x v="0"/>
    <x v="3"/>
    <x v="4"/>
    <s v="OFI"/>
    <x v="2"/>
    <x v="1"/>
    <s v=" Actions to address risks &amp; opportunities"/>
    <s v="Leadership"/>
    <m/>
    <d v="2022-11-19T00:00:00"/>
    <d v="2022-11-10T00:00:00"/>
    <s v="Principal has had a meeting with GMP COD and Admissions team to strategize on increasing the numbers"/>
    <x v="0"/>
    <x v="208"/>
    <x v="194"/>
  </r>
  <r>
    <n v="1180"/>
    <s v="Since student strength is stagnant, Principal could attend all exit interview, track &amp; record them to capture reasons. There were conflicting statements given on this matter. Also no evidence (dates / times) for all exit interviews was available"/>
    <s v="Internal"/>
    <d v="2022-09-20T00:00:00"/>
    <x v="0"/>
    <x v="3"/>
    <x v="4"/>
    <s v="OFI"/>
    <x v="2"/>
    <x v="43"/>
    <s v="Satisfaction of learners, other beneficiaries and staff"/>
    <s v="Leadership"/>
    <m/>
    <d v="2022-11-19T00:00:00"/>
    <d v="2022-10-31T00:00:00"/>
    <s v="Principal is tracking all exit interviews and records the same as per the evidence attached"/>
    <x v="0"/>
    <x v="122"/>
    <x v="114"/>
  </r>
  <r>
    <n v="1181"/>
    <s v="A child safety and protection policy can be drawn based on the GSF group level policy. This may mitigate risks to stakeholders and reassure parents"/>
    <s v="Internal"/>
    <d v="2022-09-20T00:00:00"/>
    <x v="0"/>
    <x v="3"/>
    <x v="4"/>
    <s v="OFI"/>
    <x v="2"/>
    <x v="1"/>
    <s v=" Actions to address risks &amp; opportunities"/>
    <s v="Leadership"/>
    <m/>
    <d v="2022-11-19T00:00:00"/>
    <d v="2022-10-12T00:00:00"/>
    <s v=" Existing policy to be reviewed and communicated to all: Review completed and circulated. Enclosed as evidence."/>
    <x v="0"/>
    <x v="127"/>
    <x v="118"/>
  </r>
  <r>
    <n v="1182"/>
    <s v="All processes to have a closed loop. E.g., when showing process flow of teacher observations, it is necessary to close the loop by informing teacher of findings, monitoring again &amp; documenting closure once matter is resolved. Alternately, steps can be shown in PDCA loop"/>
    <s v="Internal"/>
    <d v="2022-09-20T00:00:00"/>
    <x v="0"/>
    <x v="3"/>
    <x v="4"/>
    <s v="OFI"/>
    <x v="0"/>
    <x v="13"/>
    <s v=" Control of documented information"/>
    <s v="Academics"/>
    <m/>
    <d v="2022-11-19T00:00:00"/>
    <d v="2022-11-21T00:00:00"/>
    <s v="Academics has closed the loop in the process flow."/>
    <x v="0"/>
    <x v="166"/>
    <x v="144"/>
  </r>
  <r>
    <n v="1183"/>
    <s v="It is advisable to get home country documents (collected during admissions) translated to English to allow checking of validity and other details"/>
    <s v="Internal"/>
    <d v="2022-09-20T00:00:00"/>
    <x v="0"/>
    <x v="3"/>
    <x v="4"/>
    <s v="OFI"/>
    <x v="2"/>
    <x v="18"/>
    <s v=" Documented information"/>
    <s v="Admissions"/>
    <m/>
    <d v="2022-11-19T00:00:00"/>
    <d v="2022-11-22T00:00:00"/>
    <s v="Admission has sent out mail to team to henceforth get docs translated in English from Home country. PFA mail for evidence."/>
    <x v="0"/>
    <x v="141"/>
    <x v="123"/>
  </r>
  <r>
    <n v="1184"/>
    <s v="Reminder can be sent to parents for updating of students profile to make sure all information is current"/>
    <s v="Internal"/>
    <d v="2022-09-20T00:00:00"/>
    <x v="0"/>
    <x v="3"/>
    <x v="4"/>
    <s v="OFI"/>
    <x v="2"/>
    <x v="18"/>
    <s v=" Documented information"/>
    <s v="Admissions"/>
    <m/>
    <d v="2022-11-19T00:00:00"/>
    <d v="2022-11-22T00:00:00"/>
    <s v="Admission team has sent out mail to parents to update their profile on myGIIS. Evidence attached."/>
    <x v="0"/>
    <x v="141"/>
    <x v="123"/>
  </r>
  <r>
    <n v="1185"/>
    <s v="List of exiting students may be shared weekly by the admissions department, with to the librarian and other relevant staff. This will enable collection of library books and other school property. It was observed that books had gone missing in the past which couldn't be recovered due to this gap"/>
    <s v="Internal"/>
    <d v="2022-09-20T00:00:00"/>
    <x v="0"/>
    <x v="3"/>
    <x v="4"/>
    <s v="OFI"/>
    <x v="0"/>
    <x v="19"/>
    <s v=" Communication"/>
    <s v="Admissions"/>
    <m/>
    <d v="2022-11-19T00:00:00"/>
    <d v="2022-10-12T00:00:00"/>
    <s v="List to shared with librarian and sent mail shared as evidence"/>
    <x v="0"/>
    <x v="127"/>
    <x v="118"/>
  </r>
  <r>
    <n v="1186"/>
    <s v="Consolidated tracker could be maintained for all new recruits when HR calls to check references"/>
    <s v="Internal"/>
    <d v="2022-09-20T00:00:00"/>
    <x v="0"/>
    <x v="3"/>
    <x v="4"/>
    <s v="OFI"/>
    <x v="2"/>
    <x v="8"/>
    <s v="Human Resources"/>
    <s v="HR"/>
    <m/>
    <d v="2022-11-19T00:00:00"/>
    <d v="2022-10-12T00:00:00"/>
    <s v="The HR has created a tracker and this will be maintained in future"/>
    <x v="0"/>
    <x v="127"/>
    <x v="118"/>
  </r>
  <r>
    <n v="1187"/>
    <s v="Eyesight check of drivers could be done by transport vendor to ensure safety of children in the school bus. Additionally uniform for drivers could be considered to ensure only approved drivers operate the buses"/>
    <s v="Internal"/>
    <d v="2022-09-20T00:00:00"/>
    <x v="0"/>
    <x v="3"/>
    <x v="4"/>
    <s v="OFI"/>
    <x v="1"/>
    <x v="40"/>
    <s v=" Eliminating Hazards and reducing OH&amp;S risks"/>
    <s v="Operations"/>
    <m/>
    <d v="2022-11-19T00:00:00"/>
    <d v="2022-12-12T00:00:00"/>
    <s v="Driver eyesight checked and confirmed by school nurse as well as vendor has ordered uniforms  which will be enforced in January when term starts."/>
    <x v="0"/>
    <x v="69"/>
    <x v="68"/>
  </r>
  <r>
    <n v="1188"/>
    <s v="Bus vendors and housekeeping staff can be trained for ISO Awareness, Fire Drills and First Aid"/>
    <s v="Internal"/>
    <d v="2022-09-20T00:00:00"/>
    <x v="0"/>
    <x v="3"/>
    <x v="4"/>
    <s v="OFI"/>
    <x v="1"/>
    <x v="27"/>
    <s v=" Awareness"/>
    <s v="Operations"/>
    <m/>
    <d v="2022-11-19T00:00:00"/>
    <d v="2022-12-20T00:00:00"/>
    <s v="Bus Drivers and Housekeeping staff have been given training"/>
    <x v="0"/>
    <x v="77"/>
    <x v="67"/>
  </r>
  <r>
    <n v="1189"/>
    <s v="The Incident Report could be enhanced to capture action plans. This would help in preventing recurrence"/>
    <s v="Internal"/>
    <d v="2022-09-20T00:00:00"/>
    <x v="0"/>
    <x v="3"/>
    <x v="4"/>
    <s v="OFI"/>
    <x v="1"/>
    <x v="47"/>
    <s v=" OH&amp;S objectives &amp; planning to achieve them"/>
    <s v="Operations"/>
    <m/>
    <d v="2022-11-19T00:00:00"/>
    <d v="2022-11-21T00:00:00"/>
    <s v="Ops team has got the Corporate template. This has been shared with all.Mail evidence attached."/>
    <x v="0"/>
    <x v="166"/>
    <x v="144"/>
  </r>
  <r>
    <n v="1190"/>
    <s v="The Fire hose reels were checked by the vendor and some replacements suggested in June 2022. However, these were still not carried out"/>
    <s v="Internal"/>
    <d v="2022-09-20T00:00:00"/>
    <x v="0"/>
    <x v="3"/>
    <x v="4"/>
    <s v="OFI"/>
    <x v="1"/>
    <x v="40"/>
    <s v=" Eliminating Hazards and reducing OH&amp;S risks"/>
    <s v="Operations"/>
    <m/>
    <d v="2022-11-19T00:00:00"/>
    <d v="2023-01-09T00:00:00"/>
    <s v="The Fire Hose has been repaired and sharing the before and after pics._x000a_ "/>
    <x v="0"/>
    <x v="87"/>
    <x v="83"/>
  </r>
  <r>
    <n v="1191"/>
    <s v="The Leadership can look into documenting the Risks and Opportunities for all departments "/>
    <s v="Internal"/>
    <d v="2022-09-20T00:00:00"/>
    <x v="1"/>
    <x v="5"/>
    <x v="15"/>
    <s v="Observation"/>
    <x v="2"/>
    <x v="1"/>
    <s v=" Actions to address risks &amp; opportunities"/>
    <s v="Leadership"/>
    <m/>
    <d v="2022-11-19T00:00:00"/>
    <d v="2022-12-07T00:00:00"/>
    <s v="OWIS will be using department development plans to address the issue. Departmental plans have not been used in the past. Annual development of departmental plans informed by the whole school SDP. "/>
    <x v="0"/>
    <x v="74"/>
    <x v="73"/>
  </r>
  <r>
    <n v="1192"/>
    <s v="During the physical site visit, it was noticed that the disinfectant spray was kept unattended in the canteen area. Though there was a symbol indicating that it was not drinking water, the container looked exactly like a water dispenser refill bottle. This may pose a hazard for young children and EAL students who may not be able to read the Warning label"/>
    <s v="Internal"/>
    <d v="2022-09-20T00:00:00"/>
    <x v="1"/>
    <x v="5"/>
    <x v="15"/>
    <s v="Observation"/>
    <x v="1"/>
    <x v="40"/>
    <s v=" Eliminating Hazards and reducing OH&amp;S risks"/>
    <s v="Operations"/>
    <m/>
    <d v="2022-11-19T00:00:00"/>
    <d v="2022-11-09T00:00:00"/>
    <s v="To remove container containing disinfectant liquid. The container looked like a water refill dispenser. To remove the container and placed in the nurses room under supervision. Container to be kept an under supervision of school nurse."/>
    <x v="0"/>
    <x v="185"/>
    <x v="193"/>
  </r>
  <r>
    <n v="1193"/>
    <s v="HR may look into including Health and safety as well as PDPA aspects in their training"/>
    <s v="Internal"/>
    <d v="2022-09-20T00:00:00"/>
    <x v="1"/>
    <x v="5"/>
    <x v="15"/>
    <s v="Observation"/>
    <x v="1"/>
    <x v="27"/>
    <s v=" Awareness"/>
    <s v="HR"/>
    <m/>
    <d v="2022-11-19T00:00:00"/>
    <d v="2022-11-09T00:00:00"/>
    <s v="Added in the orientation slides the following information:_x000a_1._x0009_ Personal Data Protection Policy/Data Protection Policy_x000a_2._x0009_Health and Safety procedures – to include procedure on how to handle minor and major injury. Immediate addition of the recommended information in the orientation slides.  Frequent review and update of the procedures (if any)"/>
    <x v="0"/>
    <x v="185"/>
    <x v="193"/>
  </r>
  <r>
    <n v="1194"/>
    <s v="HR may look into documenting internal and external trainings of both academic and non-academic staff"/>
    <s v="Internal"/>
    <d v="2022-09-20T00:00:00"/>
    <x v="1"/>
    <x v="5"/>
    <x v="15"/>
    <s v="Observation"/>
    <x v="0"/>
    <x v="0"/>
    <s v=" Competence"/>
    <s v="HR"/>
    <m/>
    <d v="2022-11-19T00:00:00"/>
    <d v="2022-11-09T00:00:00"/>
    <s v="Review and revised the current training tracker.. Training tracker is enhanced reflecting internal and external trainings attended by members of staff. Frequent review and update of the procedures (if any)"/>
    <x v="0"/>
    <x v="185"/>
    <x v="193"/>
  </r>
  <r>
    <n v="1195"/>
    <s v="The overall training plan for non-academic staff was not evident during the audit"/>
    <s v="Internal"/>
    <d v="2022-09-20T00:00:00"/>
    <x v="1"/>
    <x v="5"/>
    <x v="15"/>
    <s v="Observation"/>
    <x v="0"/>
    <x v="0"/>
    <s v=" Competence"/>
    <s v="HR"/>
    <m/>
    <d v="2022-11-19T00:00:00"/>
    <d v="2022-11-09T00:00:00"/>
    <s v="Pending 2022-2023 Training Plan – training plan will be finalised in the month of November 2022. Pending 2022-2023 Training Plan – training plan will be finalised in the month of November 2022  "/>
    <x v="0"/>
    <x v="185"/>
    <x v="193"/>
  </r>
  <r>
    <n v="1196"/>
    <s v="No evidence on IT Asset inventory shown during audit "/>
    <s v="Internal"/>
    <d v="2022-09-20T00:00:00"/>
    <x v="1"/>
    <x v="5"/>
    <x v="15"/>
    <s v="Observation"/>
    <x v="0"/>
    <x v="13"/>
    <s v=" Control of documented information"/>
    <s v="Operations"/>
    <m/>
    <d v="2022-11-19T00:00:00"/>
    <d v="2022-11-09T00:00:00"/>
    <s v="Asset inventory was shared in folder. Changeover of IT staff. Have included in shared drive. Asset list to be shared with line manager"/>
    <x v="0"/>
    <x v="185"/>
    <x v="193"/>
  </r>
  <r>
    <n v="1197"/>
    <s v="The academic team can look into framing rules/policies for textbooks and reference books and communicating the same to students and parents"/>
    <s v="Internal"/>
    <d v="2022-09-20T00:00:00"/>
    <x v="1"/>
    <x v="5"/>
    <x v="15"/>
    <s v="OFI"/>
    <x v="2"/>
    <x v="15"/>
    <s v=" Operational planning and control"/>
    <s v="Academics"/>
    <m/>
    <d v="2022-11-19T00:00:00"/>
    <d v="2022-11-28T00:00:00"/>
    <s v="We will develop this policy during our process review sessions in 2023. "/>
    <x v="0"/>
    <x v="72"/>
    <x v="71"/>
  </r>
  <r>
    <n v="1198"/>
    <s v="The Leadership can look into revising the processes based on the current update for e.g., academic policies"/>
    <s v="Internal"/>
    <d v="2022-09-20T00:00:00"/>
    <x v="1"/>
    <x v="5"/>
    <x v="15"/>
    <s v="OFI"/>
    <x v="2"/>
    <x v="15"/>
    <s v=" Operational planning and control"/>
    <s v="Leadership"/>
    <m/>
    <d v="2022-11-19T00:00:00"/>
    <d v="2022-11-07T00:00:00"/>
    <s v="Annual updating of the processes of the school. Changes in leadership and strategic vision of OWIS. The review and update  of processes will begin in January 2022 and will be completed by March 2022. Inset days will be used to complete this process. Annual program for updating processes. "/>
    <x v="0"/>
    <x v="168"/>
    <x v="44"/>
  </r>
  <r>
    <n v="1199"/>
    <s v="Emergency Response plan can include lightning and this to be included in the current plan"/>
    <s v="Internal"/>
    <d v="2022-09-20T00:00:00"/>
    <x v="1"/>
    <x v="5"/>
    <x v="15"/>
    <s v="OFI"/>
    <x v="1"/>
    <x v="32"/>
    <s v=" Emergency preparedness and response"/>
    <s v="Operations"/>
    <m/>
    <d v="2022-11-19T00:00:00"/>
    <d v="2022-11-09T00:00:00"/>
    <s v="To include lightning warning system as part of the safety. Was never part of the Emergency Response Plan. Have updated the to include. All related safety equipment to be included in ERP"/>
    <x v="0"/>
    <x v="185"/>
    <x v="193"/>
  </r>
  <r>
    <n v="1200"/>
    <s v="Certificate of fitness for electrical installation has expired and needs to be replaced"/>
    <s v="Internal"/>
    <d v="2022-09-20T00:00:00"/>
    <x v="1"/>
    <x v="5"/>
    <x v="15"/>
    <s v="OFI"/>
    <x v="1"/>
    <x v="40"/>
    <s v=" Eliminating Hazards and reducing OH&amp;S risks"/>
    <s v="Operations"/>
    <m/>
    <d v="2022-11-19T00:00:00"/>
    <d v="2022-11-09T00:00:00"/>
    <s v="License has been procured from the department and attached as evidence. To include Tracker for certification that requires re-applying. Follow up from government agencies was not received. To include into tracker and shared with dept. "/>
    <x v="0"/>
    <x v="185"/>
    <x v="193"/>
  </r>
  <r>
    <n v="1201"/>
    <s v="Fire drill had not been conducted post easing of Covid restrictions. No plan evident. The next Fire Drill to be planned at the earliest"/>
    <s v="Internal"/>
    <d v="2022-09-20T00:00:00"/>
    <x v="1"/>
    <x v="5"/>
    <x v="15"/>
    <s v="OFI"/>
    <x v="1"/>
    <x v="32"/>
    <s v=" Emergency preparedness and response"/>
    <s v="Operations"/>
    <m/>
    <d v="2022-11-19T00:00:00"/>
    <d v="2022-11-09T00:00:00"/>
    <s v="Fire drilled already conducted and attached evidence for the same._x000a_To conduct fire drill at month end of August. End of academic year and post covid. To be conducted by month end of August after the briefing for teachers and staff. Fire Drills are conducted twice in an academic year."/>
    <x v="0"/>
    <x v="185"/>
    <x v="193"/>
  </r>
  <r>
    <n v="1202"/>
    <s v="Operations department can look into having an awareness on First Aid to all academic and non-academic staff"/>
    <s v="Internal"/>
    <d v="2022-09-20T00:00:00"/>
    <x v="1"/>
    <x v="5"/>
    <x v="15"/>
    <s v="OFI"/>
    <x v="1"/>
    <x v="40"/>
    <s v=" Eliminating Hazards and reducing OH&amp;S risks"/>
    <s v="Operations"/>
    <m/>
    <d v="2022-11-19T00:00:00"/>
    <d v="2022-11-28T00:00:00"/>
    <s v="To conduct first-aid awareness for all staff. School Nurses to conduct first -aid awareness to all staff in OWIS. Awareness program to be included in induction program"/>
    <x v="0"/>
    <x v="72"/>
    <x v="71"/>
  </r>
  <r>
    <n v="1203"/>
    <s v="The clause 8.3 may be more elaborated in the documentation. The SIPOC for course development may be rewritten in lines of the ISO clause"/>
    <s v="External"/>
    <d v="2022-10-12T00:00:00"/>
    <x v="2"/>
    <x v="6"/>
    <x v="17"/>
    <s v="OFI"/>
    <x v="0"/>
    <x v="35"/>
    <s v=" Design &amp; development of products &amp; services"/>
    <s v="Quality"/>
    <m/>
    <d v="2022-12-11T00:00:00"/>
    <d v="2023-03-16T00:00:00"/>
    <s v="The SIPOC for course development rewritten in lines of the ISO clause."/>
    <x v="0"/>
    <x v="25"/>
    <x v="25"/>
  </r>
  <r>
    <n v="1204"/>
    <s v="Infrastructure risk w.r.t. safety may be considered"/>
    <s v="External"/>
    <d v="2022-10-12T00:00:00"/>
    <x v="2"/>
    <x v="6"/>
    <x v="17"/>
    <s v="OFI"/>
    <x v="1"/>
    <x v="36"/>
    <s v=" Hazard identification &amp; assessment of risks and opportunities"/>
    <s v="Management"/>
    <m/>
    <d v="2022-12-11T00:00:00"/>
    <d v="2023-10-13T00:00:00"/>
    <s v="1. Conduct an urgent safety assessment of the existing infrastructure to identify any immediate risks or hazards that require immediate attention._x000a_2. Implement temporary safety measures to mitigate the most critical risks identified during the assessment."/>
    <x v="0"/>
    <x v="234"/>
    <x v="226"/>
  </r>
  <r>
    <n v="1205"/>
    <s v="Complaints / feedback process may address issues which have been closed without resolution"/>
    <s v="External"/>
    <d v="2022-10-12T00:00:00"/>
    <x v="2"/>
    <x v="6"/>
    <x v="17"/>
    <s v="OFI"/>
    <x v="2"/>
    <x v="43"/>
    <s v="Satisfaction of learners, other beneficiaries and staff"/>
    <s v="Management"/>
    <m/>
    <d v="2022-12-11T00:00:00"/>
    <d v="2023-04-24T00:00:00"/>
    <s v="Feedback report and actions taken tracked and issues resolved. 1. Review and reopen any closed issues that may have been inadequately addressed._x000a_2. Temporarily halt the closure of any new issues until the corrective and preventive actions are in place."/>
    <x v="0"/>
    <x v="96"/>
    <x v="92"/>
  </r>
  <r>
    <n v="1206"/>
    <s v="Purchase invoice / RFQ may detail the exact specification of material required"/>
    <s v="External"/>
    <d v="2022-10-12T00:00:00"/>
    <x v="2"/>
    <x v="6"/>
    <x v="17"/>
    <s v="OFI"/>
    <x v="0"/>
    <x v="18"/>
    <s v=" Documented information"/>
    <s v="Operations"/>
    <m/>
    <d v="2022-12-11T00:00:00"/>
    <d v="2023-07-07T00:00:00"/>
    <s v="The exact specification of the material required is already specified in the purchase invoice or RFQ. Implement a  review process by assigning a responsible individual or team to review and verify the material specifications in all pending purchase invoices and RFQs before they are approved or sent out. This will prevent any incorrect or incomplete documents."/>
    <x v="0"/>
    <x v="235"/>
    <x v="227"/>
  </r>
  <r>
    <n v="1207"/>
    <s v="Approved Vendor list may be developed item wise to ensure a minimum of 3 vendors for each material"/>
    <s v="External"/>
    <d v="2022-10-12T00:00:00"/>
    <x v="2"/>
    <x v="6"/>
    <x v="17"/>
    <s v="OFI"/>
    <x v="0"/>
    <x v="18"/>
    <s v=" Documented information"/>
    <s v="Operations"/>
    <m/>
    <d v="2022-12-11T00:00:00"/>
    <d v="2023-07-07T00:00:00"/>
    <s v="Approved Vendor list developed item wise to ensure a minimum of 3 vendors for each material. Immediately review the existing vendor list and identify materials without the required minimum of 3 vendors. Reach out to additional vendors if necessary to meet this requirement. This step ensures that there is no immediate risk of material shortages."/>
    <x v="0"/>
    <x v="235"/>
    <x v="227"/>
  </r>
  <r>
    <n v="1208"/>
    <s v="A central store may be developed instead of campus wise. This shall reduce the total inventory"/>
    <s v="External"/>
    <d v="2022-10-12T00:00:00"/>
    <x v="2"/>
    <x v="6"/>
    <x v="17"/>
    <s v="OFI"/>
    <x v="0"/>
    <x v="14"/>
    <s v=" Resources"/>
    <s v="Management"/>
    <m/>
    <d v="2022-12-11T00:00:00"/>
    <d v="2023-07-11T00:00:00"/>
    <s v="A central store of inventory has been developed. 1. Begin with an initial inventory assessment to pinpoint any surplus or duplicated items and determine which ones should be reduced as a top priority._x000a_2. Determine the specific campus where the central store should be established._x000a_"/>
    <x v="0"/>
    <x v="24"/>
    <x v="24"/>
  </r>
  <r>
    <n v="1209"/>
    <s v="Re-order level for each item may be developed considering the consumption pattern and delivery period"/>
    <s v="External"/>
    <d v="2022-10-12T00:00:00"/>
    <x v="2"/>
    <x v="6"/>
    <x v="17"/>
    <s v="OFI"/>
    <x v="0"/>
    <x v="15"/>
    <s v=" Operational planning and control"/>
    <s v="Operations"/>
    <m/>
    <d v="2022-12-11T00:00:00"/>
    <d v="2023-08-29T00:00:00"/>
    <s v="The operations and procurement department has started using the reorder level formula for each item to ensure that stocks are not depleted before the next delivery arrives. The formula is:  Reorder level (ROL) = Consumption pattern x Delivery period + Buffer stock"/>
    <x v="0"/>
    <x v="110"/>
    <x v="228"/>
  </r>
  <r>
    <n v="1210"/>
    <s v="Petty cash purchases may be analysed for trend"/>
    <s v="External"/>
    <d v="2022-10-12T00:00:00"/>
    <x v="2"/>
    <x v="6"/>
    <x v="17"/>
    <s v="OFI"/>
    <x v="0"/>
    <x v="23"/>
    <s v=" Analysis &amp; evaluation"/>
    <s v="Leadership"/>
    <m/>
    <d v="2022-12-11T00:00:00"/>
    <d v="2023-07-07T00:00:00"/>
    <s v="The petty cash has been analysed for trends"/>
    <x v="0"/>
    <x v="235"/>
    <x v="227"/>
  </r>
  <r>
    <n v="1211"/>
    <s v="Preventive maintenance schedule &amp; checklist may be developed"/>
    <s v="External"/>
    <d v="2022-10-12T00:00:00"/>
    <x v="2"/>
    <x v="6"/>
    <x v="17"/>
    <s v="OFI"/>
    <x v="0"/>
    <x v="9"/>
    <s v=" Creating and updating"/>
    <s v="Operations"/>
    <m/>
    <d v="2022-12-11T00:00:00"/>
    <d v="2023-07-25T00:00:00"/>
    <s v="Preventive maintenance schedule &amp; checklist may be developed. 1. Immediately develop a basic preventive maintenance schedule and checklist for critical equipment, systems, and infrastructure._x000a_2. Prioritize preventive maintenance for critical equipment to minimize the risk of unexpected failures or downtime."/>
    <x v="0"/>
    <x v="60"/>
    <x v="60"/>
  </r>
  <r>
    <n v="1212"/>
    <s v="Business risk analysis may include competition and recruitment of child offenders"/>
    <s v="External"/>
    <d v="2022-10-12T00:00:00"/>
    <x v="2"/>
    <x v="6"/>
    <x v="17"/>
    <s v="OFI"/>
    <x v="2"/>
    <x v="1"/>
    <s v=" Actions to address risks &amp; opportunities"/>
    <s v="Leadership"/>
    <m/>
    <d v="2022-12-11T00:00:00"/>
    <d v="2023-05-15T00:00:00"/>
    <s v="Business risk analysis has been updated to include competition and recruitment of child offenders. These are now part of the recruitment policy of Harrods. This will be ensured in the future"/>
    <x v="0"/>
    <x v="236"/>
    <x v="229"/>
  </r>
  <r>
    <n v="1213"/>
    <s v="Recruitment plan for the year may also specify target date"/>
    <s v="External"/>
    <d v="2022-10-12T00:00:00"/>
    <x v="2"/>
    <x v="6"/>
    <x v="17"/>
    <s v="OFI"/>
    <x v="0"/>
    <x v="39"/>
    <s v=" Continual improvement"/>
    <s v="HR"/>
    <m/>
    <d v="2022-12-11T00:00:00"/>
    <d v="2023-05-15T00:00:00"/>
    <s v="HR department set up the recruitment timeline for the yearly recruitment plan. HR department provide a recruitment timeline for yearly recruitment plan to measure recruitment efficiency. HR to ensure that a timeline is given for every yearly recruitment planning "/>
    <x v="0"/>
    <x v="236"/>
    <x v="229"/>
  </r>
  <r>
    <n v="1214"/>
    <s v="The clause 8.3 may be more elaborated in the documentation for development. The Course design &amp; content development may be rewritten in lines of the ISO clause."/>
    <s v="External"/>
    <d v="2022-10-13T00:00:00"/>
    <x v="1"/>
    <x v="5"/>
    <x v="15"/>
    <s v="OFI"/>
    <x v="0"/>
    <x v="35"/>
    <s v=" Design &amp; development of products &amp; services"/>
    <s v="Quality"/>
    <m/>
    <d v="2022-12-12T00:00:00"/>
    <d v="2022-11-07T00:00:00"/>
    <s v="Annual updating of the processes of the school.  Has not been updated to be in line with ISO . The review and update  of processes will begin in January 2022 and will be completed by March 2022. Inset days will be used to complete this process. Annual program for updating processes. "/>
    <x v="0"/>
    <x v="192"/>
    <x v="230"/>
  </r>
  <r>
    <n v="1215"/>
    <s v="Chinese mathematics, use of abacus etc. may be considered as additional training in bilingual program. Vedic mathematics may also be considered as alternate."/>
    <s v="External"/>
    <d v="2022-10-13T00:00:00"/>
    <x v="1"/>
    <x v="5"/>
    <x v="15"/>
    <s v="OFI"/>
    <x v="2"/>
    <x v="46"/>
    <s v="Continual Improvement"/>
    <s v="Leadership"/>
    <m/>
    <d v="2022-12-12T00:00:00"/>
    <d v="2022-11-07T00:00:00"/>
    <s v="No corrective action will be taken as we are bound by the curricular requirements of the IB Primary Years Program. The school has discussed the same and since its will not be possible to implement this OFI, this finding has been closed based on the decision taken by the Management"/>
    <x v="0"/>
    <x v="192"/>
    <x v="230"/>
  </r>
  <r>
    <n v="1216"/>
    <s v="Complaints / feedback process may also address issues raised by internal stakeholders (where HR &amp; academic coordinators are responsible for response &amp; resolution)."/>
    <s v="External"/>
    <d v="2022-10-13T00:00:00"/>
    <x v="1"/>
    <x v="5"/>
    <x v="15"/>
    <s v="OFI"/>
    <x v="2"/>
    <x v="43"/>
    <s v="Satisfaction of learners, other beneficiaries and staff"/>
    <s v="Leadership"/>
    <m/>
    <d v="2022-12-12T00:00:00"/>
    <d v="2022-11-07T00:00:00"/>
    <s v="We currently have two yearly surveys for staff to provide feedback. We also have a clearly articulated process for internal feedback. This process is shared with staff at induction.  Continue to maintain the process that is in place. "/>
    <x v="0"/>
    <x v="192"/>
    <x v="230"/>
  </r>
  <r>
    <n v="1217"/>
    <s v="Nanyang campus may not accept children with physical disabilities, due to its infrastructure. However, Suntec campus may consider developing systems for such children."/>
    <s v="External"/>
    <d v="2022-10-13T00:00:00"/>
    <x v="1"/>
    <x v="5"/>
    <x v="15"/>
    <s v="OFI"/>
    <x v="2"/>
    <x v="67"/>
    <s v="Additional requirements for special needs education (Competence)"/>
    <s v="Leadership"/>
    <m/>
    <d v="2022-12-12T00:00:00"/>
    <d v="2022-11-07T00:00:00"/>
    <s v="No action will be taken regarding this OFI as we are unable to modify the space used at Suntec. As per our contract with Suntec, no changes can be made to any of the environments that we used. Based on the decision taken by management, the fining has been closed"/>
    <x v="0"/>
    <x v="192"/>
    <x v="230"/>
  </r>
  <r>
    <n v="1218"/>
    <s v="Approved Vendor list may be developed item wise to ensure a minimum of 3 vendors for each material."/>
    <s v="External"/>
    <d v="2022-10-13T00:00:00"/>
    <x v="1"/>
    <x v="5"/>
    <x v="15"/>
    <s v="OFI"/>
    <x v="1"/>
    <x v="9"/>
    <s v=" Creating and updating"/>
    <s v="Operations"/>
    <m/>
    <d v="2022-12-12T00:00:00"/>
    <d v="2022-11-08T00:00:00"/>
    <s v="Edited vendor list against criteria of scope of work. Vendor list not arranged to service provided. Vendor list to be maintained again service provided with at lest 3 vendor per scope. To be updated by operations and procurement."/>
    <x v="0"/>
    <x v="126"/>
    <x v="117"/>
  </r>
  <r>
    <n v="1219"/>
    <s v="Maintenance checklist may include building stability checks, lightening arrestor, earthing pits etc. (though not a legal requirement)"/>
    <s v="External"/>
    <d v="2022-10-13T00:00:00"/>
    <x v="1"/>
    <x v="5"/>
    <x v="15"/>
    <s v="OFI"/>
    <x v="1"/>
    <x v="9"/>
    <s v=" Creating and updating"/>
    <s v="Operations"/>
    <m/>
    <d v="2022-12-12T00:00:00"/>
    <d v="2022-11-08T00:00:00"/>
    <s v="Building stability  check done by Land owner every 5 years. But was not included in evidence. Building checks done, will engage contractors for check on lightning arrestor and earth pits. To be included as part of facilities yearly checks"/>
    <x v="0"/>
    <x v="126"/>
    <x v="117"/>
  </r>
  <r>
    <n v="1220"/>
    <s v="Electric sockets in the class room may be plugged or covered."/>
    <s v="External"/>
    <d v="2022-10-13T00:00:00"/>
    <x v="1"/>
    <x v="5"/>
    <x v="15"/>
    <s v="OFI"/>
    <x v="1"/>
    <x v="40"/>
    <s v=" Eliminating Hazards and reducing OH&amp;S risks"/>
    <s v="Operations"/>
    <m/>
    <d v="2022-12-12T00:00:00"/>
    <d v="2022-11-08T00:00:00"/>
    <s v="Purchased plug covers and cover low and exposed wall socket. To plug and cover open wall socket. To be part of facilities checklist  and class teachers to ensure covers are in place"/>
    <x v="0"/>
    <x v="126"/>
    <x v="117"/>
  </r>
  <r>
    <n v="1221"/>
    <s v="Canteen hygiene checklist may be developed in line with FSSC standard (instead of generic checklist)"/>
    <s v="External"/>
    <d v="2022-10-13T00:00:00"/>
    <x v="1"/>
    <x v="5"/>
    <x v="15"/>
    <s v="OFI"/>
    <x v="1"/>
    <x v="40"/>
    <s v=" Eliminating Hazards and reducing OH&amp;S risks"/>
    <s v="Operations"/>
    <m/>
    <d v="2022-12-12T00:00:00"/>
    <d v="2022-11-28T00:00:00"/>
    <s v="To work with GIIS to standardize checklist with FSSC standard. To standardize checklist with FSSC standard. To work with GIIS closely"/>
    <x v="0"/>
    <x v="209"/>
    <x v="196"/>
  </r>
  <r>
    <n v="1222"/>
    <s v="Fire load analysis may be carried out for placement of fire extinguishers (number &amp; type)."/>
    <s v="External"/>
    <d v="2022-10-13T00:00:00"/>
    <x v="1"/>
    <x v="5"/>
    <x v="15"/>
    <s v="OFI"/>
    <x v="1"/>
    <x v="40"/>
    <s v=" Eliminating Hazards and reducing OH&amp;S risks"/>
    <s v="Operations"/>
    <m/>
    <d v="2022-12-12T00:00:00"/>
    <d v="2022-11-28T00:00:00"/>
    <s v="The requirement is based on the building and load of the existing structure and not based on occupancy, hence the existing approval from_x000a_SCDF is sufficient "/>
    <x v="0"/>
    <x v="209"/>
    <x v="196"/>
  </r>
  <r>
    <n v="1223"/>
    <s v="Evidence of knowledge and awareness training of ISO requirements and PDCA aspects was not demonstrated during the audit of IBPYP coordinator. In the absence of the same it may be unclear if all aspects of PYP curriculum are delivered and deployed in the desired manner across all the classes"/>
    <s v="Internal"/>
    <d v="2023-02-16T00:00:00"/>
    <x v="0"/>
    <x v="0"/>
    <x v="0"/>
    <s v="Observation"/>
    <x v="2"/>
    <x v="0"/>
    <s v=" Competence"/>
    <s v="Academics"/>
    <m/>
    <d v="2023-04-17T00:00:00"/>
    <d v="2023-02-23T00:00:00"/>
    <s v="&quot;Training session regarding the PDCA aspects, my GIIS policies, addressing risks and opportunities and ISO standards given to PYP coordinator._x000a_Evidence of files attached in related files. Advance training of requirements as per ISO requirements as well as my GIIS policies need to be given during the induction program of the role."/>
    <x v="0"/>
    <x v="237"/>
    <x v="231"/>
  </r>
  <r>
    <n v="1224"/>
    <s v="Documentary evidence of processes in place as per myGIIS IMS policies 1-7 not seen in an organised manner. In the absence of the same it cannot be ascertained if the processes are well deployed across the curriculum"/>
    <s v="Internal"/>
    <d v="2023-02-16T00:00:00"/>
    <x v="0"/>
    <x v="0"/>
    <x v="0"/>
    <s v="Observation"/>
    <x v="2"/>
    <x v="18"/>
    <s v=" Documented information"/>
    <s v="Academics"/>
    <m/>
    <d v="2023-04-17T00:00:00"/>
    <d v="2023-03-06T00:00:00"/>
    <s v="All documentary evidence is managed by PYP coordinator and are accessible to all PYP teachers. PYP coordinator is the manager along with principal to manage the documentary evidence. Coordinator to have complete understanding and control of all documentary evidences. "/>
    <x v="0"/>
    <x v="190"/>
    <x v="180"/>
  </r>
  <r>
    <n v="1225"/>
    <s v="Evidence of Substitute teacher records not found-. In the absence of the same, it is not sure to ascertain if all classes have been substituted in the case of teacher becomes absent on any particular day"/>
    <s v="Internal"/>
    <d v="2023-02-16T00:00:00"/>
    <x v="0"/>
    <x v="0"/>
    <x v="0"/>
    <s v="Observation"/>
    <x v="2"/>
    <x v="18"/>
    <s v=" Documented information"/>
    <s v="Academics"/>
    <m/>
    <d v="2023-04-17T00:00:00"/>
    <d v="2023-02-23T00:00:00"/>
    <s v=" Process of documenting substitute records of GMP classes in place.Follow the process of documenting substitute records for absent teachers so that a tracking system will be readily available. "/>
    <x v="0"/>
    <x v="237"/>
    <x v="231"/>
  </r>
  <r>
    <n v="1226"/>
    <s v="Evidence of First aid training as well as response to accidents and incidents given to all teachers not seen for 2022. In the absence of the same teachers will not be able to respond and react to first aid situations outside school premises or inside the classroom"/>
    <s v="Internal"/>
    <d v="2023-02-16T00:00:00"/>
    <x v="0"/>
    <x v="0"/>
    <x v="0"/>
    <s v="Observation"/>
    <x v="1"/>
    <x v="27"/>
    <s v=" Awareness"/>
    <s v="Operations"/>
    <m/>
    <d v="2023-04-17T00:00:00"/>
    <d v="2023-03-16T00:00:00"/>
    <s v="First Aid Training given to teachers by school nurses. Proper plan to conduct scheduled annual first aid training to all teachers. Nurses and Operations department to plan all training in advance so that all can avoid missing the same."/>
    <x v="0"/>
    <x v="135"/>
    <x v="56"/>
  </r>
  <r>
    <n v="1227"/>
    <s v="The process of collecting and sharing health records of newly admitted students including allergy records was not evident during the audit. In the absence of the same it cannot be ensured if all the information are shared to relevant campus nurses as well as class teachers. This may be a safety risk to students especially when they share food during lunch"/>
    <s v="Internal"/>
    <d v="2023-02-16T00:00:00"/>
    <x v="0"/>
    <x v="0"/>
    <x v="0"/>
    <s v="OFI"/>
    <x v="1"/>
    <x v="18"/>
    <s v=" Documented information"/>
    <s v="Admissions"/>
    <m/>
    <d v="2023-04-17T00:00:00"/>
    <d v="2023-04-05T00:00:00"/>
    <s v="Policy regarding collecting the medical information was put in place and new parents have been requested to do upload the medical form through google form. All new parents have started the process. The records are received by school nurses .The policies has been communicated to all relevant parties of all campuses. All nurses have been trained to update the medical records through sending google form to parents regularly."/>
    <x v="0"/>
    <x v="168"/>
    <x v="44"/>
  </r>
  <r>
    <n v="1228"/>
    <s v="No documents seen or no evidence seen for process or practice related to emergency response process in case of situations happening during ECA/ CCA / park time outside the school. In the absence of the same the teachers, support staff, external contract teachers will not have clue of the process and can create a chaos and can compromise safety and accountability in the eventuality of an emergency"/>
    <s v="Internal"/>
    <d v="2023-02-16T00:00:00"/>
    <x v="0"/>
    <x v="0"/>
    <x v="0"/>
    <s v="Observation"/>
    <x v="1"/>
    <x v="40"/>
    <s v=" Eliminating Hazards and reducing OH&amp;S risks"/>
    <s v="Operations"/>
    <m/>
    <d v="2023-04-17T00:00:00"/>
    <d v="2023-03-20T00:00:00"/>
    <s v="Training needs are identified, and training conducted for all ECA/ CCA teachers. To include annual training / re-fresher training for ECA/ CCA teachers along with regular teachers for emergency response. ECA CCA external teachers to be identified as student facilitators and to include them for all necessary trainings."/>
    <x v="0"/>
    <x v="130"/>
    <x v="119"/>
  </r>
  <r>
    <n v="1229"/>
    <s v="Evidence of emergency training for substitute teachers not seen. In the absence of the same, the_x000a_substitute teachers will not have an idea of how to respond to emergency situations"/>
    <s v="Internal"/>
    <d v="2023-02-16T00:00:00"/>
    <x v="0"/>
    <x v="0"/>
    <x v="0"/>
    <s v="Observation"/>
    <x v="1"/>
    <x v="40"/>
    <s v=" Eliminating Hazards and reducing OH&amp;S risks"/>
    <s v="Operations"/>
    <m/>
    <d v="2023-04-17T00:00:00"/>
    <d v="2023-03-20T00:00:00"/>
    <s v="Training needs identified and training of emergency response conducted for all substitute teachers. To make annual plan for training of emergency response conducted for all substitute teachers. Make a list of substitute teachers and share to operations department so that they include to train substitute teachers as well for emergency response."/>
    <x v="0"/>
    <x v="130"/>
    <x v="119"/>
  </r>
  <r>
    <n v="1230"/>
    <s v="No evidence of cleaning reports of washroom cleaning with time stamps seen. In the absence of the same it cannot be ensured that timely cleaning is conducted"/>
    <s v="Internal"/>
    <d v="2023-02-16T00:00:00"/>
    <x v="0"/>
    <x v="0"/>
    <x v="0"/>
    <s v="OFI"/>
    <x v="1"/>
    <x v="41"/>
    <s v=" Monitoring, measurement, analysis &amp; performance evaluation"/>
    <s v="Operations"/>
    <m/>
    <d v="2023-04-17T00:00:00"/>
    <d v="2023-04-07T00:00:00"/>
    <s v="The process of recording the washroom cleaning was put in place. All cleaners of all campuses were given orientation for starting the process."/>
    <x v="0"/>
    <x v="185"/>
    <x v="193"/>
  </r>
  <r>
    <n v="1231"/>
    <s v="Evidence of records of asset stock maintenance not seen for 2022. In the absence of the same it is not sure to ascertain if all assets are managed, safeguarded and maintained by the school"/>
    <s v="Internal"/>
    <d v="2023-02-16T00:00:00"/>
    <x v="0"/>
    <x v="0"/>
    <x v="0"/>
    <s v="OFI"/>
    <x v="0"/>
    <x v="16"/>
    <s v=" Infrastructure"/>
    <s v="Operations"/>
    <m/>
    <d v="2023-04-17T00:00:00"/>
    <d v="2023-03-13T00:00:00"/>
    <s v="Management decisions to complete the asset stock taking by the end of the year during school holidays as it is time consuming. Management decisions to schedule asset stock taking during school holiday time. Plan and schedule asset stock taking well ahead."/>
    <x v="0"/>
    <x v="192"/>
    <x v="230"/>
  </r>
  <r>
    <n v="1232"/>
    <s v="Documented evidence of Occupational Health and Safety Induction conducted not seen for_x000a_new employee induction. In the absence of the evidence, it cannot be concluded that the mandatory safety induction for employees have been completed"/>
    <s v="Internal"/>
    <d v="2023-02-16T00:00:00"/>
    <x v="0"/>
    <x v="0"/>
    <x v="0"/>
    <s v="Observation"/>
    <x v="0"/>
    <x v="27"/>
    <s v=" Awareness"/>
    <s v="HR"/>
    <m/>
    <d v="2023-04-17T00:00:00"/>
    <d v="2023-04-14T00:00:00"/>
    <s v="OH and S induction for new joiner once completed was documented in the  HR induction checklist format . The standardized format was put in action for all HR induction from April 2023.The same format will be followed for all campus new joiner, HR induction."/>
    <x v="0"/>
    <x v="165"/>
    <x v="143"/>
  </r>
  <r>
    <n v="1233"/>
    <s v="Documented evidence of the employee induction records done by curriculum coordinator_x000a_may be maintained by HR. This will help HR in charge to see the completeness of induction and track if all necessary induction is complete or not or not especially when there are 3 different campuses, and the management is done centrally"/>
    <s v="Internal"/>
    <d v="2023-02-16T00:00:00"/>
    <x v="0"/>
    <x v="0"/>
    <x v="0"/>
    <s v="Observation"/>
    <x v="0"/>
    <x v="18"/>
    <s v=" Documented information"/>
    <s v="HR"/>
    <m/>
    <d v="2023-04-17T00:00:00"/>
    <d v="2023-04-07T00:00:00"/>
    <s v="The process of documenting the induction conducted by coordinators was completed by HR.  HR has started documenting l induction details in the employee file of all campuses."/>
    <x v="0"/>
    <x v="185"/>
    <x v="193"/>
  </r>
  <r>
    <n v="1234"/>
    <s v="Job Description &amp; Key Result Area for Business Development function was not available"/>
    <s v="Internal"/>
    <d v="2023-02-16T00:00:00"/>
    <x v="0"/>
    <x v="2"/>
    <x v="14"/>
    <s v="Observation"/>
    <x v="2"/>
    <x v="38"/>
    <s v=" Role, Responsibility, Authority"/>
    <s v="HR"/>
    <m/>
    <d v="2023-04-17T00:00:00"/>
    <d v="2023-04-10T00:00:00"/>
    <s v="A job description and key result area for the Business Development function have now been drafted by HR and made available to Tanushree, Fayaz Khan's reporting manager. As a result, HR has checked that JD's &amp; KRA's are available for all positions listed on the organization chart. Every time a new position is added to the organisation chart, the JD's &amp; KRA's will be prepared simultaneously and given to the new hire when he or she joins."/>
    <x v="0"/>
    <x v="238"/>
    <x v="232"/>
  </r>
  <r>
    <n v="1235"/>
    <s v="Sighted the joining records of Admission Counsellor and the French Teacher. They have access to myGIIS. However, could not verify details of their Induction Modules / PPT’s completion on Teamie &amp; also of OHSAS standards Induction PPT"/>
    <s v="Internal"/>
    <d v="2023-02-16T00:00:00"/>
    <x v="0"/>
    <x v="2"/>
    <x v="14"/>
    <s v="Observation"/>
    <x v="2"/>
    <x v="27"/>
    <s v=" Awareness"/>
    <s v="HR"/>
    <m/>
    <d v="2023-04-17T00:00:00"/>
    <d v="2023-05-02T00:00:00"/>
    <s v="All new joiners, in addition to completion of the standard HR induction have also completed their induction modules on Teamie &amp; general health and safety awareness module in the LMS. This requirement has now been added to the HR SOP and hence will be followed as per the SOP. GIIS Noida HR will make sure that all new joinees will complete all the necessary induction trainings within a weeks’ time from the date of joining "/>
    <x v="0"/>
    <x v="223"/>
    <x v="214"/>
  </r>
  <r>
    <n v="1236"/>
    <s v="Action plans for low-rated parameters for improvements needs to be made for PSAT 2 Report for the Campus that was shared on 11th Jan’23"/>
    <s v="Internal"/>
    <d v="2023-02-16T00:00:00"/>
    <x v="0"/>
    <x v="2"/>
    <x v="14"/>
    <s v="Observation"/>
    <x v="2"/>
    <x v="43"/>
    <s v="Satisfaction of learners, other beneficiaries and staff"/>
    <s v="Leadership"/>
    <m/>
    <d v="2023-04-17T00:00:00"/>
    <d v="2023-04-10T00:00:00"/>
    <s v="PSAT Report for Oct’22 to March’23 has been analysed and actionable points have been identified for improvement. PSAT 2 Report going forward will be checked and updated in Tracking Spreadsheet as and when it’s received. All Survey Reports received once in 6 months will be reviewed, analysed, actionable points identified &amp; monitored monthly to track progess"/>
    <x v="0"/>
    <x v="238"/>
    <x v="232"/>
  </r>
  <r>
    <n v="1237"/>
    <s v="Random breath tests are conducted on bus drivers to assess alcohol consumption, but no records or documentation is being maintained."/>
    <s v="Internal"/>
    <d v="2023-02-16T00:00:00"/>
    <x v="0"/>
    <x v="2"/>
    <x v="14"/>
    <s v="Observation"/>
    <x v="1"/>
    <x v="44"/>
    <s v=" General (Documented Info)"/>
    <s v="Operations"/>
    <m/>
    <d v="2023-04-17T00:00:00"/>
    <d v="2023-02-24T00:00:00"/>
    <s v="There is a checklist that the security guards have instructed to check the bus drivers upon arrival on campus in the morning to ensure they are not drunk and are able to drive. Admin Manager receives daily updates on compliance and the Principal's office reviews them every 15 days. Random medical checks by the school nurse, as well as annual medical checks"/>
    <x v="0"/>
    <x v="228"/>
    <x v="219"/>
  </r>
  <r>
    <n v="1238"/>
    <s v="During Campus Inspection Round on 03-Feb, found secondary grade children playing in the swing in the playground meant for pre-primary kids. No teachers were seen with the students. This could pose a risk in case the students have an injury or accident (major/minor). There was no signage indicating that the playground is meant for use for pre-primary children only"/>
    <s v="Internal"/>
    <d v="2023-02-16T00:00:00"/>
    <x v="0"/>
    <x v="2"/>
    <x v="14"/>
    <s v="Observation"/>
    <x v="1"/>
    <x v="40"/>
    <s v=" Eliminating Hazards and reducing OH&amp;S risks"/>
    <s v="Academics"/>
    <m/>
    <d v="2023-04-17T00:00:00"/>
    <d v="2023-02-24T00:00:00"/>
    <s v="Signage is displayed appropriately on the wall. In order to protect the pre-primary playground, the principal has requested academic coordinators to inform the sports teachers that the children should not be allowed to play in the area. It will also be monitored by CCTV cameras by the supervisor in the CCTV room, who will notify the school principal immediately if lapses are detected."/>
    <x v="0"/>
    <x v="228"/>
    <x v="219"/>
  </r>
  <r>
    <n v="1239"/>
    <s v="Out of total 168 cameras installed on campus, 15 are not working"/>
    <s v="Internal"/>
    <d v="2023-02-16T00:00:00"/>
    <x v="0"/>
    <x v="2"/>
    <x v="14"/>
    <s v="Observation"/>
    <x v="1"/>
    <x v="22"/>
    <s v=" General (Performance Evaluation)"/>
    <s v="Operations"/>
    <m/>
    <d v="2023-04-17T00:00:00"/>
    <d v="2023-02-24T00:00:00"/>
    <s v="In the campus, all cameras are now operational. An annual inspection and report will be provided by the CCTV vendor to ensure that all cameras are working and any that aren't can be repaired immediately.. A total of 6 extra CCTV cameras are now on standby at the campus, so that in case of a failure, a new one is ready to take its place, ensuring that continuous CCTV coverage is maintained"/>
    <x v="0"/>
    <x v="228"/>
    <x v="219"/>
  </r>
  <r>
    <n v="1240"/>
    <s v="First Aid Box was not labelled"/>
    <s v="Internal"/>
    <d v="2023-02-16T00:00:00"/>
    <x v="0"/>
    <x v="2"/>
    <x v="14"/>
    <s v="OFI"/>
    <x v="1"/>
    <x v="32"/>
    <s v=" Emergency preparedness and response"/>
    <s v="Operations"/>
    <m/>
    <d v="2023-04-17T00:00:00"/>
    <d v="2023-02-24T00:00:00"/>
    <s v="A label has been attached to the First Aid box. A label is on every First Aid Box on campus so that they are readily identifiable. We will ensure that any new first aid box is clearly identifiable whenever it is purchased"/>
    <x v="0"/>
    <x v="228"/>
    <x v="219"/>
  </r>
  <r>
    <n v="1241"/>
    <s v="List of Trained First Aiders for the Campus to be made &amp; displayed in the Infirmary and in other prominent places on the campus so that in case of an emergency they can be reached out for assistance."/>
    <s v="Internal"/>
    <d v="2023-02-16T00:00:00"/>
    <x v="0"/>
    <x v="2"/>
    <x v="14"/>
    <s v="OFI"/>
    <x v="1"/>
    <x v="32"/>
    <s v=" Emergency preparedness and response"/>
    <s v="Operations"/>
    <m/>
    <d v="2023-04-17T00:00:00"/>
    <d v="2023-02-24T00:00:00"/>
    <s v="Throughout the campus, including the infirmary, there is now a list of trained first aiders. Approximately once every six months, the list will be reviewed and updated to ensure only campus staff members are included in the list. Standards awareness training will cover this requirement so that it is not missed during implementation. In addition, safety audits will audit this list each year"/>
    <x v="0"/>
    <x v="228"/>
    <x v="219"/>
  </r>
  <r>
    <n v="1242"/>
    <s v="Internal Campus staff members’ contact details / Internal Rescue Team Details e.g. Principal, VP, Admin Manager, etc. not mentioned in the Emergency Contact Details List"/>
    <s v="Internal"/>
    <d v="2023-02-16T00:00:00"/>
    <x v="0"/>
    <x v="2"/>
    <x v="14"/>
    <s v="OFI"/>
    <x v="1"/>
    <x v="32"/>
    <s v=" Emergency preparedness and response"/>
    <s v="Operations"/>
    <m/>
    <d v="2023-04-17T00:00:00"/>
    <d v="2023-02-24T00:00:00"/>
    <s v="Members of the Internal Rescue Team (IRT) are now displayed at all prominent spots on campus. A six-month review and update of the list will be conducted so that only campus staff members are listed on the list. The annual safety audits will also cover this point. This requirement will also be covered during standard awareness training to avoid it being overlooked as part of the implementation process. "/>
    <x v="0"/>
    <x v="228"/>
    <x v="219"/>
  </r>
  <r>
    <n v="1243"/>
    <s v="Bus Attendants were found to be not trained on Emergency Evacuation Preparedness, for example, how to open the bus emergency exit door."/>
    <s v="Internal"/>
    <d v="2023-02-16T00:00:00"/>
    <x v="0"/>
    <x v="2"/>
    <x v="14"/>
    <s v="Minor -Non-Conformities"/>
    <x v="1"/>
    <x v="32"/>
    <s v=" Emergency preparedness and response"/>
    <s v="Operations"/>
    <m/>
    <d v="2023-04-17T00:00:00"/>
    <d v="2023-02-24T00:00:00"/>
    <s v="Transportation Incharge Raju Bharati has trained bus attendants on emergency door opening, fire extinguisher operation, etc.. The trainings are now included in the annual training plan and will be followed as planned from now on. Bus attendants should be trained on emergency preparedness and fire safety by their transport supervisor before starting work"/>
    <x v="0"/>
    <x v="228"/>
    <x v="219"/>
  </r>
  <r>
    <n v="1244"/>
    <s v="A list of trained firefighters could be made &amp; displayed prominently in the campus."/>
    <s v="Internal"/>
    <d v="2023-02-16T00:00:00"/>
    <x v="0"/>
    <x v="2"/>
    <x v="14"/>
    <s v="OFI"/>
    <x v="1"/>
    <x v="32"/>
    <s v=" Emergency preparedness and response"/>
    <s v="Operations"/>
    <m/>
    <d v="2023-04-17T00:00:00"/>
    <d v="2023-02-24T00:00:00"/>
    <s v="A list of all fire fighters trained at the campus is now displayed at all major locations. In the event of new training taking place and new personnel being trained for fire fighting, the list will be immediately updated. When safety audits are conducted annually, this list will be checked to see if it is current"/>
    <x v="0"/>
    <x v="228"/>
    <x v="219"/>
  </r>
  <r>
    <n v="1245"/>
    <s v="First Aid Box for Bus Route No. IP3 &amp; Fire Extinguisher for GR2 were kept in inaccessible locations. This could pose a risk in looking for them in times of emergency"/>
    <s v="Internal"/>
    <d v="2023-02-16T00:00:00"/>
    <x v="0"/>
    <x v="2"/>
    <x v="14"/>
    <s v="Observation"/>
    <x v="1"/>
    <x v="32"/>
    <s v=" Emergency preparedness and response"/>
    <s v="Operations"/>
    <m/>
    <d v="2023-04-17T00:00:00"/>
    <d v="2023-02-24T00:00:00"/>
    <s v="First Aid Boxes &amp; Fire Extinguishers are all placed at visible &amp; accessible locations in all of the buses. Keeping first aid box &amp; fire extinguishers in easy to access place is now part of daily checklist. This will ensure their compliance. Whenever training is given to the bus staff, they will be briefed for placement of both the items in proper location"/>
    <x v="0"/>
    <x v="228"/>
    <x v="219"/>
  </r>
  <r>
    <n v="1246"/>
    <s v="The agreement between GIIS and Cafe Coffee Day was not available with the operations Team."/>
    <s v="Internal"/>
    <d v="2023-02-16T00:00:00"/>
    <x v="0"/>
    <x v="2"/>
    <x v="14"/>
    <s v="Minor -Non-Conformities"/>
    <x v="1"/>
    <x v="43"/>
    <s v=" Evaluation of Complaince"/>
    <s v="Operations"/>
    <m/>
    <d v="2023-04-17T00:00:00"/>
    <d v="2023-04-26T00:00:00"/>
    <s v="The agreement of CCD with GIIS Noida Campus is now made &amp; a copy is available with the campus. Campus Admin has informed Noida HO central contracting team to ensure that all vendor agreements are in place before they come to campus for operations. Henceforth whenever a new vendor is to setup their services inside the campus, all the documentation compliance related work to be done well in advance before commencement of operations"/>
    <x v="0"/>
    <x v="72"/>
    <x v="71"/>
  </r>
  <r>
    <n v="1247"/>
    <s v="Post Course Effectiveness / Evaluation Results could be done for First Aid Training &amp; for CPR Trainings that will help in gauging the implementation by the participants of the knowledge gained by attending the training programme"/>
    <s v="Internal"/>
    <d v="2023-02-16T00:00:00"/>
    <x v="0"/>
    <x v="2"/>
    <x v="14"/>
    <s v="OFI"/>
    <x v="0"/>
    <x v="0"/>
    <s v=" Competence"/>
    <s v="HR"/>
    <m/>
    <d v="2023-04-17T00:00:00"/>
    <d v="2023-02-25T00:00:00"/>
    <s v="Quiz has been conducted for all the participants via Google Forms &amp; participants’ responses have been recorded. All trainings will have a quiz (evaluation) after completion of the program so as to gauge it’s effectiveness/understanding on the participants. Requirement of doing evaluation or training effectiveness will be emphasized during ISO standards awareness training programme"/>
    <x v="0"/>
    <x v="213"/>
    <x v="174"/>
  </r>
  <r>
    <n v="1248"/>
    <s v="Staff Utilization Data Record is not updated"/>
    <s v="Internal"/>
    <d v="2023-02-16T00:00:00"/>
    <x v="0"/>
    <x v="2"/>
    <x v="14"/>
    <s v="Observation"/>
    <x v="0"/>
    <x v="9"/>
    <s v=" Creating and updating"/>
    <s v="HR"/>
    <m/>
    <d v="2023-04-17T00:00:00"/>
    <d v="2023-04-10T00:00:00"/>
    <s v="All old resigned &amp; staff who left the organisation, their records have been removed from the spreadsheet report. Staff utilization data report will be reviewed monthly and updated with newly joined staff and those who resigned or have left. This requirement is now added to HR SOP and will be followed for compliance as per the SOP"/>
    <x v="0"/>
    <x v="238"/>
    <x v="232"/>
  </r>
  <r>
    <n v="1249"/>
    <s v="The risks and opportunities document can be updated with the inclusion of new curriculum (IBDP) at the campus"/>
    <s v="Internal"/>
    <d v="2023-03-20T00:00:00"/>
    <x v="0"/>
    <x v="5"/>
    <x v="10"/>
    <s v="OFI"/>
    <x v="2"/>
    <x v="1"/>
    <s v=" Actions to address risks &amp; opportunities"/>
    <s v="Leadership"/>
    <m/>
    <d v="2023-05-19T00:00:00"/>
    <d v="2023-04-06T00:00:00"/>
    <s v="The Risks and Opportunities register has been updated to include the opportunity of IBDP curriculum. Any changes to the risks and opportunities of East Coast campus will be documented in the risks and opportunities document. Henceforth, such curriculum inclusion and other similar opportunities shall be added to the risks and opportunities document under Leadership"/>
    <x v="0"/>
    <x v="239"/>
    <x v="155"/>
  </r>
  <r>
    <n v="1250"/>
    <s v="The risks and opportunities related to the launch of Yarrow Park as a community connect initiative can be added to the risks and opportunities document"/>
    <s v="Internal"/>
    <d v="2023-03-20T00:00:00"/>
    <x v="0"/>
    <x v="5"/>
    <x v="10"/>
    <s v="OFI"/>
    <x v="2"/>
    <x v="1"/>
    <s v=" Actions to address risks &amp; opportunities"/>
    <s v="Leadership"/>
    <m/>
    <d v="2023-05-19T00:00:00"/>
    <d v="2023-04-06T00:00:00"/>
    <s v="The Risks and Opportunities register has been updated to include the risk of launching the Yarrow Park as a community connect initiative. Any changes to the risks and opportunities of East Coast campus will be documented in the risks and opportunities document. Henceforth, such risks and other similar risks shall be added to the risks and opportunities document under Leadership "/>
    <x v="0"/>
    <x v="239"/>
    <x v="155"/>
  </r>
  <r>
    <n v="1251"/>
    <s v="Relief Teachers should be made aware of the GIIS Health and Safety Policy"/>
    <s v="Internal"/>
    <d v="2023-03-20T00:00:00"/>
    <x v="0"/>
    <x v="5"/>
    <x v="10"/>
    <s v="Observation"/>
    <x v="1"/>
    <x v="27"/>
    <s v=" Awareness"/>
    <s v="HR"/>
    <m/>
    <d v="2023-05-19T00:00:00"/>
    <d v="2023-04-06T00:00:00"/>
    <s v="Post the audit findings, this has been corrected and included as part of the contract. All relief teachers will be requested to read through and sign on the Occupational health and safety policy of GIIS. This will be mandated across for all relief teachers. This shall be included as part of the induction process of relief teachers"/>
    <x v="0"/>
    <x v="239"/>
    <x v="155"/>
  </r>
  <r>
    <n v="1252"/>
    <s v="The Approved Vendor List with the Operations Executive is that of 2020-21 which needs updation"/>
    <s v="Internal"/>
    <d v="2023-03-20T00:00:00"/>
    <x v="0"/>
    <x v="5"/>
    <x v="10"/>
    <s v="Observation"/>
    <x v="1"/>
    <x v="9"/>
    <s v=" Creating and updating"/>
    <s v="Operations"/>
    <m/>
    <d v="2023-05-19T00:00:00"/>
    <d v="2023-04-06T00:00:00"/>
    <s v="The Approved Vendor List of 2022 has been updated . The current vendor list shall be maintained by the Operations Executive at East Coast campus. The Operations Executive shall update and maintain the new version of documents once received from HQ"/>
    <x v="0"/>
    <x v="239"/>
    <x v="155"/>
  </r>
  <r>
    <n v="1253"/>
    <s v="The CCTV and the Fire Extinguisher details with description, specifications and locations has not been updated"/>
    <s v="Internal"/>
    <d v="2023-03-20T00:00:00"/>
    <x v="0"/>
    <x v="5"/>
    <x v="10"/>
    <s v="Observation"/>
    <x v="1"/>
    <x v="9"/>
    <s v=" Creating and updating"/>
    <s v="Operations"/>
    <m/>
    <d v="2023-05-19T00:00:00"/>
    <d v="2023-04-06T00:00:00"/>
    <s v="The CCTV and the Fire Extinguisher details with description, specifications and locations has now been updated. This file shall be reviewed on a quarterly basis and updated regularly when there is a change. All the documents and trackers maintained by the Operations Executive shall be reviewed on a half yearly basis by the team and necessary changes shall be made"/>
    <x v="0"/>
    <x v="239"/>
    <x v="155"/>
  </r>
  <r>
    <n v="1254"/>
    <s v="The Operations can look into maintaining a tracker for all the annual maintenance and servicing contracts/activities for monitoring and follow-up"/>
    <s v="Internal"/>
    <d v="2023-03-20T00:00:00"/>
    <x v="0"/>
    <x v="5"/>
    <x v="10"/>
    <s v="OFI"/>
    <x v="1"/>
    <x v="9"/>
    <s v=" Creating and updating"/>
    <s v="Operations"/>
    <m/>
    <d v="2023-05-19T00:00:00"/>
    <d v="2023-04-26T00:00:00"/>
    <s v="The Operations is maintaining a tracker for all the annual maintenance and servicing contracts/activities. This tracker includes all contracts and service activities related to East Coast Campus. This tracker will be updated for any changes in the activities or contracts"/>
    <x v="0"/>
    <x v="12"/>
    <x v="12"/>
  </r>
  <r>
    <n v="1255"/>
    <s v="The Water Tank cleaning report was not available at the campus though the actual cleaning has been carried out as per the available information"/>
    <s v="Internal"/>
    <d v="2023-03-20T00:00:00"/>
    <x v="0"/>
    <x v="5"/>
    <x v="10"/>
    <s v="OFI"/>
    <x v="1"/>
    <x v="13"/>
    <s v=" Control of documented information"/>
    <s v="Operations"/>
    <m/>
    <d v="2023-05-19T00:00:00"/>
    <d v="2023-04-06T00:00:00"/>
    <s v="The Water Tank cleaning report has been documented. The Water Tank Cleaning activity is a yearly activity at the campus. Post the cleaning, there is a certification from PUB. Both the servicing and the certification has been received for the year 2022. This shall be documented and filed for future reference. Henceforth any servicing report or certification report shall be filed and maintained at the campus"/>
    <x v="0"/>
    <x v="239"/>
    <x v="155"/>
  </r>
  <r>
    <n v="1256"/>
    <s v="The certificate of Food Handling from Singapore Food Agency (SFA) which is displayed at the canteen has expired on July 2022"/>
    <s v="Internal"/>
    <d v="2023-03-20T00:00:00"/>
    <x v="0"/>
    <x v="5"/>
    <x v="10"/>
    <s v="Observation"/>
    <x v="1"/>
    <x v="13"/>
    <s v=" Control of documented information"/>
    <s v="Operations"/>
    <m/>
    <d v="2023-05-19T00:00:00"/>
    <d v="2023-04-06T00:00:00"/>
    <s v="The Updated Certificate has been displayed at the canteen. The Current certification from Singapore Food Agency has been displayed at the canteen. There is QR code also available for checking the same. The certificate is now valid till 10th July 2023. Henceforth the operations department shall have the QR Code and certification documented._x000a_https://www.sfa.gov.sg/tools-and-resources/track-records?licRefNo=SE06309L000&amp;module=EHFE. When there is an updation on any certification, the same shall be changed on immediate basis to show the current validity"/>
    <x v="0"/>
    <x v="239"/>
    <x v="155"/>
  </r>
  <r>
    <n v="1257"/>
    <s v="All service reports from vendors for the campus need to be maintained by the Operations Executive at EC campus for ease in reference and retrieval. E.g., the grease trap service reports"/>
    <s v="Internal"/>
    <d v="2023-03-20T00:00:00"/>
    <x v="0"/>
    <x v="5"/>
    <x v="10"/>
    <s v="Observation"/>
    <x v="1"/>
    <x v="13"/>
    <s v=" Control of documented information"/>
    <s v="Operations"/>
    <m/>
    <d v="2023-05-19T00:00:00"/>
    <d v="2023-04-09T00:00:00"/>
    <s v="All the service reports of East Coast campus is now documented and filed. Available with the operations executive. The Operations Executive will start filing and documenting all the service reports of the campus on regular basis. The campus will start documenting and maintaining different files for all the vendors who are doing AMCs for easy reference and retrieval "/>
    <x v="0"/>
    <x v="187"/>
    <x v="182"/>
  </r>
  <r>
    <n v="1258"/>
    <s v="The School Bus Safety Assessment can be looked into for repeated follow-up in case of non-compliance to certain parameters mentioned in the checklist"/>
    <s v="Internal"/>
    <d v="2023-03-20T00:00:00"/>
    <x v="0"/>
    <x v="5"/>
    <x v="10"/>
    <s v="Observation"/>
    <x v="1"/>
    <x v="40"/>
    <s v=" Eliminating Hazards and reducing OH&amp;S risks"/>
    <s v="Operations"/>
    <m/>
    <d v="2023-05-19T00:00:00"/>
    <d v="2023-04-26T00:00:00"/>
    <s v="The follow-ups required for any issues will be noted in the School Bus Safety Assessment . The record of follow-up marked in the safety assessment checklist.Regular safety assessments will be followed in future for 100% compliance"/>
    <x v="0"/>
    <x v="12"/>
    <x v="12"/>
  </r>
  <r>
    <n v="1259"/>
    <s v="It was observed that Bus E16 had Fire Extinguisher which had expired on 4th March 2023 "/>
    <s v="Internal"/>
    <d v="2023-03-20T00:00:00"/>
    <x v="0"/>
    <x v="5"/>
    <x v="10"/>
    <s v="Minor -Non-Conformities"/>
    <x v="1"/>
    <x v="40"/>
    <s v=" Eliminating Hazards and reducing OH&amp;S risks"/>
    <s v="Operations"/>
    <m/>
    <d v="2023-05-19T00:00:00"/>
    <d v="2023-04-26T00:00:00"/>
    <s v="The Fire Extinguisher in Bus E16 has been replaced . The vendor has been notified on this lapse and advised to be proactive to check and replace the fire extinguishers in all buses. The bus drivers have been trained by the vendor to proactively replace the fire extinguishers before the expiry date"/>
    <x v="0"/>
    <x v="12"/>
    <x v="12"/>
  </r>
  <r>
    <n v="1260"/>
    <s v="It was observed that Bus E14 had Fire Extinguisher which had expired in Feb 2020 and the medicines in the First Aid Kit had expired in June 2019"/>
    <s v="Internal"/>
    <d v="2023-03-20T00:00:00"/>
    <x v="0"/>
    <x v="5"/>
    <x v="10"/>
    <s v="Minor -Non-Conformities"/>
    <x v="1"/>
    <x v="40"/>
    <s v=" Eliminating Hazards and reducing OH&amp;S risks"/>
    <s v="Operations"/>
    <m/>
    <d v="2023-05-19T00:00:00"/>
    <d v="2023-04-26T00:00:00"/>
    <s v="Both the fire extinguisher and first aid kit have been replaced. The vendors have been informed to check the buses proactively and change the fire extinguisher and first aid kits. The vendor has informed all the drivers to proactively change the fire extinguishers and first aid kits on expiry"/>
    <x v="0"/>
    <x v="12"/>
    <x v="12"/>
  </r>
  <r>
    <n v="1261"/>
    <s v="The Proxy Register can be shared with all academic staff through the official communication channel (Google drive/myGIIS)"/>
    <s v="Internal"/>
    <d v="2023-03-20T00:00:00"/>
    <x v="0"/>
    <x v="5"/>
    <x v="10"/>
    <s v="OFI"/>
    <x v="0"/>
    <x v="27"/>
    <s v=" Awareness"/>
    <s v="Academics"/>
    <m/>
    <d v="2023-05-19T00:00:00"/>
    <d v="2023-04-09T00:00:00"/>
    <s v="The Proxy department shared the drive link with all the academic staff at East Coast Campus. There was a mail sent to all academic staff by the Proxy Team with the drive details. The drive will be used for all Proxy related updates for the whole academic year"/>
    <x v="0"/>
    <x v="187"/>
    <x v="182"/>
  </r>
  <r>
    <n v="1262"/>
    <s v="The Daily Work Performa is not being maintained by all classes on regular basis as mentioned in the process manual (GIIS-ACA-04-Class Lesson Conduct Audit)"/>
    <s v="Internal"/>
    <d v="2023-03-20T00:00:00"/>
    <x v="0"/>
    <x v="5"/>
    <x v="10"/>
    <s v="Observation"/>
    <x v="0"/>
    <x v="44"/>
    <s v=" General (Documented Info)"/>
    <s v="Academics"/>
    <m/>
    <d v="2023-05-19T00:00:00"/>
    <d v="2023-04-09T00:00:00"/>
    <s v="All the class teachers were immediately informed by the co-ordinators in the weekly meeting to maintain the daily work performa on regular basis . There was a mail sent to all the teachers with the co-ordinators in loop that this will be a mandatory document to be maintained by all classes. The co-ordinators and the Principal will emphasise on the importance of documentation on regular basis during staff meetings"/>
    <x v="0"/>
    <x v="187"/>
    <x v="182"/>
  </r>
  <r>
    <n v="1263"/>
    <s v="A Teacher Observation planner can be prepared for the Principal and all the co-ordinators for easy tracking and monitoring "/>
    <s v="Internal"/>
    <d v="2023-03-20T00:00:00"/>
    <x v="0"/>
    <x v="5"/>
    <x v="10"/>
    <s v="OFI"/>
    <x v="0"/>
    <x v="22"/>
    <s v=" General (Performance Evaluation)"/>
    <s v="Academics"/>
    <m/>
    <d v="2023-05-19T00:00:00"/>
    <d v="2023-04-26T00:00:00"/>
    <s v="A Teacher Observation planner has been prepared for the Principal and all the co-ordinators . All the observations planned for the current academic year will be updated on a monthly basis to this planner. The tracker will be maintained to monitor all classroom observations of all the co-ordinators and Principal"/>
    <x v="0"/>
    <x v="12"/>
    <x v="12"/>
  </r>
  <r>
    <n v="1264"/>
    <s v="The HOD Moderation Report has some samples of checking of HOD notebook correction by the HOD himself. The maker checker has to be two different people and to be clearly defined"/>
    <s v="Internal"/>
    <d v="2023-03-20T00:00:00"/>
    <x v="0"/>
    <x v="5"/>
    <x v="10"/>
    <s v="Observation"/>
    <x v="0"/>
    <x v="23"/>
    <s v=" Analysis &amp; evaluation"/>
    <s v="Academics"/>
    <m/>
    <d v="2023-05-19T00:00:00"/>
    <d v="2023-04-26T00:00:00"/>
    <s v="The HOD Moderation Report has been rectified and the process has been redefined. The HOD Moderation Report for the HOD checking and correcting notebooks will be done by the coordinator. Henceforth, it will be made sure that the maker and checker are two different people and there is no overlap of responsibilities"/>
    <x v="0"/>
    <x v="12"/>
    <x v="12"/>
  </r>
  <r>
    <n v="1265"/>
    <s v="The frequency of cross checking of written work mentioned in the process is not standardised across segments/levels (Reference: GIIS-ACA-04 4.2.2 Cross Checking of Written Work)"/>
    <s v="Internal"/>
    <d v="2023-03-23T00:00:00"/>
    <x v="0"/>
    <x v="5"/>
    <x v="9"/>
    <s v="Observation"/>
    <x v="2"/>
    <x v="68"/>
    <s v="Analysis and evaluation"/>
    <s v="Academics"/>
    <m/>
    <d v="2023-05-22T00:00:00"/>
    <d v="2023-08-28T00:00:00"/>
    <s v="Training was given to all new joinees on the frequency of notebook moderation and assessment moderation and the importance of following the academic processes. The Academic induction module will be shared to all the new joinees and it will be a mandatory induction which needs to be completed. There will be regular trainings (both formal and informal) which will cover all these aspects of academic processes "/>
    <x v="0"/>
    <x v="86"/>
    <x v="82"/>
  </r>
  <r>
    <n v="1266"/>
    <s v="The admission counsellors can be trained on the PDPA requirements in Singapore"/>
    <s v="Internal"/>
    <d v="2023-03-23T00:00:00"/>
    <x v="0"/>
    <x v="5"/>
    <x v="9"/>
    <s v="Observation"/>
    <x v="1"/>
    <x v="27"/>
    <s v=" Awareness"/>
    <s v="Admissions"/>
    <m/>
    <d v="2023-05-22T00:00:00"/>
    <d v="2023-08-28T00:00:00"/>
    <s v="The admission counsellors have been trained on the PDPA requirements in Singapore. This training module has been added to the Training drive of admission counsellors. This training module will be a mandatory module for all new joinees and a refresher training is planned every year for current admission counsellors."/>
    <x v="0"/>
    <x v="86"/>
    <x v="82"/>
  </r>
  <r>
    <n v="1267"/>
    <s v="The key aspects of EduTrust, ISO and PDPA can be included in the HR Induction Deck for both academic and nonacademic staff"/>
    <s v="Internal"/>
    <d v="2023-03-23T00:00:00"/>
    <x v="0"/>
    <x v="5"/>
    <x v="9"/>
    <s v="Observation"/>
    <x v="1"/>
    <x v="27"/>
    <s v=" Awareness"/>
    <s v="HR"/>
    <m/>
    <d v="2023-05-22T00:00:00"/>
    <d v="2023-08-19T00:00:00"/>
    <s v="The HR Deck for both academic and non-academic staff includes the key aspects of EduTrust, ISO and PDPA. These aspects have been added to the Induction module with the HR. The Induction process will include pointers on all the above and staff will be inducted in all these aspects."/>
    <x v="0"/>
    <x v="240"/>
    <x v="233"/>
  </r>
  <r>
    <n v="1268"/>
    <s v="Relief Teachers should be made aware of the GIIS Health and Safety Policy"/>
    <s v="Internal"/>
    <d v="2023-03-23T00:00:00"/>
    <x v="0"/>
    <x v="5"/>
    <x v="9"/>
    <s v="Observation"/>
    <x v="1"/>
    <x v="27"/>
    <s v=" Awareness"/>
    <s v="HR"/>
    <m/>
    <d v="2023-05-22T00:00:00"/>
    <d v="2023-04-26T00:00:00"/>
    <s v="Post the audit findings, this has been corrected and included as part of the contract. All relief teachers will be requested to read through and sign on the Occupational health and safety policy of GIIS. This will be mandated across for all relief teacher. This shall be included as part of the induction process of relief teachers"/>
    <x v="0"/>
    <x v="188"/>
    <x v="38"/>
  </r>
  <r>
    <n v="1269"/>
    <s v="Though there are adhoc checks happening at the canteen for packed food items; these are not recorded/documented"/>
    <s v="Internal"/>
    <d v="2023-03-23T00:00:00"/>
    <x v="0"/>
    <x v="5"/>
    <x v="9"/>
    <s v="OFI"/>
    <x v="1"/>
    <x v="13"/>
    <s v=" Control of documented information"/>
    <s v="Operations"/>
    <m/>
    <d v="2023-05-22T00:00:00"/>
    <d v="2023-05-04T00:00:00"/>
    <s v="The expiry dates of raw materials and packed food like sandwiches are checked and documented in our monthly reports. These checks are being conducted on regular basis and recorded for evidence. The checks for packed foods will be part of the checking process"/>
    <x v="0"/>
    <x v="16"/>
    <x v="16"/>
  </r>
  <r>
    <n v="1270"/>
    <s v="There is no evident process of sharing the medical information/allergies and other medical issues of students to the school nurse from the admissions team"/>
    <s v="Internal"/>
    <d v="2023-03-23T00:00:00"/>
    <x v="0"/>
    <x v="5"/>
    <x v="9"/>
    <s v="Observation"/>
    <x v="1"/>
    <x v="40"/>
    <s v=" Eliminating Hazards and reducing OH&amp;S risks"/>
    <s v="Admissions"/>
    <m/>
    <d v="2023-05-22T00:00:00"/>
    <d v="2023-05-29T00:00:00"/>
    <s v="Counsellors will arrange for both Coordinators and Nurse to be present for discussions with parents regarding the medical conditions of the student. A follow up email will also be sent to both the academic team and school nurse to document the medical condition for their future reference. Admissions Checklist has a field for medical reports to be updated. This will serve as a reminder to Counsellors for medical condition information to be updated to school nurses upon granting admission to student"/>
    <x v="0"/>
    <x v="151"/>
    <x v="115"/>
  </r>
  <r>
    <n v="1271"/>
    <s v="Food Tasting could be done as part of the routine checks for canteen"/>
    <s v="Internal"/>
    <d v="2023-03-23T00:00:00"/>
    <x v="0"/>
    <x v="5"/>
    <x v="9"/>
    <s v="OFI"/>
    <x v="1"/>
    <x v="40"/>
    <s v=" Eliminating Hazards and reducing OH&amp;S risks"/>
    <s v="Operations"/>
    <m/>
    <d v="2023-05-22T00:00:00"/>
    <d v="2023-04-26T00:00:00"/>
    <s v="This is not mandatory in Singapore as checks are carried out time to time by NEA. The range of food items is considerable and taste is very personal opinion. However, feedback is taken from staff/students especially in the Canteen Committee Meeting. The feedback is taken on a regular basis and the vendor is being informed on the feedback. There are food hygiene checks conducted on regular basis for assessing the quality "/>
    <x v="0"/>
    <x v="188"/>
    <x v="38"/>
  </r>
  <r>
    <n v="1272"/>
    <s v="The Emergency Response plan should include all emergencies and disasters e.g. lockdown, lightning, terrorist attack etc.,"/>
    <s v="Internal"/>
    <d v="2023-03-23T00:00:00"/>
    <x v="0"/>
    <x v="5"/>
    <x v="9"/>
    <s v="Observation"/>
    <x v="1"/>
    <x v="40"/>
    <s v=" Eliminating Hazards and reducing OH&amp;S risks"/>
    <s v="Operations"/>
    <m/>
    <d v="2023-05-22T00:00:00"/>
    <d v="2023-09-15T00:00:00"/>
    <s v="The school safety manual includes external threats, internal threats and accidents &amp; disasters. The school safety manual shall include all emergencies and disasters. The school safety committee will be responsible for handling all emergencies. The school safety manual is available in myGIIS for ease of reference and awareness to all staff"/>
    <x v="0"/>
    <x v="241"/>
    <x v="234"/>
  </r>
  <r>
    <n v="1273"/>
    <s v="Although there is a systematic check of buses through the School Bus Safety Assessment, records can be kept for follow-up in case of non-compliance to certain parameters mentioned in the checklist"/>
    <s v="Internal"/>
    <d v="2023-03-23T00:00:00"/>
    <x v="0"/>
    <x v="5"/>
    <x v="9"/>
    <s v="Observation"/>
    <x v="1"/>
    <x v="40"/>
    <s v=" Eliminating Hazards and reducing OH&amp;S risks"/>
    <s v="Operations"/>
    <m/>
    <d v="2023-05-22T00:00:00"/>
    <d v="2023-04-26T00:00:00"/>
    <s v="The follow-ups required for any issues will be noted in the School Bus Safety Assessment . The record of follow-up marked in the safety assessment checklist.Regular safety assessments will be followed in future for 100% compliance"/>
    <x v="0"/>
    <x v="188"/>
    <x v="38"/>
  </r>
  <r>
    <n v="1274"/>
    <s v="The academic induction can include additional awareness on some aspects of safety at the campus and introduction to the “Fire and Safety manual”"/>
    <s v="Internal"/>
    <d v="2023-03-23T00:00:00"/>
    <x v="0"/>
    <x v="5"/>
    <x v="9"/>
    <s v="OFI"/>
    <x v="1"/>
    <x v="32"/>
    <s v=" Emergency preparedness and response"/>
    <s v="Leadership"/>
    <m/>
    <d v="2023-05-22T00:00:00"/>
    <d v="2023-05-05T00:00:00"/>
    <s v="The academic induction module includes aspects of safety at the campus and introduction to the “Fire and Safety manual”. Fire and safety induction is now added as part of the initial induction process of all teachers. The details of the fire evacuation and safety manual is being shared during the teacher induction"/>
    <x v="0"/>
    <x v="131"/>
    <x v="120"/>
  </r>
  <r>
    <n v="1275"/>
    <s v="The list of trained fire fighters, fire wardens and trained first aiders to be displayed/circulated with all the staff and the students to be made aware of the same in case of emergencies to ensure safety at the campus"/>
    <s v="Internal"/>
    <d v="2023-03-23T00:00:00"/>
    <x v="0"/>
    <x v="5"/>
    <x v="9"/>
    <s v="Minor -Non-Conformities"/>
    <x v="1"/>
    <x v="32"/>
    <s v=" Emergency preparedness and response"/>
    <s v="Operations"/>
    <m/>
    <d v="2023-05-22T00:00:00"/>
    <d v="2023-04-26T00:00:00"/>
    <s v="The list of trained fire fighters, fire wardens and trained first aiders has been circulated with all the staff . MARCOM department has been directly to push these details through DSS. Scheduled mails are planned to be sent before the planned fire drills and also on a regular basis to all the staff. "/>
    <x v="0"/>
    <x v="188"/>
    <x v="38"/>
  </r>
  <r>
    <n v="1276"/>
    <s v="The safety and emergency related awareness are not created among all the staff in the campus"/>
    <s v="Internal"/>
    <d v="2023-03-23T00:00:00"/>
    <x v="0"/>
    <x v="5"/>
    <x v="9"/>
    <s v="Observation"/>
    <x v="1"/>
    <x v="32"/>
    <s v=" Emergency preparedness and response"/>
    <s v="Operations"/>
    <m/>
    <d v="2023-05-22T00:00:00"/>
    <d v="2023-04-26T00:00:00"/>
    <s v="Mail has been circulated and document on ERP uploaded on myGIIS. A briefing was conducted on 30th Mar to all stake holders.All staff (Academic &amp; Non Academic) briefed on 30th Mar.Scheduled mails to be sent before the planned Fire Drills. MARCOM department has been advised to create a DSS on safety during emergency"/>
    <x v="0"/>
    <x v="188"/>
    <x v="38"/>
  </r>
  <r>
    <n v="1277"/>
    <s v="The Proxy Register can be shared with all academic staff through the official_x000a_communication channel (Google drive/myGIIS)"/>
    <s v="Internal"/>
    <d v="2023-03-23T00:00:00"/>
    <x v="0"/>
    <x v="5"/>
    <x v="9"/>
    <s v="OFI"/>
    <x v="0"/>
    <x v="27"/>
    <s v=" Awareness"/>
    <s v="Academics"/>
    <m/>
    <d v="2023-05-22T00:00:00"/>
    <d v="2023-04-26T00:00:00"/>
    <s v="The Proxy department shared the drive link with all the academic staff at East Coast Campus. There was a mail sent to all academic staff by the Proxy Team with the drive details. The drive will be used for all Proxy related updates for the whole academic "/>
    <x v="0"/>
    <x v="188"/>
    <x v="38"/>
  </r>
  <r>
    <n v="1278"/>
    <s v="The Daily Work Performa and the Notebook checking record sheet is not being maintained by all segments/levels on regular basis as mentioned in the process manual (Reference: GIIS-ACA-04 Class Lesson Conduct Audit)"/>
    <s v="Internal"/>
    <d v="2023-03-23T00:00:00"/>
    <x v="0"/>
    <x v="5"/>
    <x v="9"/>
    <s v="Observation"/>
    <x v="0"/>
    <x v="44"/>
    <s v=" General (Documented Info)"/>
    <s v="Academics"/>
    <m/>
    <d v="2023-05-22T00:00:00"/>
    <d v="2023-08-09T00:00:00"/>
    <s v="The Daily Work Performa and the Notebook checking record sheet has been maintained by all segments/levels. There are regular checks carried out by the respective segment coordinators for ensuring that the daily work performa and notebook checking records are in place. The importance of maintaining these records have been emphasised during staff meetings and other departmental meetings"/>
    <x v="0"/>
    <x v="118"/>
    <x v="175"/>
  </r>
  <r>
    <n v="1279"/>
    <s v="Few of the academic processes have changes and has been updated. These need to be reflected in the IMS Process Manual"/>
    <s v="Internal"/>
    <d v="2023-03-23T00:00:00"/>
    <x v="0"/>
    <x v="5"/>
    <x v="9"/>
    <s v="Observation"/>
    <x v="0"/>
    <x v="13"/>
    <s v=" Control of documented information"/>
    <s v="Academics"/>
    <m/>
    <d v="2023-05-22T00:00:00"/>
    <d v="2023-08-28T00:00:00"/>
    <s v="The Document change request form will be shared to the Academic Department for suggesting request on the changes in academic processes. Once the change request forms are collected, the same shall be sent to the Corporate MR for approval. Once approved, this shall be incorporated to the IMS Manual. This exercise will be taken up by GCEE before the start of next academic year. All the process owners across GEOs will be made aware about the Document Change request procedure and encouraged to share the changes to the Geo Coordinators if they feel the need for a change in the process manual. Since the IMS Manual is a combined manual for all GIIS campuses, the processes captured are common for all the campus. Any changes suggested by the process owners will be vetted by the Corporate MR and then approved. Post which GCEE will make necessary changes to the manual. "/>
    <x v="0"/>
    <x v="86"/>
    <x v="82"/>
  </r>
  <r>
    <n v="1280"/>
    <s v="There are few changes in the process of Teacher Recruitment and Performance Monitoring. These need to be updated in the IMS Process Manual"/>
    <s v="Internal"/>
    <d v="2023-03-23T00:00:00"/>
    <x v="0"/>
    <x v="5"/>
    <x v="9"/>
    <s v="Observation"/>
    <x v="0"/>
    <x v="13"/>
    <s v=" Control of documented information"/>
    <s v="HR"/>
    <m/>
    <d v="2023-05-22T00:00:00"/>
    <d v="2023-08-28T00:00:00"/>
    <s v=". The changes have been added to the HR Training modules and have been added to Department drive where all the staff within the department can refer and update themselves. This has been communicated during trainings and during adhoc departmental meetings to all HR staff. All the Heads of Department and Functional Heads are regularly updated on such changes proposed by the Ministry. This will be discussed during Campus Board Meetings. Mygiis has a policy section for HR related policies, where the Performance Management System guide elaborates the process."/>
    <x v="0"/>
    <x v="86"/>
    <x v="82"/>
  </r>
  <r>
    <n v="1281"/>
    <s v="The finance approval limit for petty cash reimbursements not very clear. A coherent policy on the different limits and the necessary approvals required for the same need to be defined"/>
    <s v="Internal"/>
    <d v="2023-03-23T00:00:00"/>
    <x v="0"/>
    <x v="5"/>
    <x v="9"/>
    <s v="Observation"/>
    <x v="0"/>
    <x v="15"/>
    <s v=" Operational planning and control"/>
    <s v="Operations"/>
    <m/>
    <d v="2023-05-22T00:00:00"/>
    <d v="2023-08-28T00:00:00"/>
    <s v="The Finance department has a comprehensive policy for cash management. The approval matrix and the various time limits have been specified clearly in the policy. The approval limits differ for each operation staff based on their designation and level. This policy has been communicated to all the operations staff for understanding the petty cash process. The operations staff shall be trained during induction on the limits and the procedure for petty cash claim. The operations have added the Finance policy on Cash management to the department drive for ease of reference. The petty cash will be handled only by experienced senior operation team members since it involves cash and detailed process to be followed"/>
    <x v="0"/>
    <x v="86"/>
    <x v="82"/>
  </r>
  <r>
    <n v="1282"/>
    <s v="The Stock Register is not being updated and there is no process of reconciliation of physical inventory and the stock register inventory at present"/>
    <s v="Internal"/>
    <d v="2023-03-23T00:00:00"/>
    <x v="0"/>
    <x v="5"/>
    <x v="9"/>
    <s v="Minor -Non-Conformities"/>
    <x v="0"/>
    <x v="22"/>
    <s v=" General (Performance Evaluation)"/>
    <s v="Operations"/>
    <m/>
    <d v="2023-05-22T00:00:00"/>
    <d v="2023-05-05T00:00:00"/>
    <s v="The stock register is updated in the bookshop for books and uniforms. However, for all other items, this is capitalised on our Financial System, ACCPAC. As a process for tagging asset capture, this is being implemented in the new LMS. There are regular checks and reconciliation of all the stock at the bookshop. The other inventory are also managed through ACCPAC for accounting purposes. The asset capture and tagging is embedded into the new LMS and will be monitored through the LMS"/>
    <x v="0"/>
    <x v="131"/>
    <x v="120"/>
  </r>
  <r>
    <n v="1283"/>
    <s v="The action plans on the outcomes of staff survey and the progress on the same are not evident/recorded"/>
    <s v="Internal"/>
    <d v="2023-03-23T00:00:00"/>
    <x v="0"/>
    <x v="5"/>
    <x v="9"/>
    <s v="Observation"/>
    <x v="0"/>
    <x v="22"/>
    <s v=" General (Performance Evaluation)"/>
    <s v="HR"/>
    <m/>
    <d v="2023-05-22T00:00:00"/>
    <d v="2023-05-29T00:00:00"/>
    <s v="The action plans on the outcomes of staff survey has been recorded and discussed with HR head. Based on the action plans, discussions, trainings and activities have been planned and executed as per plan. There will be more engagement activities planned with the employees on a regular basis"/>
    <x v="0"/>
    <x v="151"/>
    <x v="115"/>
  </r>
  <r>
    <n v="1284"/>
    <s v="The needs and expectations document could include staff as a stakeholder."/>
    <s v="Internal"/>
    <d v="2023-03-29T00:00:00"/>
    <x v="0"/>
    <x v="2"/>
    <x v="8"/>
    <s v="Observation"/>
    <x v="2"/>
    <x v="29"/>
    <s v="Understanding the needs and expectations of interested parties"/>
    <s v="Leadership"/>
    <m/>
    <d v="2023-05-28T00:00:00"/>
    <s v="NA"/>
    <m/>
    <x v="1"/>
    <x v="242"/>
    <x v="168"/>
  </r>
  <r>
    <n v="1285"/>
    <s v="Although the auditees appeared to have knowledge of the risks associated with their respective functions, it may be beneficial for the team to conduct their own risk assessment and document controls."/>
    <s v="Internal"/>
    <d v="2023-03-29T00:00:00"/>
    <x v="0"/>
    <x v="2"/>
    <x v="8"/>
    <s v="Observation"/>
    <x v="1"/>
    <x v="36"/>
    <s v=" Hazard identification &amp; assessment of risks and opportunities"/>
    <s v="Quality"/>
    <m/>
    <d v="2023-05-28T00:00:00"/>
    <s v="NA"/>
    <m/>
    <x v="1"/>
    <x v="242"/>
    <x v="168"/>
  </r>
  <r>
    <n v="1286"/>
    <s v="Organizational Health and Safety training records were not evident"/>
    <s v="Internal"/>
    <d v="2023-03-29T00:00:00"/>
    <x v="0"/>
    <x v="2"/>
    <x v="8"/>
    <s v="Observation"/>
    <x v="1"/>
    <x v="27"/>
    <s v=" Awareness"/>
    <s v="HR"/>
    <m/>
    <d v="2023-05-28T00:00:00"/>
    <s v="NA"/>
    <m/>
    <x v="1"/>
    <x v="242"/>
    <x v="168"/>
  </r>
  <r>
    <n v="1287"/>
    <s v="Though first aid training is conducted for all staff, records are not evident."/>
    <s v="Internal"/>
    <d v="2023-03-29T00:00:00"/>
    <x v="0"/>
    <x v="2"/>
    <x v="8"/>
    <s v="Observation"/>
    <x v="1"/>
    <x v="18"/>
    <s v=" Documented information"/>
    <s v="HR"/>
    <m/>
    <d v="2023-05-28T00:00:00"/>
    <s v="NA"/>
    <m/>
    <x v="1"/>
    <x v="242"/>
    <x v="168"/>
  </r>
  <r>
    <n v="1288"/>
    <s v="Although auditees have confirmed that fire mock drill was conducted last year however records are not evident."/>
    <s v="Internal"/>
    <d v="2023-03-29T00:00:00"/>
    <x v="0"/>
    <x v="2"/>
    <x v="8"/>
    <s v="Observation"/>
    <x v="1"/>
    <x v="18"/>
    <s v=" Documented information"/>
    <s v="Operations"/>
    <m/>
    <d v="2023-05-28T00:00:00"/>
    <d v="2023-08-26T00:00:00"/>
    <s v="A Mock Fire Drill has been conducted on 26th April, 2023 &amp; it’s Records have been maintained. Training has been provided to Admin Team in the month of June'23 on the importance of documentation and proper procedures. Admin Manager has been assigned responsibility for overseeing and enforcing documentation protocols. Periodic checks &amp; audits will ensure compliance with documentation requirements"/>
    <x v="0"/>
    <x v="76"/>
    <x v="75"/>
  </r>
  <r>
    <n v="1289"/>
    <s v="Vendor evaluation records are not available for last year"/>
    <s v="Internal"/>
    <d v="2023-03-29T00:00:00"/>
    <x v="0"/>
    <x v="2"/>
    <x v="8"/>
    <s v="Observation"/>
    <x v="1"/>
    <x v="18"/>
    <s v=" Documented information"/>
    <s v="Operations"/>
    <m/>
    <d v="2023-05-28T00:00:00"/>
    <d v="2023-08-26T00:00:00"/>
    <s v="Vendor Evaluation Records are now available. Verified for Mahavir Sys Power Pvt Ltd, evaluated by Rafiq Mansuri. Training has been provided to Admin Team on the importance of documentation and proper procedures. GIIS Ahmedabad New Admin Team Under Urvesh has implemented a systematic process for recording and storing vendor evaluation records to ensure their availability for future audits. "/>
    <x v="0"/>
    <x v="76"/>
    <x v="75"/>
  </r>
  <r>
    <n v="1290"/>
    <s v="There was no documented evidence of medicines expiry date available at infirmary, also it was observed that Prickly heat powder available in infirmary was expired in Jan’23 and not disposed."/>
    <s v="Internal"/>
    <d v="2023-03-29T00:00:00"/>
    <x v="0"/>
    <x v="2"/>
    <x v="8"/>
    <s v="Observation"/>
    <x v="1"/>
    <x v="40"/>
    <s v=" Eliminating Hazards and reducing OH&amp;S risks"/>
    <s v="Operations"/>
    <m/>
    <d v="2023-05-28T00:00:00"/>
    <d v="2023-08-26T00:00:00"/>
    <s v="Immediately removed and disposed of the expired prickly heat powder from the infirmary. Nurse initiated a comprehensive review of all medicine supplies to rectify the absence of documented expiry date evidence.. Periodic checks to ensure timely disposal of expired items. Also infirmary staff will be trained &amp; emphasized the importance of monitoring expiry dates and timely disposal to prevent recurrence of expired medicine items."/>
    <x v="0"/>
    <x v="76"/>
    <x v="75"/>
  </r>
  <r>
    <n v="1291"/>
    <s v="Fire extinguisher is not available in Store room (on the ground floor under staircase) where cleaning and other flammable material is stored."/>
    <s v="Internal"/>
    <d v="2023-03-29T00:00:00"/>
    <x v="0"/>
    <x v="2"/>
    <x v="8"/>
    <s v="Observation"/>
    <x v="1"/>
    <x v="40"/>
    <s v=" Eliminating Hazards and reducing OH&amp;S risks"/>
    <s v="Operations"/>
    <m/>
    <d v="2023-05-28T00:00:00"/>
    <d v="2023-08-26T00:00:00"/>
    <s v="A fire extinguisher in the ground floor store room under the staircase has been made available. The campus admin team has conducted an immediate assessment of fire safety equipment placement throughout the campus and relocated as well as installed fire extinguishers in necessary areas as required. Annual Safety Audits / Fire safety inspection to ensure proper placement of fire extinguishers as per requirements"/>
    <x v="0"/>
    <x v="76"/>
    <x v="75"/>
  </r>
  <r>
    <n v="1292"/>
    <s v="The presence of broken furniture in certain areas such as corridors and at the ground may pose a risk to students."/>
    <s v="Internal"/>
    <d v="2023-03-29T00:00:00"/>
    <x v="0"/>
    <x v="2"/>
    <x v="8"/>
    <s v="Observation"/>
    <x v="1"/>
    <x v="40"/>
    <s v=" Eliminating Hazards and reducing OH&amp;S risks"/>
    <s v="Operations"/>
    <m/>
    <d v="2023-05-28T00:00:00"/>
    <s v="NA"/>
    <m/>
    <x v="1"/>
    <x v="242"/>
    <x v="168"/>
  </r>
  <r>
    <n v="1293"/>
    <s v="Annual medical check-up including an eye examination for drivers was not evident"/>
    <s v="Internal"/>
    <d v="2023-03-29T00:00:00"/>
    <x v="0"/>
    <x v="2"/>
    <x v="8"/>
    <s v="Observation"/>
    <x v="1"/>
    <x v="40"/>
    <s v=" Eliminating Hazards and reducing OH&amp;S risks"/>
    <s v="Operations"/>
    <m/>
    <d v="2023-05-28T00:00:00"/>
    <s v="NA"/>
    <m/>
    <x v="1"/>
    <x v="242"/>
    <x v="168"/>
  </r>
  <r>
    <n v="1294"/>
    <s v="It would be beneficial to mark an assembly point to provide clear guidance for individuals in case of an emergency."/>
    <s v="Internal"/>
    <d v="2023-03-29T00:00:00"/>
    <x v="0"/>
    <x v="2"/>
    <x v="8"/>
    <s v="Observation"/>
    <x v="1"/>
    <x v="32"/>
    <s v=" Emergency preparedness and response"/>
    <s v="Operations"/>
    <m/>
    <d v="2023-05-28T00:00:00"/>
    <d v="2023-08-26T00:00:00"/>
    <s v="Assembly point has been marked, signage made available and informed to all in Campus as where to assemble during emergencies. The signage designating assembly point is clearly visible and has thus enhanced emergency response clarity. Regularly review and maintain assembly point markings ensuring ongoing effectiveness for future emergencies."/>
    <x v="0"/>
    <x v="76"/>
    <x v="75"/>
  </r>
  <r>
    <n v="1295"/>
    <s v="Admissions Team was unaware about IMS manuals available on MyGIIS."/>
    <s v="Internal"/>
    <d v="2023-03-29T00:00:00"/>
    <x v="0"/>
    <x v="2"/>
    <x v="8"/>
    <s v="Observation"/>
    <x v="0"/>
    <x v="27"/>
    <s v=" Awareness"/>
    <s v="Admissions"/>
    <m/>
    <d v="2023-05-28T00:00:00"/>
    <s v="NA"/>
    <m/>
    <x v="1"/>
    <x v="242"/>
    <x v="168"/>
  </r>
  <r>
    <n v="1296"/>
    <s v="SWOT analysis can include strengths like new labs, theatre club at campus, parental involvement in kaizen and sustainability activities carried out by team."/>
    <s v="Internal"/>
    <d v="2023-03-29T00:00:00"/>
    <x v="0"/>
    <x v="2"/>
    <x v="8"/>
    <s v="OFI"/>
    <x v="0"/>
    <x v="9"/>
    <s v=" Creating and updating"/>
    <s v="Leadership"/>
    <m/>
    <d v="2023-05-28T00:00:00"/>
    <s v="NA"/>
    <m/>
    <x v="1"/>
    <x v="242"/>
    <x v="168"/>
  </r>
  <r>
    <n v="1297"/>
    <s v="Though there are regular cleaning and sanitization activities are conducted at infirmary, campus nurse can look into record the activities."/>
    <s v="Internal"/>
    <d v="2023-03-29T00:00:00"/>
    <x v="0"/>
    <x v="2"/>
    <x v="8"/>
    <s v="OFI"/>
    <x v="0"/>
    <x v="18"/>
    <s v=" Documented information"/>
    <s v="Operations"/>
    <m/>
    <d v="2023-05-28T00:00:00"/>
    <s v="NA"/>
    <m/>
    <x v="1"/>
    <x v="242"/>
    <x v="168"/>
  </r>
  <r>
    <n v="1298"/>
    <s v="Smoke detector test is conducted manually however documented evidence was unavailable."/>
    <s v="Internal"/>
    <d v="2023-04-05T00:00:00"/>
    <x v="0"/>
    <x v="2"/>
    <x v="6"/>
    <s v="OFI"/>
    <x v="1"/>
    <x v="18"/>
    <s v=" Documented information"/>
    <s v="Operations"/>
    <m/>
    <d v="2023-06-04T00:00:00"/>
    <d v="2023-10-26T00:00:00"/>
    <s v="The vendor was called and the issue was rectified. The vendor was called  to the school.He has checked and connected the smoke detector and it is working now. During any future renovation the smoke detectors should be installed immediately after the renovation work is completed"/>
    <x v="0"/>
    <x v="243"/>
    <x v="159"/>
  </r>
  <r>
    <n v="1299"/>
    <s v="Few chemicals which are currently available at the Biology and Chemistry lab does not have any validity or expiry date mentioned (E.g. Ammonia solution, Barium Chloride)"/>
    <s v="Internal"/>
    <d v="2023-04-05T00:00:00"/>
    <x v="0"/>
    <x v="2"/>
    <x v="6"/>
    <s v="OFI"/>
    <x v="1"/>
    <x v="40"/>
    <s v=" Eliminating Hazards and reducing OH&amp;S risks"/>
    <s v="Operations"/>
    <m/>
    <d v="2023-06-04T00:00:00"/>
    <d v="2023-08-26T00:00:00"/>
    <s v="Lab Assistant has removed the expired chemicals i.e. Ammonia, Barium Chloride or those that do not have validity. The Biology and Chemistry labs have conducted an immediate review of all the available chemicals with them ensuring that proper validity or expiry dates are labelled on each of them and documented accurately. Periodic self-audits to confirm that all chemicals are properly labelled with validity / expiry dates before being placed in the labs."/>
    <x v="0"/>
    <x v="145"/>
    <x v="125"/>
  </r>
  <r>
    <n v="1300"/>
    <s v="It was observed that one chemical solution (Ammonia Solution) which was stored in the chemistry lab had already expired in 2020"/>
    <s v="Internal"/>
    <d v="2023-04-05T00:00:00"/>
    <x v="0"/>
    <x v="2"/>
    <x v="6"/>
    <s v="OFI"/>
    <x v="1"/>
    <x v="40"/>
    <s v=" Eliminating Hazards and reducing OH&amp;S risks"/>
    <s v="Operations"/>
    <m/>
    <d v="2023-06-04T00:00:00"/>
    <d v="2023-08-26T00:00:00"/>
    <s v="The expired Ammonia Solution has been removed from the chemistry lab and properly disposed.. A review of all chemical materials in the lab was conducted to identify and remove any other expired or nearing expiration chemical materials. A regular inventory check system will be implemented to prevent future instances of expired chemicals being stored."/>
    <x v="0"/>
    <x v="145"/>
    <x v="125"/>
  </r>
  <r>
    <n v="1301"/>
    <s v="The IT equipment allotment form had some fields which were incomplete (e.g. joining date and employee ID)"/>
    <s v="Internal"/>
    <d v="2023-04-05T00:00:00"/>
    <x v="0"/>
    <x v="2"/>
    <x v="6"/>
    <s v="OFI"/>
    <x v="0"/>
    <x v="9"/>
    <s v=" Creating and updating"/>
    <s v="Leadership"/>
    <m/>
    <d v="2023-06-04T00:00:00"/>
    <d v="2023-08-26T00:00:00"/>
    <s v="The IT department has revised the equipment allotment form immediately to ensure that all required fields, including joining date and employee ID, are properly included and marked as mandatory.. The IT department has identified other incomplete forms and has contacted the respective employees to gather the missing information (joining date and employee ID) and updated the records accordingly.. The IT department will implement a comprehensive review process for all equipment allotment forms, ensuring that necessary fields are complete before acceptance, and will conduct regular self audits to verify adherence to the complete and accurate form submission process."/>
    <x v="0"/>
    <x v="145"/>
    <x v="125"/>
  </r>
  <r>
    <n v="1302"/>
    <s v="During school hours one student had boarded the bus without prior intimation. Incident report of this was not evident"/>
    <s v="Internal"/>
    <d v="2023-04-05T00:00:00"/>
    <x v="0"/>
    <x v="2"/>
    <x v="6"/>
    <s v="OFI"/>
    <x v="0"/>
    <x v="46"/>
    <s v=" Nonconformity &amp; corrective action"/>
    <s v="Operations"/>
    <m/>
    <d v="2023-06-04T00:00:00"/>
    <d v="2023-10-24T00:00:00"/>
    <s v="Report of this incident of Ms Manha Mateen of Grade 12 Art A has been prepared by Academic Co-ordinator dated 21 July 2022. As a precaution, all the students have been reminded of the correct procedure to be followed and relevant staff have also been trained to handle similar situations."/>
    <x v="0"/>
    <x v="94"/>
    <x v="90"/>
  </r>
  <r>
    <n v="1303"/>
    <s v="Leadership mentioned that during management meetings the action plans are discussed however this was not evident e.g. PSAT OFI"/>
    <s v="Internal"/>
    <d v="2023-05-02T00:00:00"/>
    <x v="0"/>
    <x v="2"/>
    <x v="12"/>
    <s v="OFI"/>
    <x v="0"/>
    <x v="18"/>
    <s v=" Documented information"/>
    <s v="Leadership"/>
    <m/>
    <d v="2023-07-01T00:00:00"/>
    <d v="2023-08-26T00:00:00"/>
    <s v="PSAT OFI’s are discussed in monthly ABM’s e.g. of 26th May . Principal / School Leadership has ensured regular reviews of PSAT reports in management meetings by way of schedules. In order to track and monitor the progress of action items resulting from the PSAT Reports, the principal / school leadership has established a system of tracking and tracking progress. The responsibility for each of the actionable points has been assigned to a specific member of the team. The status of these actions is regularly reviewed during subsequent management meetings. Hence reviews of these reports will not be missed out in management meetings"/>
    <x v="0"/>
    <x v="244"/>
    <x v="171"/>
  </r>
  <r>
    <n v="1304"/>
    <s v="The division panel with blinds/partition for patient care is not evident as mentioned in the Risks &amp; Opportunities tracker (point no. 14)."/>
    <s v="Internal"/>
    <d v="2023-05-10T00:00:00"/>
    <x v="0"/>
    <x v="2"/>
    <x v="2"/>
    <s v="OFI"/>
    <x v="1"/>
    <x v="36"/>
    <s v=" Hazard identification &amp; assessment of risks and opportunities"/>
    <s v="Operations"/>
    <m/>
    <d v="2023-07-09T00:00:00"/>
    <d v="2023-10-24T00:00:00"/>
    <s v="The division panel with blinds are installed. Admin team will ensure that these blinds are permanent and well maintaine"/>
    <x v="0"/>
    <x v="128"/>
    <x v="235"/>
  </r>
  <r>
    <n v="1305"/>
    <s v="The campus can inspect the blind spots and look into having sufficient CCTV cameras in these areas (eg., Library, Admin Room, Conference Room etc.,)"/>
    <s v="Internal"/>
    <d v="2023-05-10T00:00:00"/>
    <x v="0"/>
    <x v="2"/>
    <x v="2"/>
    <s v="OFI"/>
    <x v="1"/>
    <x v="36"/>
    <s v=" Hazard identification &amp; assessment of risks and opportunities"/>
    <s v="Operations"/>
    <m/>
    <d v="2023-07-09T00:00:00"/>
    <d v="2023-10-24T00:00:00"/>
    <s v="CCTV Installation process is initiated. Admin team will ensure that CCTV installation and checks will be performed as per plan"/>
    <x v="0"/>
    <x v="128"/>
    <x v="235"/>
  </r>
  <r>
    <n v="1306"/>
    <s v="It was noticed during the audit that the Dettol antiseptic bottle kept at the infirmary medical box had expired (Expiry date - Nov 2022)"/>
    <s v="Internal"/>
    <d v="2023-05-10T00:00:00"/>
    <x v="0"/>
    <x v="2"/>
    <x v="2"/>
    <s v="Minor -Non-Conformities"/>
    <x v="1"/>
    <x v="40"/>
    <s v=" Eliminating Hazards and reducing OH&amp;S risks"/>
    <s v="Operations"/>
    <m/>
    <d v="2023-07-09T00:00:00"/>
    <d v="2023-07-04T00:00:00"/>
    <s v="Old Dettol bottle is replaced. Dettol bottle was disposed as per policy. Campus nurse was strictly instructed to dispose all expired medicines including Dettol bottle using the hospital which we have tie-up. Fortnight checks will be performed to ensure expired medicines are disposed of in time. "/>
    <x v="0"/>
    <x v="47"/>
    <x v="47"/>
  </r>
  <r>
    <n v="1307"/>
    <s v="There were seats in torn state with broken handles and few nails protruding noticed during the inspection of school buses ending 9457 and 9453 "/>
    <s v="Internal"/>
    <d v="2023-05-10T00:00:00"/>
    <x v="0"/>
    <x v="2"/>
    <x v="2"/>
    <s v="Observation"/>
    <x v="1"/>
    <x v="40"/>
    <s v=" Eliminating Hazards and reducing OH&amp;S risks"/>
    <s v="Operations"/>
    <m/>
    <d v="2023-07-09T00:00:00"/>
    <d v="2023-07-04T00:00:00"/>
    <s v="The repair work is done and handles are repaired. Regular maintenance as per SOP/schedule must be done without any excuse or delays for all buses"/>
    <x v="0"/>
    <x v="47"/>
    <x v="47"/>
  </r>
  <r>
    <n v="1308"/>
    <s v="The campus can look into having a wheelchair and a stretcher at the campus"/>
    <s v="Internal"/>
    <d v="2023-05-10T00:00:00"/>
    <x v="0"/>
    <x v="2"/>
    <x v="2"/>
    <s v="OFI"/>
    <x v="1"/>
    <x v="32"/>
    <s v=" Emergency preparedness and response"/>
    <s v="Operations"/>
    <m/>
    <d v="2023-07-09T00:00:00"/>
    <d v="2023-07-04T00:00:00"/>
    <s v="Wheelchair was ordered however it was not received. GIIS Balewadi has tie up with Jupitar hospital. In case of emergency, ambulance with stretcher is also provided by hospital on call. Wheelchair was procured"/>
    <x v="0"/>
    <x v="47"/>
    <x v="47"/>
  </r>
  <r>
    <n v="1309"/>
    <s v="The campus can look into having more fire extinguishers at the Library considering the area and the risk severity"/>
    <s v="Internal"/>
    <d v="2023-05-10T00:00:00"/>
    <x v="0"/>
    <x v="2"/>
    <x v="2"/>
    <s v="OFI"/>
    <x v="1"/>
    <x v="32"/>
    <s v=" Emergency preparedness and response"/>
    <s v="Operations"/>
    <m/>
    <d v="2023-07-09T00:00:00"/>
    <d v="2023-07-04T00:00:00"/>
    <s v="Extra fire extinguisher is placed in library. A review will be conducted quarterly to see if any blind spots exist and accordingly action will be taken to mitigate the risk"/>
    <x v="0"/>
    <x v="47"/>
    <x v="47"/>
  </r>
  <r>
    <n v="1310"/>
    <s v="A Training on audit awareness could be conducted for the campus team. Team members were not comfortable sharing additional information other than what was uploaded on the Drive (this doesn't give the auditor confidence that the audit objective has been met).  The documents needed for HR, Transport, and Admin audits were not readily available on the drive, causing delays. While audit evidences can be shown in physical or soft copy, the team insisted on uploading before showing it to the auditors and also keeping the audit confined to the conference room.  As part of ISO 19011:2018, the guidelines specify how auditors should use sampling methodologies. "/>
    <s v="Internal"/>
    <d v="2023-05-10T00:00:00"/>
    <x v="0"/>
    <x v="2"/>
    <x v="2"/>
    <s v="Observation"/>
    <x v="0"/>
    <x v="27"/>
    <s v=" Awareness"/>
    <s v="Management"/>
    <m/>
    <d v="2023-07-09T00:00:00"/>
    <d v="2023-07-04T00:00:00"/>
    <s v="SO Awareness  session for campus is conducted on 22nd june'23. Each quarter the session will be conducted for all staff. Regular interactions and awareness session with entire team will result in understanding &amp; teamwork"/>
    <x v="0"/>
    <x v="47"/>
    <x v="47"/>
  </r>
  <r>
    <n v="1311"/>
    <s v="The recurrence of First Aid training to teachers and nannies can be looked into for revision"/>
    <s v="Internal"/>
    <d v="2023-05-17T00:00:00"/>
    <x v="0"/>
    <x v="1"/>
    <x v="3"/>
    <s v="OFI"/>
    <x v="1"/>
    <x v="0"/>
    <s v=" Competence"/>
    <s v="Operations"/>
    <m/>
    <d v="2023-07-16T00:00:00"/>
    <d v="2023-07-24T00:00:00"/>
    <s v="The upcoming training session is on July 4 2023. Trainings are planned to be conducted twice in a year. Training will be conducted twice in a year and also whenever requested by leadership team."/>
    <x v="0"/>
    <x v="156"/>
    <x v="134"/>
  </r>
  <r>
    <n v="1312"/>
    <s v="The basic health records of new staff are recorded and maintained at the clinic. The campus can look into maintaining the records for all the staff at the campus."/>
    <s v="Internal"/>
    <d v="2023-05-17T00:00:00"/>
    <x v="0"/>
    <x v="1"/>
    <x v="3"/>
    <s v="OFI"/>
    <x v="1"/>
    <x v="18"/>
    <s v=" Documented information"/>
    <s v="Operations"/>
    <m/>
    <d v="2023-07-16T00:00:00"/>
    <d v="2023-06-23T00:00:00"/>
    <s v="All staff health records are updated. All Staff Health records will be updated at regular intervals."/>
    <x v="0"/>
    <x v="12"/>
    <x v="12"/>
  </r>
  <r>
    <n v="1313"/>
    <s v="The first aid boxes could be placed at visible locations"/>
    <s v="Internal"/>
    <d v="2023-05-17T00:00:00"/>
    <x v="0"/>
    <x v="1"/>
    <x v="3"/>
    <s v="OFI"/>
    <x v="1"/>
    <x v="14"/>
    <s v=" Resources"/>
    <s v="Operations"/>
    <m/>
    <d v="2023-07-16T00:00:00"/>
    <d v="2023-07-24T00:00:00"/>
    <s v="Location of first aid was changed to increase the increase the visibility. Hence forth the first aid box will be placed in open area. First aid box will be placed at suitable location"/>
    <x v="0"/>
    <x v="156"/>
    <x v="134"/>
  </r>
  <r>
    <n v="1314"/>
    <s v="The list of Grievance Committee members could be documented and signed by the SDO"/>
    <s v="Internal"/>
    <d v="2023-05-17T00:00:00"/>
    <x v="0"/>
    <x v="1"/>
    <x v="3"/>
    <s v="OFI"/>
    <x v="1"/>
    <x v="44"/>
    <s v=" General (Documented Info)"/>
    <s v="HR"/>
    <m/>
    <d v="2023-07-16T00:00:00"/>
    <d v="2023-07-24T00:00:00"/>
    <s v="Grievance Management SOP was available with all the details including committee member's name. Missed to showcase during the Audit.  "/>
    <x v="0"/>
    <x v="156"/>
    <x v="134"/>
  </r>
  <r>
    <n v="1315"/>
    <s v="The Stock management at the campus including requisitions could be improved to avoid delays"/>
    <s v="Internal"/>
    <d v="2023-05-17T00:00:00"/>
    <x v="0"/>
    <x v="1"/>
    <x v="3"/>
    <s v="OFI"/>
    <x v="0"/>
    <x v="69"/>
    <s v=" Release of products and services"/>
    <s v="Operations"/>
    <m/>
    <d v="2023-07-16T00:00:00"/>
    <d v="2023-08-26T00:00:00"/>
    <s v="To contact vendors and other local vendors to supply the product with correct specification at the earliest. To have tie up with other local vendors. To fulfill adhoc requirements. In case the product is not available with or regular vendor. Maintain records of adhoc requirements. And procure those items and maintain in stock to meet future requirements. "/>
    <x v="0"/>
    <x v="124"/>
    <x v="209"/>
  </r>
  <r>
    <n v="1316"/>
    <s v="The records of feedback from parents who visited the campus were not evident. Records of the same could be maintained for analysis and continuous improvement"/>
    <s v="Internal"/>
    <d v="2023-05-17T00:00:00"/>
    <x v="0"/>
    <x v="1"/>
    <x v="3"/>
    <s v="OFI"/>
    <x v="0"/>
    <x v="13"/>
    <s v=" Control of documented information"/>
    <s v="Admissions"/>
    <m/>
    <d v="2023-07-16T00:00:00"/>
    <d v="2023-07-25T00:00:00"/>
    <s v="Feedback is taken from the prospective parents visiting the campus. But the record was not saved in the audit records, so could not show during the audit. And missed to showcase the record. Feedback is taken from the prospective parents visiting the campus. But the record was not saved in the audit records, so could not show during the audit. And missed to showcase the record. Records will be maintained in the audit folder in advance. "/>
    <x v="0"/>
    <x v="72"/>
    <x v="71"/>
  </r>
  <r>
    <n v="1317"/>
    <s v="The campus can look into adding the date of joining in the withdrawal data which is extracted from myGIIS for analysis"/>
    <s v="Internal"/>
    <d v="2023-05-17T00:00:00"/>
    <x v="0"/>
    <x v="1"/>
    <x v="3"/>
    <s v="OFI"/>
    <x v="0"/>
    <x v="9"/>
    <s v=" Creating and updating"/>
    <s v="Admissions"/>
    <m/>
    <d v="2023-07-16T00:00:00"/>
    <d v="2023-07-25T00:00:00"/>
    <s v="Date of Joining data was added in other reports. Henceforth will add it in the withdrawal report for better analysis. Date of joining tab is added in the withdrawal report. In future data will be added in withdrawal report for better analysis. "/>
    <x v="0"/>
    <x v="72"/>
    <x v="71"/>
  </r>
  <r>
    <n v="1318"/>
    <s v="The Principal / Supervisor's signature was missing in the Induction Form"/>
    <s v="Internal"/>
    <d v="2023-05-17T00:00:00"/>
    <x v="0"/>
    <x v="1"/>
    <x v="3"/>
    <s v="OFI"/>
    <x v="0"/>
    <x v="9"/>
    <s v=" Creating and updating"/>
    <s v="HR"/>
    <m/>
    <d v="2023-07-16T00:00:00"/>
    <d v="2023-07-25T00:00:00"/>
    <s v="Signature taken from the seniors. In future the signatures will be maintained and recorded. In future the signatures will be taken immediately after the induction on the induction form."/>
    <x v="0"/>
    <x v="72"/>
    <x v="71"/>
  </r>
  <r>
    <n v="1319"/>
    <s v="Few gaps were observed in the stock in and out records maintained by the procurement team. The campus can look into adding the previous months brought forward count in the stock register"/>
    <s v="Internal"/>
    <d v="2023-05-17T00:00:00"/>
    <x v="0"/>
    <x v="1"/>
    <x v="3"/>
    <s v="OFI"/>
    <x v="0"/>
    <x v="9"/>
    <s v=" Creating and updating"/>
    <s v="Operations"/>
    <m/>
    <d v="2023-07-16T00:00:00"/>
    <d v="2023-08-26T00:00:00"/>
    <s v="Records are corrected and reviewed. Storekeeper (new joinee) to be trained well to avoid any further error. Frequent review to be conducted by the Operations Manager. "/>
    <x v="0"/>
    <x v="124"/>
    <x v="209"/>
  </r>
  <r>
    <n v="1320"/>
    <s v="ISI 15652 Electrical Rubber Mat Below all Electrical Panels may be Ensured."/>
    <s v="External"/>
    <d v="2023-07-04T00:00:00"/>
    <x v="0"/>
    <x v="2"/>
    <x v="14"/>
    <s v="OFI"/>
    <x v="1"/>
    <x v="40"/>
    <s v=" Eliminating Hazards and reducing OH&amp;S risks"/>
    <s v="Operations"/>
    <m/>
    <d v="2023-09-02T00:00:00"/>
    <d v="2023-10-24T00:00:00"/>
    <s v="The rubber mats are placed in electrical room. Rubber mats are placed. Incase of any damage, it will be replaced on time. Admin team will make sure the annual maintenance and ensure that it will be replaced. "/>
    <x v="0"/>
    <x v="171"/>
    <x v="236"/>
  </r>
  <r>
    <n v="1321"/>
    <s v="CCD Catering Agreement &amp; FSSAI License may be ensured."/>
    <s v="External"/>
    <d v="2023-07-04T00:00:00"/>
    <x v="0"/>
    <x v="2"/>
    <x v="14"/>
    <s v="OFI"/>
    <x v="1"/>
    <x v="40"/>
    <s v=" Eliminating Hazards and reducing OH&amp;S risks"/>
    <s v="Operations"/>
    <m/>
    <d v="2023-09-02T00:00:00"/>
    <d v="2023-10-24T00:00:00"/>
    <s v="The agreement &amp; license is procured. All agreements and licenses shall be maintained by campus. Yearly checks and validations will be carried out by Admin/Operations team"/>
    <x v="0"/>
    <x v="171"/>
    <x v="236"/>
  </r>
  <r>
    <n v="1322"/>
    <s v="Class Rooms Space for AC External Unit to be closed or maintained: is full of bird droppings &amp; eggs"/>
    <s v="External"/>
    <d v="2023-07-04T00:00:00"/>
    <x v="0"/>
    <x v="2"/>
    <x v="14"/>
    <s v="OFI"/>
    <x v="1"/>
    <x v="40"/>
    <s v=" Eliminating Hazards and reducing OH&amp;S risks"/>
    <s v="Operations"/>
    <m/>
    <d v="2023-09-02T00:00:00"/>
    <s v="NA"/>
    <m/>
    <x v="1"/>
    <x v="163"/>
    <x v="168"/>
  </r>
  <r>
    <n v="1323"/>
    <s v="Emergency Exit Signages to be put up e.g., MPH at 4th Floor."/>
    <s v="External"/>
    <d v="2023-07-04T00:00:00"/>
    <x v="0"/>
    <x v="2"/>
    <x v="14"/>
    <s v="OFI"/>
    <x v="1"/>
    <x v="40"/>
    <s v=" Eliminating Hazards and reducing OH&amp;S risks"/>
    <s v="Operations"/>
    <m/>
    <d v="2023-09-02T00:00:00"/>
    <d v="2023-10-24T00:00:00"/>
    <s v="Singages have been places at the the MPH. Once the maintenance work gets completed, it will be displayed at prominent locations. Once the maintenance work gets completed, it will be displayed at prominent locations."/>
    <x v="0"/>
    <x v="171"/>
    <x v="236"/>
  </r>
  <r>
    <n v="1324"/>
    <s v="Update Organizational Chart including Lab. Assistant, IT Etc."/>
    <s v="External"/>
    <d v="2023-07-04T00:00:00"/>
    <x v="0"/>
    <x v="2"/>
    <x v="14"/>
    <s v="OFI"/>
    <x v="0"/>
    <x v="9"/>
    <s v=" Creating and updating"/>
    <s v="Management"/>
    <m/>
    <d v="2023-09-02T00:00:00"/>
    <d v="2023-10-24T00:00:00"/>
    <s v="Changes are now made to organization chart. The org chart will be revised as and when there is role change or additions. It will be reviewed on a yearly basis. "/>
    <x v="0"/>
    <x v="171"/>
    <x v="236"/>
  </r>
  <r>
    <n v="1325"/>
    <s v="Transport Vehicle driver medical report &amp; colour blindness reports may be retained."/>
    <s v="External"/>
    <d v="2023-07-04T00:00:00"/>
    <x v="0"/>
    <x v="2"/>
    <x v="14"/>
    <s v="OFI"/>
    <x v="1"/>
    <x v="40"/>
    <s v=" Eliminating Hazards and reducing OH&amp;S risks"/>
    <s v="Operations"/>
    <m/>
    <d v="2023-09-02T00:00:00"/>
    <d v="2023-10-24T00:00:00"/>
    <s v="Health records are procured from Head office. On yearly basis it will be collated and maintained at campus level. The health records will be maintained by campus on a yearly basis"/>
    <x v="0"/>
    <x v="171"/>
    <x v="236"/>
  </r>
  <r>
    <n v="1326"/>
    <s v="Requests for specific teacher (from students / parents) may be investigated."/>
    <s v="External"/>
    <d v="2023-07-04T00:00:00"/>
    <x v="0"/>
    <x v="5"/>
    <x v="9"/>
    <s v="OFI"/>
    <x v="2"/>
    <x v="41"/>
    <s v=" Monitoring, measurement, analysis &amp; evaluation"/>
    <s v="Academics"/>
    <m/>
    <d v="2023-09-02T00:00:00"/>
    <d v="2023-10-25T00:00:00"/>
    <s v="The request for a specific teacher is being investigated at the first instance. The co-ordinator and Principal are in the loop and there is a meeting with the parent to understand the reason behind the same. If there are many requests for a specific teacher, the coordinator has a meeting with the teacher to understand the reason for the same. The Principal meets the teachers and coordinators to understand such requests. Various meetings and exit interviews takes place with parents to understand the issues and concerns"/>
    <x v="0"/>
    <x v="6"/>
    <x v="6"/>
  </r>
  <r>
    <n v="1327"/>
    <s v="Conflict of interest is determined by experience / familiarity for Q paper setting, invigilation, and paper checking. It may be formally recorded. The conflict is restricted to having their own children in the class, which may be expanded."/>
    <s v="External"/>
    <d v="2023-07-04T00:00:00"/>
    <x v="0"/>
    <x v="5"/>
    <x v="9"/>
    <s v="OFI"/>
    <x v="2"/>
    <x v="15"/>
    <s v=" Operational planning and control"/>
    <s v="Academics"/>
    <m/>
    <d v="2023-09-02T00:00:00"/>
    <d v="2023-10-25T00:00:00"/>
    <s v="The aspect of conflict of interest has been carefully dealt in all the policies of GIIS. There is a concious effort taken by the academic team in this regard and all the details of relatives/peers are collected and recorded. This will be very carefully monitored and taken care of at all levels"/>
    <x v="0"/>
    <x v="6"/>
    <x v="6"/>
  </r>
  <r>
    <n v="1328"/>
    <s v="Emergency preparedness checks is presently restricted to fire drills conducted by SCDF. It may also include other emergencies like medical emergency (which does not require evacuation or disturbing children)"/>
    <s v="External"/>
    <d v="2023-07-04T00:00:00"/>
    <x v="0"/>
    <x v="5"/>
    <x v="9"/>
    <s v="OFI"/>
    <x v="1"/>
    <x v="32"/>
    <s v=" Emergency preparedness and response"/>
    <s v="Operations"/>
    <m/>
    <d v="2023-09-02T00:00:00"/>
    <d v="2023-10-25T00:00:00"/>
    <s v="Emergency and first training are given to academic and non academic staffs on a regular basis. Various emergency trainings are conducted by SCDF for awareness. First Aid awareness and other medical emergency awareness is created at various forums"/>
    <x v="0"/>
    <x v="6"/>
    <x v="6"/>
  </r>
  <r>
    <n v="1329"/>
    <s v="A formal risk assessment may be carried out for events which may include crowd management, traffic management, security, safety, waste generation etc."/>
    <s v="External"/>
    <d v="2023-07-04T00:00:00"/>
    <x v="0"/>
    <x v="5"/>
    <x v="9"/>
    <s v="OFI"/>
    <x v="1"/>
    <x v="36"/>
    <s v=" Hazard identification &amp; assessment of risks and opportunities"/>
    <s v="Operations"/>
    <m/>
    <d v="2023-09-02T00:00:00"/>
    <d v="2023-10-25T00:00:00"/>
    <s v="Comprehensive risk assessments are carried out during events. The risk of event management and crowd control have been added to the HIRA document. The operations team have been trained on these protocols and detailed SOPs have been formulated"/>
    <x v="0"/>
    <x v="6"/>
    <x v="6"/>
  </r>
  <r>
    <n v="1330"/>
    <s v="The QT9 software includes only auditor notes. Auditor is required to first develop Audit checklist which may be approved by GCEE. Auditor notes should include all checklist items to ensure that audit has been adequately completed"/>
    <s v="External"/>
    <d v="2023-07-04T00:00:00"/>
    <x v="0"/>
    <x v="5"/>
    <x v="9"/>
    <s v="OFI"/>
    <x v="2"/>
    <x v="51"/>
    <s v=" Internal audit"/>
    <s v="Quality"/>
    <m/>
    <d v="2023-09-02T00:00:00"/>
    <d v="2023-10-25T00:00:00"/>
    <s v="There is an overall checklist covering broad areas which can be accessed by all the auditors. Each auditor chooses what areas to be covered based on the campus and other inputs from Corporate MR. Confining the auditor to one checklist might curtail the audit and hence this has not been initiated. The Internal Audit Guidance Manual and Audit Checklist has been circulated. This has been emphasized during the Internal Auditor Workshops"/>
    <x v="0"/>
    <x v="6"/>
    <x v="6"/>
  </r>
  <r>
    <n v="1331"/>
    <s v="HIRA and Legal register may be customized for each campus"/>
    <s v="External"/>
    <d v="2023-07-04T00:00:00"/>
    <x v="0"/>
    <x v="0"/>
    <x v="18"/>
    <s v="OFI"/>
    <x v="1"/>
    <x v="36"/>
    <s v=" Hazard identification &amp; assessment of risks and opportunities"/>
    <s v="Management"/>
    <m/>
    <d v="2023-09-02T00:00:00"/>
    <d v="2023-08-17T00:00:00"/>
    <s v="Documentation process of HIRA records for each campus and consolidation of the same. Maintain a consolidated campus wise HIRA document for all campuses of GIIS TOKYO with periodical updation. Training of operation department personnel to recording and maintaining the documets."/>
    <x v="0"/>
    <x v="172"/>
    <x v="154"/>
  </r>
  <r>
    <n v="1332"/>
    <s v="Maintenance of facility is mainly under AMC with respective vendors. A visit register detailing plan and actuals as well as spares replaced may be developed"/>
    <s v="External"/>
    <d v="2023-07-04T00:00:00"/>
    <x v="0"/>
    <x v="0"/>
    <x v="18"/>
    <s v="OFI"/>
    <x v="1"/>
    <x v="9"/>
    <s v=" Creating and updating"/>
    <s v="Operations"/>
    <m/>
    <d v="2023-09-02T00:00:00"/>
    <d v="2023-08-17T00:00:00"/>
    <s v="The process of creating records and documenting the date and time of the annual facility inspections conducted by AMC as per the plan , along with the tasks performed is initiated. The necessary training is given to the operation in charge for facility maintenance to document the plans and the actuals.Training for operations in charge to maintain the documents."/>
    <x v="0"/>
    <x v="172"/>
    <x v="154"/>
  </r>
  <r>
    <n v="1333"/>
    <s v="IBDP includes projects to be taken by students. This can be considered as a service offering to commercial businesses and actual project experience be given to students"/>
    <s v="External"/>
    <d v="2023-07-04T00:00:00"/>
    <x v="0"/>
    <x v="0"/>
    <x v="18"/>
    <s v="OFI"/>
    <x v="2"/>
    <x v="39"/>
    <s v="Opportunities for Improvement"/>
    <s v="Academics"/>
    <m/>
    <d v="2023-09-02T00:00:00"/>
    <d v="2023-08-11T00:00:00"/>
    <s v="We shall explore the possibility of commercial &amp; actual business project in CAS for the upcoming academic year. Discuss with companies in the industry and DP Coordinators for having a long-term commercial project possibility for IB Students projects. Make plan of commercializing the IBDP projects in the beginning of the academic year itself."/>
    <x v="0"/>
    <x v="174"/>
    <x v="198"/>
  </r>
  <r>
    <n v="1334"/>
    <s v="FAQ may be developed based on helpdesk issues. What went right may also be analysed for “GOOD” feedback."/>
    <s v="External"/>
    <d v="2023-07-04T00:00:00"/>
    <x v="0"/>
    <x v="0"/>
    <x v="18"/>
    <s v="OFI"/>
    <x v="0"/>
    <x v="23"/>
    <s v=" Analysis &amp; evaluation"/>
    <s v="Management"/>
    <m/>
    <d v="2023-09-02T00:00:00"/>
    <d v="2023-08-17T00:00:00"/>
    <s v="Analyse Help Desk queries and make a FAQ of queries of repetitive nature. Engage CRM- Customer Relationship Managers to follow up regularly to get the feedback and understand if any issues are existing or not.  Upload the FAQs in myGIIS for all parents to see in advance the possible queries."/>
    <x v="0"/>
    <x v="172"/>
    <x v="154"/>
  </r>
  <r>
    <n v="1335"/>
    <s v="The doors to library from Aomori University may be locked from school side to ensure no possible entry from Aomori school (intruder control)"/>
    <s v="External"/>
    <d v="2023-07-04T00:00:00"/>
    <x v="0"/>
    <x v="0"/>
    <x v="19"/>
    <s v="OFI"/>
    <x v="1"/>
    <x v="40"/>
    <s v=" Eliminating Hazards and reducing OH&amp;S risks"/>
    <s v="Operations"/>
    <m/>
    <d v="2023-09-02T00:00:00"/>
    <d v="2023-08-11T00:00:00"/>
    <s v="For intruder entry we have trained all our staff how to respond and have kept equipment near the gate to control the situation. Operations team have planned meetings with Aomori university for optimizing the shared school facility and property. Japan being one of the safest countries we have taken measures for intruder control in our school. "/>
    <x v="0"/>
    <x v="174"/>
    <x v="198"/>
  </r>
  <r>
    <n v="1336"/>
    <s v="Formal training may be provided to admissions team to identify cases of special needs. A counsellor is approached only if admission teams have some doubt about the potential student."/>
    <s v="External"/>
    <d v="2023-07-04T00:00:00"/>
    <x v="0"/>
    <x v="0"/>
    <x v="19"/>
    <s v="OFI"/>
    <x v="2"/>
    <x v="27"/>
    <s v=" Awareness"/>
    <s v="Admissions"/>
    <m/>
    <d v="2023-09-02T00:00:00"/>
    <d v="2023-09-02T00:00:00"/>
    <s v="Self-training session completed   for admissions team to sensitize them in this area._x000a_https://www.ourkids.net/school/special-needs-signs. A formal training session is planned by corporate training team as requested by HR Tokyo for school student counsellors and for admission team for identifying the cases of students with special needs in they may arise during the admission process. Plan and schedule re-training and sensitizing sessions to admissions staff on the topic on a regular basis._x000a_"/>
    <x v="0"/>
    <x v="180"/>
    <x v="168"/>
  </r>
  <r>
    <n v="1337"/>
    <s v="The campus is at higher price point for GMP, compared to other international schools. USP may be identified and highlighted in operational procedures."/>
    <s v="External"/>
    <d v="2023-07-04T00:00:00"/>
    <x v="0"/>
    <x v="0"/>
    <x v="19"/>
    <s v="OFI"/>
    <x v="0"/>
    <x v="15"/>
    <s v=" Operational planning and control"/>
    <s v="Management"/>
    <m/>
    <d v="2023-09-02T00:00:00"/>
    <d v="2023-08-10T00:00:00"/>
    <s v="The USPs are identified and the same is highlighted by  admission and marketing  - during marketing and promotional activities of school as well as broadcasted through various channels._x000a_USP-  _x000a_*Only school in Tokyo offering 2 curricula _x000a_*  Best value school in Tokyo_x000a_* Top Ranked CBSE school overseas_x000a_* 9 gems holistic approach for student development. The USPs are highlighted in school's website._x000a__x000a_https://tokyo.globalindianschool.org/ Training to marketing and admission personnel to highlight USP of GMP to potential customers."/>
    <x v="0"/>
    <x v="12"/>
    <x v="12"/>
  </r>
  <r>
    <n v="1338"/>
    <s v="Purchase department may consider % PRF where the delivery is later than expected date on PRF."/>
    <s v="External"/>
    <d v="2023-07-04T00:00:00"/>
    <x v="0"/>
    <x v="0"/>
    <x v="19"/>
    <s v="OFI"/>
    <x v="1"/>
    <x v="41"/>
    <s v=" Monitoring, measurement, analysis &amp; performance evaluation"/>
    <s v="Operations"/>
    <m/>
    <d v="2023-09-02T00:00:00"/>
    <d v="2023-09-21T00:00:00"/>
    <s v="1.The decision for process enhancement to add the expected date and actual date of delivery was made by department head and CD._x000a_2.The changes in process was put in action from July 2023. _x000a_3. The old and new PRF added in related files for comparison. All process owners who are dealing with PRF were trained to enhance the process and follow all steps.Annual re-training plan made to all new members of procurement department to know all process steps completely.."/>
    <x v="0"/>
    <x v="148"/>
    <x v="129"/>
  </r>
  <r>
    <n v="1339"/>
    <s v="Expected delivery date and technical specifications are not stated on P.O. and the same is considered based on quotation given by vendor. The P.O. may refer to supplier quote."/>
    <s v="External"/>
    <d v="2023-07-04T00:00:00"/>
    <x v="0"/>
    <x v="0"/>
    <x v="19"/>
    <s v="OFI"/>
    <x v="1"/>
    <x v="15"/>
    <s v=" Operational planning and control"/>
    <s v="Operations"/>
    <m/>
    <d v="2023-09-02T00:00:00"/>
    <d v="2023-09-17T00:00:00"/>
    <s v="The action has been put in place. P.O has been updated with relevant details like date of delivery, approvals, and other aspects. Training to the process owner has been done by the department head so that this process will be taken care in the future. All members of procurement department have been trained for following the same. In the absence of one person, the other person who is acting will also follow the full procedure."/>
    <x v="0"/>
    <x v="223"/>
    <x v="214"/>
  </r>
  <r>
    <n v="1340"/>
    <s v="School has considerable assets across various campuses. ISO 55001 Asset Management may be considered for system implementation and certification"/>
    <s v="External"/>
    <d v="2023-07-04T00:00:00"/>
    <x v="0"/>
    <x v="0"/>
    <x v="19"/>
    <s v="OFI"/>
    <x v="0"/>
    <x v="39"/>
    <s v=" Continual improvement"/>
    <s v="Management"/>
    <m/>
    <d v="2023-09-02T00:00:00"/>
    <d v="2023-08-16T00:00:00"/>
    <s v="The school leadership has discussed the same and have decided to consider the project for future years. However, the process of assent management for each campus is carried out on a regular basis and will continue to follow the same. Will be discussed with central team of ISO certification and will be undertaken as per the guidance of central ISO Implementation team when decide to get the same implemented in all campuses."/>
    <x v="0"/>
    <x v="131"/>
    <x v="120"/>
  </r>
  <r>
    <n v="1341"/>
    <s v="Harrods can look into removing the blood group field from the Admission Application Form as_x000a_parents are reluctant to share the same"/>
    <s v="Internal"/>
    <d v="2023-07-25T00:00:00"/>
    <x v="2"/>
    <x v="6"/>
    <x v="17"/>
    <s v="OFI"/>
    <x v="2"/>
    <x v="39"/>
    <s v="Opportunities for Improvement"/>
    <s v="Admissions"/>
    <m/>
    <d v="2023-09-23T00:00:00"/>
    <d v="2023-09-05T00:00:00"/>
    <s v="Blood group removed from the new admission form.  Immediately develop a basic template for admission rejection letters to ensure that rejected applicants receive clear communication regarding their status and potential areas for improvement. This will prevent further harm by at least providing some guidance to rejected applicants."/>
    <x v="0"/>
    <x v="16"/>
    <x v="16"/>
  </r>
  <r>
    <n v="1342"/>
    <s v="A template for admission rejection letters could be developed. This will help the campus to track the improvement for reapplication"/>
    <s v="Internal"/>
    <d v="2023-07-25T00:00:00"/>
    <x v="2"/>
    <x v="6"/>
    <x v="17"/>
    <s v="Observation"/>
    <x v="2"/>
    <x v="39"/>
    <s v="Opportunities for Improvement"/>
    <s v="Admissions"/>
    <m/>
    <d v="2023-09-23T00:00:00"/>
    <d v="2023-09-06T00:00:00"/>
    <s v="A template for admission rejection letters  had been developed. Immediately develop a basic template for admission rejection letters to ensure that rejected applicants receive clear communication regarding their status and potential areas for improvement. This will prevent further harm by at least providing some guidance to rejected applicants."/>
    <x v="0"/>
    <x v="131"/>
    <x v="120"/>
  </r>
  <r>
    <n v="1343"/>
    <s v="School collects certain documents during admission. However, this checklist can have a stringent quality check to ensure all important documents are collected"/>
    <s v="Internal"/>
    <d v="2023-07-25T00:00:00"/>
    <x v="2"/>
    <x v="6"/>
    <x v="17"/>
    <s v="Observation"/>
    <x v="2"/>
    <x v="13"/>
    <s v=" Control of documented information"/>
    <s v="Admissions"/>
    <m/>
    <d v="2023-09-23T00:00:00"/>
    <d v="2023-09-06T00:00:00"/>
    <s v="A checklist of documents is included in each student’s file, and it is signed to confirm that the contents have been checked and verified. 1. Implement a manual double-check process for admission documents to ensure completeness._x000a_2. Train admissions staff about the importance of document completeness and emphasize the need for heightened attention to this issue during the admission process."/>
    <x v="0"/>
    <x v="131"/>
    <x v="120"/>
  </r>
  <r>
    <n v="1344"/>
    <s v="The school can look into procuring a designated printer for the Examination room. The HR and Admissions department should look into maintaining confidentiality while printing sensitive documents"/>
    <s v="Internal"/>
    <d v="2023-07-25T00:00:00"/>
    <x v="2"/>
    <x v="6"/>
    <x v="17"/>
    <s v="Observation"/>
    <x v="2"/>
    <x v="13"/>
    <s v=" Control of documented information"/>
    <s v="Management"/>
    <m/>
    <d v="2023-09-23T00:00:00"/>
    <d v="2023-09-07T00:00:00"/>
    <s v="The Centralized Exam Room is already equipped with its own printer. 1. Restrict access to sensitive documents immediately. _x000a_2. Ensure that only authorized personnel have access to the printed documents. _x000a_3. Place sensitive documents in secure storage until further security measures are in place."/>
    <x v="0"/>
    <x v="172"/>
    <x v="154"/>
  </r>
  <r>
    <n v="1345"/>
    <s v="Policy on data protection and disposal of obsolete confidential documents was not evident"/>
    <s v="Internal"/>
    <d v="2023-07-25T00:00:00"/>
    <x v="2"/>
    <x v="6"/>
    <x v="17"/>
    <s v="Observation"/>
    <x v="2"/>
    <x v="13"/>
    <s v=" Control of documented information"/>
    <s v="Management"/>
    <m/>
    <d v="2023-09-23T00:00:00"/>
    <d v="2023-10-13T00:00:00"/>
    <s v="The Data protection policy is in place. Conducted a quick awareness campaign or memo to remind staff about the existing data protection policy and the importance of following it, especially regarding the disposal of confidential documents."/>
    <x v="0"/>
    <x v="73"/>
    <x v="72"/>
  </r>
  <r>
    <n v="1346"/>
    <s v="The Exam rooms with assessment papers were not locked. This might lead to noncompliance with the curriculum board and may cause the school to lose credibility in their assessment process"/>
    <s v="Internal"/>
    <d v="2023-07-25T00:00:00"/>
    <x v="2"/>
    <x v="6"/>
    <x v="17"/>
    <s v="Minor -Non-Conformities"/>
    <x v="2"/>
    <x v="13"/>
    <s v=" Control of documented information"/>
    <s v="Academics"/>
    <m/>
    <d v="2023-09-23T00:00:00"/>
    <d v="2023-08-29T00:00:00"/>
    <s v="A centralized exam room has been established for all campuses in  Campus 6. All assessment papers are stored in clearly labeled plastic containers. The exam room in C6 is kept locked, with key control and access limited to the Exam Head and the principal. 1. Immediately tell the staff responsible for the exam room to lock and secure the rooms containing assessment papers right away. _x000a_2. Ensure that the rooms are secured at all times until a more comprehensive solution is implemented. "/>
    <x v="0"/>
    <x v="15"/>
    <x v="15"/>
  </r>
  <r>
    <n v="1347"/>
    <s v="Cleaning Supplies were not stored in a controlled access room. This could lead to a potential hazard for stakeholders"/>
    <s v="Internal"/>
    <d v="2023-07-25T00:00:00"/>
    <x v="2"/>
    <x v="6"/>
    <x v="20"/>
    <s v="Minor -Non-Conformities"/>
    <x v="1"/>
    <x v="40"/>
    <s v=" Eliminating Hazards and reducing OH&amp;S risks"/>
    <s v="Operations"/>
    <m/>
    <d v="2023-09-23T00:00:00"/>
    <d v="2023-08-29T00:00:00"/>
    <s v="Cleaning supplies (cleaning agents, etc.) identified in Campus 1 (2 station for Bldg. A &amp; 2 stations for Bldg B, Campuses 2, 4, 5, and 6. 1. Immediately designate a temporary controlled access area for storing cleaning supplies, ensuring they are secured and away from stakeholders' access._x000a_2. Communicate and educate staff about the temporary storage location and the importance of keeping cleaning supplies controlled."/>
    <x v="0"/>
    <x v="15"/>
    <x v="15"/>
  </r>
  <r>
    <n v="1348"/>
    <s v="First Aid Boxes does not mention the expiry dates. Regular checks on the first aid boxes by the Operations/nurse was not evident. Nurse could have a master list of all First Aid boxes with designated locations"/>
    <s v="Internal"/>
    <d v="2023-07-25T00:00:00"/>
    <x v="2"/>
    <x v="6"/>
    <x v="17"/>
    <s v="Observation"/>
    <x v="1"/>
    <x v="40"/>
    <s v=" Eliminating Hazards and reducing OH&amp;S risks"/>
    <s v="Operations"/>
    <m/>
    <d v="2023-09-23T00:00:00"/>
    <d v="2023-09-06T00:00:00"/>
    <s v="All First Aid Boxes in the campuses have a form which itemizes the contents of the box, expiration dates of the medicines and medical materials. 1. Initiate a thorough inspection of all First Aid boxes to identify and address any expired items or deficiencies._x000a_2. Label the expiry dates on all items in the First Aid boxes._x000a_3. Create a tracker for all First Aid boxes in all campuses and where they are located."/>
    <x v="0"/>
    <x v="131"/>
    <x v="120"/>
  </r>
  <r>
    <n v="1349"/>
    <s v="The Occupational Health and Safety Policy could be displayed at the campus. HR can look into adding an OHS module during induction"/>
    <s v="Internal"/>
    <d v="2023-07-25T00:00:00"/>
    <x v="2"/>
    <x v="6"/>
    <x v="17"/>
    <s v="Observation"/>
    <x v="1"/>
    <x v="27"/>
    <s v=" Awareness"/>
    <s v="Management"/>
    <m/>
    <d v="2023-09-23T00:00:00"/>
    <d v="2023-08-30T00:00:00"/>
    <s v="OH&amp;S posters already displayed in the campuses. HR has also included OH&amp;S module in the induction. 1. Inform all employees about the importance of OH&amp;S compliance through email or a notice._x000a_2. Identify and assign relevant individuals to create and design the OH&amp;S policy poster. Display as soon as poster is produced._x000a_3. Include the OH&amp;S policy in the onboarding process."/>
    <x v="0"/>
    <x v="199"/>
    <x v="183"/>
  </r>
  <r>
    <n v="1350"/>
    <s v="Harrods can look into controlled disposal of chemicals in use"/>
    <s v="Internal"/>
    <d v="2023-07-25T00:00:00"/>
    <x v="2"/>
    <x v="6"/>
    <x v="17"/>
    <s v="Observation"/>
    <x v="1"/>
    <x v="36"/>
    <s v=" Hazard identification &amp; assessment of risks and opportunities"/>
    <s v="Management"/>
    <m/>
    <d v="2023-09-23T00:00:00"/>
    <d v="2023-09-06T00:00:00"/>
    <s v="Harrods has already implemented measures to ensure the safe disposal of chemical and medical waste. 1. Identify and contain all chemical waste. This may involve placing it in a secondary containment container, such as a plastic tub or tray, or moving it to a designated hazardous waste storage area. Use MSDS as guide._x000a_2. Label all chemical waste containers clearly. This should include the type of chemical waste, its hazards, and the date it was generated._x000a_3. Restrict access to the chemical waste. This may involve posting warning signs or securing the area with a lock._x000a_4. Notify the appropriate personnel. This may include the school's  health and safety office or the local hazardous waste disposal company"/>
    <x v="0"/>
    <x v="131"/>
    <x v="120"/>
  </r>
  <r>
    <n v="1351"/>
    <s v="Material Safety Data Sheet could be made available in labs and with cleaners"/>
    <s v="Internal"/>
    <d v="2023-07-25T00:00:00"/>
    <x v="2"/>
    <x v="6"/>
    <x v="17"/>
    <s v="Observation"/>
    <x v="1"/>
    <x v="36"/>
    <s v=" Hazard identification &amp; assessment of risks and opportunities"/>
    <s v="Operations"/>
    <m/>
    <d v="2023-09-23T00:00:00"/>
    <d v="2023-08-29T00:00:00"/>
    <s v="Material Safety Data Sheets (MSDS), or Safety Data Sheets (SDS), are already accessible in science laboratories and to cleaning staff. Immediately ensure that MSDS are made available in laboratories and with cleaners. This can be done by obtaining MSDS for all hazardous materials in use and placing them in accessible locations within these areas."/>
    <x v="0"/>
    <x v="15"/>
    <x v="15"/>
  </r>
  <r>
    <n v="1352"/>
    <s v="Snacks delivered for students at 11 AM and consumed later was kept in non-refrigerated shelves. This could be a potential cause of food contamination"/>
    <s v="Internal"/>
    <d v="2023-07-25T00:00:00"/>
    <x v="2"/>
    <x v="6"/>
    <x v="20"/>
    <s v="Observation"/>
    <x v="1"/>
    <x v="36"/>
    <s v=" Hazard identification &amp; assessment of risks and opportunities"/>
    <s v="Management"/>
    <m/>
    <d v="2023-09-23T00:00:00"/>
    <d v="2023-10-13T00:00:00"/>
    <s v="Fresh snacks are delivered and stored in sealed plastic containers, which are then placed on a glass food shelf. 1. Immediately relocate the snacks that were kept on non-refrigerated shelves to a safe and appropriate storage area._x000a_2. Implement a temporary solution to ensure that food deliveries are stored properly until a permanent corrective action is in place. This may involve temporary refrigeration units or storage protocols."/>
    <x v="0"/>
    <x v="73"/>
    <x v="72"/>
  </r>
  <r>
    <n v="1353"/>
    <s v="The shower area in the washroom attached to the classroom was used for storing food containers. This could be a potential hazard for pest infestation"/>
    <s v="Internal"/>
    <d v="2023-07-25T00:00:00"/>
    <x v="2"/>
    <x v="6"/>
    <x v="20"/>
    <s v="Observation"/>
    <x v="1"/>
    <x v="36"/>
    <s v=" Hazard identification &amp; assessment of risks and opportunities"/>
    <s v="Operations"/>
    <m/>
    <d v="2023-09-23T00:00:00"/>
    <d v="2023-10-13T00:00:00"/>
    <s v="Shower area in the washroom attached to the classroom being used for storing food containers has already been cleaned and closed. Immediately remove the food containers from the shower area to a more appropriate location or throw away to mitigate the risk of pest infestation."/>
    <x v="0"/>
    <x v="73"/>
    <x v="72"/>
  </r>
  <r>
    <n v="1354"/>
    <s v="The campus can look into tracking the pest control process which in place for better monitoring and documentation"/>
    <s v="Internal"/>
    <d v="2023-07-25T00:00:00"/>
    <x v="2"/>
    <x v="6"/>
    <x v="21"/>
    <s v="OFI"/>
    <x v="1"/>
    <x v="36"/>
    <s v=" Hazard identification &amp; assessment of risks and opportunities"/>
    <s v="Operations"/>
    <m/>
    <d v="2023-09-23T00:00:00"/>
    <d v="2023-10-13T00:00:00"/>
    <s v="The process, tracker, and documentation for pest control are already available. 1. Immediately designate a responsible individual or team to start tracking the pest control process, even if it's done manually for the time being._x000a_2. Ensure that any ongoing pest control activities are documented promptly and consistently."/>
    <x v="0"/>
    <x v="73"/>
    <x v="72"/>
  </r>
  <r>
    <n v="1355"/>
    <s v="Overloading of electric power point can lead to potential hazards. Harrods can look into ensuring safety protocol and mitigation of potential risk."/>
    <s v="Internal"/>
    <d v="2023-07-25T00:00:00"/>
    <x v="2"/>
    <x v="6"/>
    <x v="17"/>
    <s v="Observation"/>
    <x v="1"/>
    <x v="36"/>
    <s v=" Hazard identification &amp; assessment of risks and opportunities"/>
    <s v="Operations"/>
    <m/>
    <d v="2023-09-23T00:00:00"/>
    <d v="2023-10-13T00:00:00"/>
    <s v="Teachers and staff have been given information on how to use the power strips safely and effectively. 1. Immediately conduct an assessment of all power points, outlets, and power strips throughout the facility._x000a_2. Identify and disconnect any overloaded power points or power strips to prevent immediate hazards._x000a_3. Ensure that all personnel are informed and educated about safe power usage practices, including not overloading outlets or power strips."/>
    <x v="0"/>
    <x v="73"/>
    <x v="72"/>
  </r>
  <r>
    <n v="1356"/>
    <s v="The visitor log with the security could capture the Identity details and phone numbers of visitors"/>
    <s v="Internal"/>
    <d v="2023-07-25T00:00:00"/>
    <x v="2"/>
    <x v="6"/>
    <x v="17"/>
    <s v="OFI"/>
    <x v="1"/>
    <x v="32"/>
    <s v=" Emergency preparedness and response"/>
    <s v="Operations"/>
    <m/>
    <d v="2023-09-23T00:00:00"/>
    <d v="2023-10-13T00:00:00"/>
    <s v="The security’s visitor log is now able to capture the identity details and phone numbers of visitors. Immediately update the visitor log template to include fields for capturing identity details and phone numbers. This will prevent further omission of this crucial information."/>
    <x v="0"/>
    <x v="73"/>
    <x v="72"/>
  </r>
  <r>
    <n v="1357"/>
    <s v="HR can look into ensuring all staff movement is recorded for in and out as this can lead to confusion during an emergency"/>
    <s v="Internal"/>
    <d v="2023-07-25T00:00:00"/>
    <x v="2"/>
    <x v="6"/>
    <x v="17"/>
    <s v="Observation"/>
    <x v="1"/>
    <x v="32"/>
    <s v=" Emergency preparedness and response"/>
    <s v="HR"/>
    <m/>
    <d v="2023-09-23T00:00:00"/>
    <d v="2023-10-13T00:00:00"/>
    <s v="HR has implemented a new system for recording staff movement. Immediately initiate a clear communication to all staff members, emphasizing the importance of recording their movements, especially during lunch or breaks outside of the school premises."/>
    <x v="0"/>
    <x v="73"/>
    <x v="72"/>
  </r>
  <r>
    <n v="1358"/>
    <s v="The Operations team could look into documenting the list of Fire Extinguishers with locations and types. The placement of Fire Extinguishes could also be looked into as it was found that many areas had multiple Fire Extinguishers close to each other"/>
    <s v="Internal"/>
    <d v="2023-07-25T00:00:00"/>
    <x v="2"/>
    <x v="6"/>
    <x v="17"/>
    <s v="Observation"/>
    <x v="1"/>
    <x v="32"/>
    <s v=" Emergency preparedness and response"/>
    <s v="Operations"/>
    <m/>
    <d v="2023-09-23T00:00:00"/>
    <d v="2023-10-13T00:00:00"/>
    <s v="A list of all fire extinguishers, including their locations and types, has been created and documented. 1. Immediately conduct a thorough assessment of fire extinguisher locations, types within the campuses, and fire load computation for all rooms and strategic areas in the campuses. _x000a_2. Remove any redundant or unnecessary fire extinguishers that are in close proximity to each other to reduce the risk of confusion during emergencies based on regulation and fire load study. _x000a_3. Ensure that all existing fire extinguishers are properly inspected, maintained, and functional."/>
    <x v="0"/>
    <x v="73"/>
    <x v="72"/>
  </r>
  <r>
    <n v="1359"/>
    <s v="Harrods can look into adding evacuation protocols for other disasters also apart from the Fire Evacuation drills conducted on regular basis. Also these evacuation protocols could be posted in the campus"/>
    <s v="Internal"/>
    <d v="2023-07-25T00:00:00"/>
    <x v="2"/>
    <x v="6"/>
    <x v="17"/>
    <s v="Observation"/>
    <x v="1"/>
    <x v="32"/>
    <s v=" Emergency preparedness and response"/>
    <s v="Operations"/>
    <m/>
    <d v="2023-09-23T00:00:00"/>
    <d v="2023-10-13T00:00:00"/>
    <s v="Harrods has a Disaster and Emergency Management Plan (DEMP) that includes protocols for various disasters such as floods, tropical storms, lockdowns, kidnappings, terrorist threats, and electricity and water disruptions. 1. Ensure that temporary measures, like creating basic evacuation plans for these scenarios, are in place to address immediate safety concerns._x000a_2. Immediately initiate the development of evacuation protocols for common disasters other than fire, such as flooding, tropical storms, lockdowns, kidnapping, terrorist threats, and power and water disruptions. "/>
    <x v="0"/>
    <x v="73"/>
    <x v="72"/>
  </r>
  <r>
    <n v="1360"/>
    <s v="Fire alarms and power sockets were evident in strategic locations. However, all fire alarms and power sockets need to be encased with a casing to avoid any misuse by the students and also to avoid trip hazards"/>
    <s v="Internal"/>
    <d v="2023-07-25T00:00:00"/>
    <x v="2"/>
    <x v="6"/>
    <x v="17"/>
    <s v="Observation"/>
    <x v="1"/>
    <x v="1"/>
    <s v=" Actions to address risk &amp; opportunities"/>
    <s v="Operations"/>
    <m/>
    <d v="2023-09-23T00:00:00"/>
    <d v="2023-10-13T00:00:00"/>
    <s v="Fire alarms and power sockets already encased and protected. 1. Install warning signs strategically in key areas to alert everyone to the risks associated with the misuse of fire alarms and the potential trip hazards posed by power sockets, especially power strips. _x000a_2. Communicate and educate everyone in school about the importance of not tampering with fire alarms and power sockets until the casings are installed.  1.  Procure and install protective casings or covers on all fire alarms and power sockets across the school/campuses._x000a_2. Regularly inspect and maintain casings to ensure they remain intact and functional. 1. Update maintenance procedures to include the inspection and maintenance of protective casings._x000a_2. Conduct training on fire safety and electrical safety protocols to ensure they understand the importance of not tampering with alarms and power sockets._x000a_3. Review facility design and layout to ensure that future installations consider safety measures such as casing placement from the outset._x000a_4. Establish a reporting mechanism for students or staff to report any damages or concerns regarding the protective casings promptly."/>
    <x v="0"/>
    <x v="73"/>
    <x v="72"/>
  </r>
  <r>
    <n v="1361"/>
    <s v="The Operations Team can look into having an Incident report for operational mishaps"/>
    <s v="Internal"/>
    <d v="2023-07-25T00:00:00"/>
    <x v="2"/>
    <x v="6"/>
    <x v="21"/>
    <s v="Observation"/>
    <x v="1"/>
    <x v="1"/>
    <s v=" Actions to address risk &amp; opportunities"/>
    <s v="Operations"/>
    <m/>
    <d v="2023-09-23T00:00:00"/>
    <d v="2023-10-13T00:00:00"/>
    <s v="The Operations Team has implemented an Incident report system for operational mishaps. 1. Immediately initiate the development of a basic incident reporting template or form that can be used to document operational mishaps._x000a_2. Communicate the importance of incident reporting to the Operations Team and encourage them to start using the new template or form immediately.  1. Develop and implement a standardised incident reporting process, including clear policies, guidelines, training, and a tracking system._x000a_2. Establish a regular review process to ensure ongoing effectiveness and compliance. 1.  Provide ongoing training to educate team members about how to report incidents and emphasize its role in preventing future problems._x000a_2. Establish a simple and effective incident reporting system  to encourage team members to report incidents and near-misses._x000a_3. Form a cross-functional review committee with members from different departments to analyse incident reports, share valuable lessons, and adapt the reporting process as necessary to enhance prevention efforts."/>
    <x v="0"/>
    <x v="73"/>
    <x v="72"/>
  </r>
  <r>
    <n v="1362"/>
    <s v="The school can look into segregation of offer letters and to change sign-off roles for each segregated admission. This will avoid the delay in signing off the offer letters"/>
    <s v="Internal"/>
    <d v="2023-07-25T00:00:00"/>
    <x v="2"/>
    <x v="6"/>
    <x v="22"/>
    <s v="OFI"/>
    <x v="0"/>
    <x v="39"/>
    <s v=" Continual improvement"/>
    <s v="Admissions"/>
    <m/>
    <d v="2023-09-23T00:00:00"/>
    <d v="2023-10-13T00:00:00"/>
    <s v="Immediately assess and improve the offer letter approval process to prevent further delays. 1. Revamp the offer letter process to separate regular offer letters from conditional ones._x000a_2. Define distinct roles and responsibilities for approving each type of admission (regular and conditional)._x000a_3. Implement a tracking system  to streamline offer letter approvals and provide visibility into their status. 1. Periodically review and adapt the offer letter process to changing admission criteria._x000a_2.  Set up clear communication channels and procedures for handling exceptions or problems that arise during approval._x000a_3. Regularly monitor the efficiency and effectiveness of the offer letter approval process, making ongoing improvements."/>
    <x v="0"/>
    <x v="73"/>
    <x v="72"/>
  </r>
  <r>
    <n v="1363"/>
    <s v="The approval signature and dates were found missing in some staff records (Ofentse Mokhane). Harrods could check these before filing away to avoid any disputes in the future"/>
    <s v="Internal"/>
    <d v="2023-07-25T00:00:00"/>
    <x v="2"/>
    <x v="6"/>
    <x v="22"/>
    <s v="OFI"/>
    <x v="0"/>
    <x v="8"/>
    <s v=" People"/>
    <s v="HR"/>
    <m/>
    <d v="2023-09-23T00:00:00"/>
    <d v="2023-10-13T00:00:00"/>
    <s v="HR to immediately implement a temporary process where all staff records are thoroughly reviewed and verified for missing approval signatures and dates before they are filed. This should involve cross-checking with relevant departments or individuals to ensure completeness. 1. Create detailed procedures for record-keeping, specifying required information in staff records._x000a_2. Train HR staff on new procedures and designate a responsible person or team to oversee verification._x000a_3. Set up a tracking system or checklist to monitor record status and conduct regular audits for improvement. 1. Before filing any staff record, assign one HR staff member to double-check it for completeness, including signatures and dates._x000a_2. Train HR staff on the importance of thorough record-keeping and how to use the checklist effectively._x000a_3. Conduct periodic audits of staff records to catch any missing information. Use the findings to make improvements."/>
    <x v="0"/>
    <x v="73"/>
    <x v="72"/>
  </r>
  <r>
    <n v="1364"/>
    <s v="An awareness session could be conducted for all vendors, suppliers and partners"/>
    <s v="Internal"/>
    <d v="2023-07-25T00:00:00"/>
    <x v="2"/>
    <x v="6"/>
    <x v="17"/>
    <s v="OFI"/>
    <x v="0"/>
    <x v="27"/>
    <s v=" Awareness"/>
    <s v="Management"/>
    <m/>
    <d v="2023-09-23T00:00:00"/>
    <d v="2023-09-05T00:00:00"/>
    <s v="Awareness session had been conducted. Schedule and conduct an initial awareness session as soon as possible for all vendors, suppliers, and partners to provide them with essential information and align them with immediate requirements and expectations. 1. Schedule and conduct an initial awareness session as soon as possible for all vendors, suppliers, and partners to provide them with essential information and align them with immediate requirements and expectations._x000a_2. Integrate vendor, supplier, and partner alignment with the school's vision, mission, values, policies, and ISO standards into the school's engagement strategy. Ensure that these alignment efforts are documented and tracked as part of ongoing relationship management. 1. Implement a periodic review process to ensure that awareness sessions continue to be conducted regularly and effectively with vendors, suppliers, and partners. This should include monitoring attendance, gathering feedback, and making improvements as needed._x000a_2. Include awareness session requirements in vendor, supplier, and partner contracts or agreements, making attendance and participation mandatory._x000a_3. Foster a culture within the organization that emphasizes the importance of aligning external stakeholders with the school's values and standards. This can be achieved through ongoing communication, training, and reinforcement of these expectations."/>
    <x v="0"/>
    <x v="16"/>
    <x v="16"/>
  </r>
  <r>
    <n v="1365"/>
    <s v="The Operations can look into having a Vendor satisfaction survey and evaluation on regular basis. Details and reasons for Inactive vendors could be added to the tracker"/>
    <s v="Internal"/>
    <d v="2023-07-25T00:00:00"/>
    <x v="2"/>
    <x v="6"/>
    <x v="17"/>
    <s v="OFI"/>
    <x v="0"/>
    <x v="41"/>
    <s v=" Monitoring, measurement, analysis &amp; evaluation"/>
    <s v="Operations"/>
    <m/>
    <d v="2023-09-23T00:00:00"/>
    <s v="NA"/>
    <m/>
    <x v="1"/>
    <x v="9"/>
    <x v="168"/>
  </r>
  <r>
    <n v="1366"/>
    <s v="Management Review Meeting to be scheduled to discuss and close any pending points of last External Audit"/>
    <s v="Internal"/>
    <d v="2023-07-25T00:00:00"/>
    <x v="2"/>
    <x v="6"/>
    <x v="17"/>
    <s v="OFI"/>
    <x v="0"/>
    <x v="42"/>
    <s v=" Management review"/>
    <s v="Management"/>
    <m/>
    <d v="2023-09-23T00:00:00"/>
    <d v="2023-10-13T00:00:00"/>
    <s v="1. Immediately schedule a management review meeting to address pending points from the last External Audit. 1. Develop and implement clear procedures for initiating and scheduling management review meetings._x000a_2. Establish standardized processes for post-audit action planning, including assignment of responsibilities and setting deadlines. 1. Regularly review and update the management review meeting process to ensure it remains effective and relevant._x000a_2. Implement a standardized procedure for post-audit action planning, including clear responsibilities and timelines._x000a_2. Assign individuals to take responsibility for each pending point relevant to their roles and responsibilities to ensure follow-up."/>
    <x v="0"/>
    <x v="73"/>
    <x v="72"/>
  </r>
  <r>
    <n v="1367"/>
    <s v="Even though all the functions are conducting a risk analysis, it would be advisable to consolidate all into one document (Risk Register - HIRA)"/>
    <s v="Internal"/>
    <d v="2023-07-25T00:00:00"/>
    <x v="2"/>
    <x v="6"/>
    <x v="17"/>
    <s v="OFI"/>
    <x v="0"/>
    <x v="18"/>
    <s v=" Documented information"/>
    <s v="Management"/>
    <m/>
    <d v="2023-09-23T00:00:00"/>
    <d v="2023-10-13T00:00:00"/>
    <s v="Communicate the need to consolidate risk analyses to relevant functions and stakeholders. 1. Combine all risk management efforts into a single, central risk register or hazard identification and risk assessment (HIRA). _x000a_2. Keep this register up-to-date by regularly adding new risks and updating existing ones. 1. Establish clear guidelines and a standardized process for consolidating risk analyses._x000a_2. Promote a culture of risk awareness and communication through regular policy and process reviews and staff training."/>
    <x v="0"/>
    <x v="73"/>
    <x v="72"/>
  </r>
  <r>
    <n v="1368"/>
    <s v="The school can look into fixing finger guards for classroom and washrooms at areas where the students have access"/>
    <s v="Internal"/>
    <d v="2023-08-19T00:00:00"/>
    <x v="1"/>
    <x v="7"/>
    <x v="23"/>
    <s v="OFI"/>
    <x v="1"/>
    <x v="36"/>
    <s v=" Hazard identification &amp; assessment of risks and opportunities"/>
    <s v="Operations"/>
    <m/>
    <d v="2023-10-18T00:00:00"/>
    <d v="2023-10-01T00:00:00"/>
    <s v="Installed the Finger guards. Maintain the condition of finger guard or replace it. Finger Guards are installed on all the doors where kids access"/>
    <x v="0"/>
    <x v="131"/>
    <x v="120"/>
  </r>
  <r>
    <n v="1369"/>
    <s v="Detailed Fire Evacuation Plan to be placed at prominent locations in the campus"/>
    <s v="Internal"/>
    <d v="2023-08-19T00:00:00"/>
    <x v="1"/>
    <x v="7"/>
    <x v="23"/>
    <s v="Observation"/>
    <x v="1"/>
    <x v="32"/>
    <s v=" Emergency preparedness and response"/>
    <s v="Operations"/>
    <m/>
    <d v="2023-10-18T00:00:00"/>
    <d v="2023-09-28T00:00:00"/>
    <s v="Got the clear and deatailed document of Evacuation Plan. Evacuation Plan is installed in the campus. To maintain a proper detailed evacuation plan"/>
    <x v="0"/>
    <x v="125"/>
    <x v="116"/>
  </r>
  <r>
    <n v="1370"/>
    <s v="The school can consider increasing the First Aid boxes placed in each wing / floor."/>
    <s v="Internal"/>
    <d v="2023-08-19T00:00:00"/>
    <x v="1"/>
    <x v="7"/>
    <x v="23"/>
    <s v="OFI"/>
    <x v="1"/>
    <x v="32"/>
    <s v=" Emergency preparedness and response"/>
    <s v="Operations"/>
    <m/>
    <d v="2023-10-18T00:00:00"/>
    <d v="2023-09-13T00:00:00"/>
    <s v="Ordered First aid boxes and installed it. First Aid boxes will be installed based on area and coverage (At least at two ends of the wing/ floor. First Aid boxes to be installed and placed at a proper/ required distance"/>
    <x v="0"/>
    <x v="192"/>
    <x v="230"/>
  </r>
  <r>
    <n v="1371"/>
    <s v="The admissions team can look into maintaining Withdrawal Exit Forms which will help in evaluation and analysis"/>
    <s v="Internal"/>
    <d v="2023-08-19T00:00:00"/>
    <x v="1"/>
    <x v="7"/>
    <x v="23"/>
    <s v="Observation"/>
    <x v="0"/>
    <x v="23"/>
    <s v=" Analysis &amp; evaluation"/>
    <s v="Admissions"/>
    <m/>
    <d v="2023-10-18T00:00:00"/>
    <d v="2023-10-03T00:00:00"/>
    <s v="Exit form was created, documented and maintained for withdrawal.  Exit Form will be maintained for further analysis and evaluation.  Exit Form Implemented. Records to be maintained"/>
    <x v="0"/>
    <x v="245"/>
    <x v="132"/>
  </r>
  <r>
    <n v="1372"/>
    <s v="The admissions can look into collecting feedback from the parents post their visit to school "/>
    <s v="Internal"/>
    <d v="2023-08-19T00:00:00"/>
    <x v="1"/>
    <x v="7"/>
    <x v="23"/>
    <s v="OFI"/>
    <x v="0"/>
    <x v="23"/>
    <s v=" Analysis &amp; evaluation"/>
    <s v="Admissions"/>
    <m/>
    <d v="2023-10-18T00:00:00"/>
    <d v="2023-10-03T00:00:00"/>
    <s v="Implemented Post Campus Visit Survey. Post Campus Visit Survey will be maintained for further analysis.Post Campus Visit Survey data to be analyzed and linked to Admission teams performance."/>
    <x v="0"/>
    <x v="245"/>
    <x v="132"/>
  </r>
  <r>
    <n v="1373"/>
    <s v="The HR Department can look into maintaining a detailed training tracker for monitoring the various trainings undergone by the staff."/>
    <s v="Internal"/>
    <d v="2023-08-19T00:00:00"/>
    <x v="1"/>
    <x v="7"/>
    <x v="23"/>
    <s v="Observation"/>
    <x v="0"/>
    <x v="9"/>
    <s v=" Creating and updating"/>
    <s v="HR"/>
    <m/>
    <d v="2023-10-18T00:00:00"/>
    <d v="2023-10-03T00:00:00"/>
    <s v="Maintaining standard format with detailed training information. To capture all trainings external / internal / online. Carry out two way communication for receiving better information on training. "/>
    <x v="0"/>
    <x v="245"/>
    <x v="132"/>
  </r>
  <r>
    <n v="1374"/>
    <s v="The HR team should ensure that the Interview sheet has been signed by the respective interviewer."/>
    <s v="Internal"/>
    <d v="2023-08-19T00:00:00"/>
    <x v="1"/>
    <x v="7"/>
    <x v="23"/>
    <s v="OFI"/>
    <x v="0"/>
    <x v="9"/>
    <s v=" Creating and updating"/>
    <s v="HR"/>
    <m/>
    <d v="2023-10-18T00:00:00"/>
    <d v="2023-09-13T00:00:00"/>
    <s v="Inform the interviewer to sign the interview feedback sheet . Inform the interviewer to sign the interview sheet after completion of interview. HR executive to review the feedback sheet before filing it. And get the missing columns filled by the interviewer. "/>
    <x v="0"/>
    <x v="192"/>
    <x v="230"/>
  </r>
  <r>
    <n v="1375"/>
    <s v="The Operations team can check the New Vendor Evaluation Form for completeness and signatures from the Head of Department."/>
    <s v="Internal"/>
    <d v="2023-08-19T00:00:00"/>
    <x v="1"/>
    <x v="7"/>
    <x v="23"/>
    <s v="OFI"/>
    <x v="0"/>
    <x v="9"/>
    <s v=" Creating and updating"/>
    <s v="Operations"/>
    <m/>
    <d v="2023-10-18T00:00:00"/>
    <d v="2023-09-11T00:00:00"/>
    <s v="Got it signed by the Head of Department. Will get it signed immediately by the Head of department.Not to file the evaluation report until and unless it is signed by the HOD"/>
    <x v="0"/>
    <x v="133"/>
    <x v="121"/>
  </r>
  <r>
    <n v="1376"/>
    <s v="Fire drills can be planned for the campus"/>
    <s v="Internal"/>
    <d v="2023-09-11T00:00:00"/>
    <x v="3"/>
    <x v="2"/>
    <x v="24"/>
    <s v="Observation"/>
    <x v="1"/>
    <x v="40"/>
    <s v=" Eliminating Hazards and reducing OH&amp;S risks"/>
    <s v="Operations"/>
    <m/>
    <d v="2023-11-10T00:00:00"/>
    <s v="NA"/>
    <m/>
    <x v="1"/>
    <x v="245"/>
    <x v="168"/>
  </r>
  <r>
    <n v="1377"/>
    <s v="Fire evacuation plans to be displayed in more prominent locations"/>
    <s v="Internal"/>
    <d v="2023-09-11T00:00:00"/>
    <x v="3"/>
    <x v="2"/>
    <x v="24"/>
    <s v="Observation"/>
    <x v="1"/>
    <x v="40"/>
    <s v=" Eliminating Hazards and reducing OH&amp;S risks"/>
    <s v="Operations"/>
    <m/>
    <d v="2023-11-10T00:00:00"/>
    <s v="NA"/>
    <m/>
    <x v="1"/>
    <x v="245"/>
    <x v="168"/>
  </r>
  <r>
    <n v="1378"/>
    <s v="Access control can be put in place for critical areas including signages"/>
    <s v="Internal"/>
    <d v="2023-09-11T00:00:00"/>
    <x v="3"/>
    <x v="2"/>
    <x v="24"/>
    <s v="Observation"/>
    <x v="1"/>
    <x v="40"/>
    <s v=" Eliminating Hazards and reducing OH&amp;S risks"/>
    <s v="Operations"/>
    <m/>
    <d v="2023-11-10T00:00:00"/>
    <s v="NA"/>
    <m/>
    <x v="1"/>
    <x v="245"/>
    <x v="168"/>
  </r>
  <r>
    <n v="1379"/>
    <s v="The Evacuation plans does not have markings for “You are here”. This marking will be useful during an emergency evacuation"/>
    <s v="Internal"/>
    <d v="2023-09-11T00:00:00"/>
    <x v="3"/>
    <x v="2"/>
    <x v="24"/>
    <s v="Observation"/>
    <x v="1"/>
    <x v="32"/>
    <s v=" Emergency preparedness and response"/>
    <s v="Operations"/>
    <m/>
    <d v="2023-11-10T00:00:00"/>
    <s v="NA"/>
    <m/>
    <x v="1"/>
    <x v="245"/>
    <x v="168"/>
  </r>
  <r>
    <n v="1380"/>
    <s v="Fire alarm switch can be connected directly instead of connecting them with a switch. It was found that many of these points were either switched off or removed"/>
    <s v="Internal"/>
    <d v="2023-09-11T00:00:00"/>
    <x v="3"/>
    <x v="2"/>
    <x v="24"/>
    <s v="Observation"/>
    <x v="1"/>
    <x v="32"/>
    <s v=" Emergency preparedness and response"/>
    <s v="Operations"/>
    <m/>
    <d v="2023-11-10T00:00:00"/>
    <s v="NA"/>
    <m/>
    <x v="1"/>
    <x v="245"/>
    <x v="168"/>
  </r>
  <r>
    <n v="1381"/>
    <s v="MRM to take place though already planned and minutes of MRM to be recorded"/>
    <s v="Internal"/>
    <d v="2023-09-11T00:00:00"/>
    <x v="3"/>
    <x v="2"/>
    <x v="25"/>
    <s v="Observation"/>
    <x v="2"/>
    <x v="42"/>
    <s v=" Management review"/>
    <s v="Leadership"/>
    <m/>
    <d v="2023-11-10T00:00:00"/>
    <s v="NA"/>
    <m/>
    <x v="1"/>
    <x v="245"/>
    <x v="168"/>
  </r>
  <r>
    <n v="1382"/>
    <s v="The operations can look into having separate footwear or footwear covers for the staff at the cooking area"/>
    <s v="Internal"/>
    <d v="2023-09-11T00:00:00"/>
    <x v="3"/>
    <x v="2"/>
    <x v="25"/>
    <s v="OFI"/>
    <x v="1"/>
    <x v="39"/>
    <s v=" Continual improvement"/>
    <s v="Operations"/>
    <m/>
    <d v="2023-11-10T00:00:00"/>
    <s v="NA"/>
    <m/>
    <x v="1"/>
    <x v="245"/>
    <x v="168"/>
  </r>
  <r>
    <n v="1383"/>
    <s v="The Organisation Health and safety policy to be displayed in visible locations"/>
    <s v="Internal"/>
    <d v="2023-09-11T00:00:00"/>
    <x v="3"/>
    <x v="2"/>
    <x v="25"/>
    <s v="Observation"/>
    <x v="1"/>
    <x v="37"/>
    <s v=" OH&amp;S Policy"/>
    <s v="Operations"/>
    <m/>
    <d v="2023-11-10T00:00:00"/>
    <s v="NA"/>
    <m/>
    <x v="1"/>
    <x v="245"/>
    <x v="168"/>
  </r>
  <r>
    <n v="1384"/>
    <s v="A risk register can be maintained for capturing all possible risks and to develop action plans for mitigating the risks"/>
    <s v="Internal"/>
    <d v="2023-09-11T00:00:00"/>
    <x v="3"/>
    <x v="2"/>
    <x v="25"/>
    <s v="Observation"/>
    <x v="1"/>
    <x v="36"/>
    <s v=" Hazard identification &amp; assessment of risks and opportunities"/>
    <s v="Leadership"/>
    <m/>
    <d v="2023-11-10T00:00:00"/>
    <s v="NA"/>
    <m/>
    <x v="1"/>
    <x v="245"/>
    <x v="168"/>
  </r>
  <r>
    <n v="1385"/>
    <s v="The Disposal process for expired chemicals and medicines can be looked into and a comprehensive SOP can be made for safe disposal"/>
    <s v="Internal"/>
    <d v="2023-09-11T00:00:00"/>
    <x v="3"/>
    <x v="2"/>
    <x v="25"/>
    <s v="Observation"/>
    <x v="1"/>
    <x v="15"/>
    <s v=" Operational planning and control"/>
    <s v="Operations"/>
    <m/>
    <d v="2023-11-10T00:00:00"/>
    <s v="NA"/>
    <m/>
    <x v="1"/>
    <x v="245"/>
    <x v="168"/>
  </r>
  <r>
    <n v="1386"/>
    <s v="The physics, biology and ICT can look into having a common fire extinguisher which is accessible for all"/>
    <s v="Internal"/>
    <d v="2023-09-11T00:00:00"/>
    <x v="3"/>
    <x v="2"/>
    <x v="25"/>
    <s v="Observation"/>
    <x v="1"/>
    <x v="40"/>
    <s v=" Eliminating Hazards and reducing OH&amp;S risks"/>
    <s v="Operations"/>
    <m/>
    <d v="2023-11-10T00:00:00"/>
    <s v="NA"/>
    <m/>
    <x v="1"/>
    <x v="245"/>
    <x v="168"/>
  </r>
  <r>
    <n v="1387"/>
    <s v="The fire extinguisher in the Kitchen can be enhanced by addition or by increasing the capacity since the kitchen is being used for cooking food for 3000+ members"/>
    <s v="Internal"/>
    <d v="2023-09-11T00:00:00"/>
    <x v="3"/>
    <x v="2"/>
    <x v="25"/>
    <s v="Observation"/>
    <x v="1"/>
    <x v="40"/>
    <s v=" Eliminating Hazards and reducing OH&amp;S risks"/>
    <s v="Operations"/>
    <m/>
    <d v="2023-11-10T00:00:00"/>
    <s v="NA"/>
    <m/>
    <x v="1"/>
    <x v="245"/>
    <x v="168"/>
  </r>
  <r>
    <n v="1388"/>
    <s v="Operations can look into drills for other hazards too beyond the regular fire drills e.g., Intruder, Biohazard etc.,"/>
    <s v="Internal"/>
    <d v="2023-09-11T00:00:00"/>
    <x v="3"/>
    <x v="2"/>
    <x v="25"/>
    <s v="OFI"/>
    <x v="1"/>
    <x v="40"/>
    <s v=" Eliminating Hazards and reducing OH&amp;S risks"/>
    <s v="Operations"/>
    <m/>
    <d v="2023-11-10T00:00:00"/>
    <s v="NA"/>
    <m/>
    <x v="1"/>
    <x v="245"/>
    <x v="168"/>
  </r>
  <r>
    <n v="1389"/>
    <s v="Lift certificate and emergency contact numbers to be displayed inside the lift"/>
    <s v="Internal"/>
    <d v="2023-09-11T00:00:00"/>
    <x v="3"/>
    <x v="2"/>
    <x v="25"/>
    <s v="Observation"/>
    <x v="1"/>
    <x v="32"/>
    <s v=" Emergency preparedness and response"/>
    <s v="Operations"/>
    <m/>
    <d v="2023-11-10T00:00:00"/>
    <s v="NA"/>
    <m/>
    <x v="1"/>
    <x v="245"/>
    <x v="168"/>
  </r>
  <r>
    <n v="1390"/>
    <s v="The Evacuation plans does not have markings for “You are here”. This marking will be useful during an emergency evacuation"/>
    <s v="Internal"/>
    <d v="2023-09-11T00:00:00"/>
    <x v="3"/>
    <x v="2"/>
    <x v="25"/>
    <s v="Observation"/>
    <x v="1"/>
    <x v="32"/>
    <s v=" Emergency preparedness and response"/>
    <s v="Operations"/>
    <m/>
    <d v="2023-11-10T00:00:00"/>
    <s v="NA"/>
    <m/>
    <x v="1"/>
    <x v="245"/>
    <x v="168"/>
  </r>
  <r>
    <n v="1391"/>
    <s v="PV2 can be implemented for enhancing monitoring and measurement"/>
    <s v="Internal"/>
    <d v="2023-09-11T00:00:00"/>
    <x v="3"/>
    <x v="2"/>
    <x v="25"/>
    <s v="Observation"/>
    <x v="0"/>
    <x v="47"/>
    <s v=" Quality objectives &amp; planning to achieve them"/>
    <s v="Leadership"/>
    <m/>
    <d v="2023-11-10T00:00:00"/>
    <s v="NA"/>
    <m/>
    <x v="1"/>
    <x v="245"/>
    <x v="168"/>
  </r>
  <r>
    <n v="1392"/>
    <s v="The admission can ensure all the documents collected from the parents are complete and the forms are duly signed by the parents"/>
    <s v="Internal"/>
    <d v="2023-09-11T00:00:00"/>
    <x v="3"/>
    <x v="2"/>
    <x v="25"/>
    <s v="Observation"/>
    <x v="0"/>
    <x v="13"/>
    <s v=" Control of documented information"/>
    <s v="Admissions"/>
    <m/>
    <d v="2023-11-10T00:00:00"/>
    <s v="NA"/>
    <m/>
    <x v="1"/>
    <x v="245"/>
    <x v="168"/>
  </r>
  <r>
    <n v="1393"/>
    <s v="A feedback system can be introduced by admissions to get the feedback from new parents on admission process"/>
    <s v="Internal"/>
    <d v="2023-09-11T00:00:00"/>
    <x v="3"/>
    <x v="2"/>
    <x v="25"/>
    <s v="OFI"/>
    <x v="0"/>
    <x v="43"/>
    <s v=" Customer satisfaction"/>
    <s v="Admissions"/>
    <m/>
    <d v="2023-11-10T00:00:00"/>
    <s v="NA"/>
    <m/>
    <x v="1"/>
    <x v="245"/>
    <x v="168"/>
  </r>
  <r>
    <n v="1394"/>
    <s v="A vendor evaluation analysis can be put in place for better understanding of the needs and requirements of vendors as well as their performance for future reference"/>
    <s v="Internal"/>
    <d v="2023-09-11T00:00:00"/>
    <x v="3"/>
    <x v="2"/>
    <x v="25"/>
    <s v="Observation"/>
    <x v="0"/>
    <x v="23"/>
    <s v=" Analysis &amp; evaluation"/>
    <s v="Operations"/>
    <m/>
    <d v="2023-11-10T00:00:00"/>
    <s v="NA"/>
    <m/>
    <x v="1"/>
    <x v="245"/>
    <x v="168"/>
  </r>
  <r>
    <n v="1395"/>
    <s v="The packaged food items stored along with the chemicals – can think of moving one of those"/>
    <s v="Internal"/>
    <d v="2023-09-11T00:00:00"/>
    <x v="3"/>
    <x v="2"/>
    <x v="26"/>
    <s v="Observation"/>
    <x v="1"/>
    <x v="40"/>
    <s v=" Eliminating Hazards and reducing OH&amp;S risks"/>
    <s v="Operations"/>
    <m/>
    <d v="2023-11-10T00:00:00"/>
    <s v="NA"/>
    <m/>
    <x v="1"/>
    <x v="245"/>
    <x v="168"/>
  </r>
  <r>
    <n v="1396"/>
    <s v="Fire drills can be planned for the campus"/>
    <s v="Internal"/>
    <d v="2023-09-11T00:00:00"/>
    <x v="3"/>
    <x v="2"/>
    <x v="26"/>
    <s v="Observation"/>
    <x v="1"/>
    <x v="40"/>
    <s v=" Eliminating Hazards and reducing OH&amp;S risks"/>
    <s v="Operations"/>
    <m/>
    <d v="2023-11-10T00:00:00"/>
    <s v="NA"/>
    <m/>
    <x v="1"/>
    <x v="245"/>
    <x v="168"/>
  </r>
  <r>
    <n v="1397"/>
    <s v="The Evacuation plans does not have markings for “You are here”. This marking will be useful during an emergency evacuation"/>
    <s v="Internal"/>
    <d v="2023-09-11T00:00:00"/>
    <x v="3"/>
    <x v="2"/>
    <x v="26"/>
    <s v="Observation"/>
    <x v="1"/>
    <x v="32"/>
    <s v=" Emergency preparedness and response"/>
    <s v="Operations"/>
    <m/>
    <d v="2023-11-10T00:00:00"/>
    <s v="NA"/>
    <m/>
    <x v="1"/>
    <x v="245"/>
    <x v="168"/>
  </r>
  <r>
    <n v="1398"/>
    <s v="The fire alarm panel at the campus is not working – can replace or repair"/>
    <s v="Internal"/>
    <d v="2023-09-11T00:00:00"/>
    <x v="3"/>
    <x v="2"/>
    <x v="26"/>
    <s v="Observation"/>
    <x v="1"/>
    <x v="32"/>
    <s v=" Emergency preparedness and response"/>
    <s v="Operations"/>
    <m/>
    <d v="2023-11-10T00:00:00"/>
    <s v="NA"/>
    <m/>
    <x v="1"/>
    <x v="245"/>
    <x v="168"/>
  </r>
  <r>
    <n v="1399"/>
    <s v="Cambridge Curriculum and lesson plan is in place. However, there was unapproved deviation in lesson plan due to unplanned events. Team can look into proper approvals before any changes are made as this will ensure proper process is followed."/>
    <s v="Internal"/>
    <d v="2023-09-13T00:00:00"/>
    <x v="0"/>
    <x v="3"/>
    <x v="4"/>
    <s v="Observation"/>
    <x v="2"/>
    <x v="58"/>
    <s v=" Planning of changes"/>
    <s v="Academics"/>
    <m/>
    <d v="2023-11-12T00:00:00"/>
    <s v="NA"/>
    <m/>
    <x v="1"/>
    <x v="131"/>
    <x v="168"/>
  </r>
  <r>
    <n v="1400"/>
    <s v="Cambridge team needs further training to understand the proper documentation required for each_x000a_process( lesson observation, Notebook correction , proxy etc.),this will help campus to be uniform in all academic formats and also avoid potential loss of teaching content as well as monitoring of lesson delivery"/>
    <s v="Internal"/>
    <d v="2023-09-13T00:00:00"/>
    <x v="0"/>
    <x v="3"/>
    <x v="4"/>
    <s v="Observation"/>
    <x v="2"/>
    <x v="13"/>
    <s v=" Control of documented information"/>
    <s v="Academics"/>
    <m/>
    <d v="2023-11-12T00:00:00"/>
    <s v="NA"/>
    <m/>
    <x v="1"/>
    <x v="131"/>
    <x v="168"/>
  </r>
  <r>
    <n v="1401"/>
    <s v="It was observed that the safety findings from the last audit are still open and these findings were not discussed in the MRM. By promptly addressing open safety findings and discussing them in the MRM, the organization can demonstrate its commitment to safety and continuous improvement."/>
    <s v="Internal"/>
    <d v="2023-09-13T00:00:00"/>
    <x v="0"/>
    <x v="3"/>
    <x v="4"/>
    <s v="Observation"/>
    <x v="2"/>
    <x v="46"/>
    <s v="Continual Improvement"/>
    <s v="Management"/>
    <m/>
    <d v="2023-11-12T00:00:00"/>
    <s v="NA"/>
    <m/>
    <x v="1"/>
    <x v="131"/>
    <x v="168"/>
  </r>
  <r>
    <n v="1402"/>
    <s v="Lab log was not sighted in labs .This could be put into place to monitor not only lab usage also scheduled delivery of practical lessons."/>
    <s v="Internal"/>
    <d v="2023-09-13T00:00:00"/>
    <x v="0"/>
    <x v="3"/>
    <x v="4"/>
    <s v="Observation"/>
    <x v="2"/>
    <x v="46"/>
    <s v="Continual Improvement"/>
    <s v="Academics"/>
    <m/>
    <d v="2023-11-12T00:00:00"/>
    <s v="NA"/>
    <m/>
    <x v="1"/>
    <x v="131"/>
    <x v="168"/>
  </r>
  <r>
    <n v="1403"/>
    <s v="Leadership can revisit the defined Roles Responsibilities and Authority with different team leads as lack of understanding could be a potential mismatch roles as well as competency"/>
    <s v="Internal"/>
    <d v="2023-09-13T00:00:00"/>
    <x v="0"/>
    <x v="3"/>
    <x v="4"/>
    <s v="Observation"/>
    <x v="2"/>
    <x v="38"/>
    <s v=" Role, Responsibility, Authority"/>
    <s v="Leadership"/>
    <m/>
    <d v="2023-11-12T00:00:00"/>
    <s v="NA"/>
    <m/>
    <x v="1"/>
    <x v="131"/>
    <x v="168"/>
  </r>
  <r>
    <n v="1404"/>
    <s v="Documented evidence for assessing the impact and effectiveness of GMP training was unavailable. The GMP Cod can ensure competency checks are in place to validate the trainings given."/>
    <s v="Internal"/>
    <d v="2023-09-13T00:00:00"/>
    <x v="0"/>
    <x v="3"/>
    <x v="4"/>
    <s v="Observation"/>
    <x v="2"/>
    <x v="70"/>
    <s v="General (Competence)"/>
    <s v="Academics"/>
    <m/>
    <d v="2023-11-12T00:00:00"/>
    <s v="NA"/>
    <m/>
    <x v="1"/>
    <x v="131"/>
    <x v="168"/>
  </r>
  <r>
    <n v="1405"/>
    <s v="The auditee stated that there are no fast learners in the school but this was just hearsay and no scientific testing or empirical evidence was done warranting a need for a more evidence-based approach to such categorizations. School may look into getting a school counselor in place to address this"/>
    <s v="Internal"/>
    <d v="2023-09-13T00:00:00"/>
    <x v="0"/>
    <x v="3"/>
    <x v="4"/>
    <s v="Observation"/>
    <x v="2"/>
    <x v="67"/>
    <s v="Additional requirements for special needs education (Competence)"/>
    <s v="Academics"/>
    <m/>
    <d v="2023-11-12T00:00:00"/>
    <s v="NA"/>
    <m/>
    <x v="1"/>
    <x v="131"/>
    <x v="168"/>
  </r>
  <r>
    <n v="1406"/>
    <s v="Collection of Health information of students at the point of admission as per CBSE requirements was not evident. Only Immunization schedule was evident. Any requirement by CBSE need to be shared by Academics to admissions for awareness."/>
    <s v="Internal"/>
    <d v="2023-09-13T00:00:00"/>
    <x v="0"/>
    <x v="3"/>
    <x v="4"/>
    <s v="Observation"/>
    <x v="2"/>
    <x v="67"/>
    <s v="Additional requirements for special needs education (Competence)"/>
    <s v="Academics"/>
    <m/>
    <d v="2023-11-12T00:00:00"/>
    <s v="NA"/>
    <m/>
    <x v="1"/>
    <x v="131"/>
    <x v="168"/>
  </r>
  <r>
    <n v="1407"/>
    <s v="KG parents are only provided with the KG calendar and orientation information at the beginning of AY. As a result, they lack a complete understanding of their children's learning journey, which hinders their ability to meaningfully participate in their children's education. Team can look into providing a lesson planner before the weekly report is sent after completion"/>
    <s v="Internal"/>
    <d v="2023-09-13T00:00:00"/>
    <x v="0"/>
    <x v="3"/>
    <x v="4"/>
    <s v="Observation"/>
    <x v="2"/>
    <x v="19"/>
    <s v=" Communication"/>
    <s v="Academics"/>
    <m/>
    <d v="2023-11-12T00:00:00"/>
    <s v="NA"/>
    <m/>
    <x v="1"/>
    <x v="131"/>
    <x v="168"/>
  </r>
  <r>
    <n v="1408"/>
    <s v="Clear delineated action plans to support underperforming students was not evident , necessitating the utilization of ad hoc interventions on an asneeded basis based on the results of the ongoing assessment"/>
    <s v="Internal"/>
    <d v="2023-09-13T00:00:00"/>
    <x v="0"/>
    <x v="3"/>
    <x v="4"/>
    <s v="Observation"/>
    <x v="2"/>
    <x v="15"/>
    <s v=" Operational planning and control"/>
    <s v="Academics"/>
    <m/>
    <d v="2023-11-12T00:00:00"/>
    <s v="NA"/>
    <m/>
    <x v="1"/>
    <x v="131"/>
    <x v="168"/>
  </r>
  <r>
    <n v="1409"/>
    <s v="Although all Inventory, Books, Uniforms, Stationary, IT and furniture are tracked, no formal Inventory management process is in place. A systematic Inventory Management process to track all items from purchase to use, may help the school to identify which and how much stock to order at what time. The practice may help to ensure there is sufficient stock to fulfil orders and give early indicationof a shortage"/>
    <s v="Internal"/>
    <d v="2023-09-13T00:00:00"/>
    <x v="0"/>
    <x v="3"/>
    <x v="4"/>
    <s v="Observation"/>
    <x v="2"/>
    <x v="21"/>
    <s v=" Determining requirements for educational products &amp; services"/>
    <s v="Operations"/>
    <m/>
    <d v="2023-11-12T00:00:00"/>
    <s v="NA"/>
    <m/>
    <x v="1"/>
    <x v="131"/>
    <x v="168"/>
  </r>
  <r>
    <n v="1410"/>
    <s v="Vendor Evaluation not sighted for 2022.This will help school to gauge if Vendors can meet their_x000a_organizational standards and comply with the rules of the contract. The intent is to secure a low-risk and best possible vendor-supplier portfolio"/>
    <s v="Internal"/>
    <d v="2023-09-13T00:00:00"/>
    <x v="0"/>
    <x v="3"/>
    <x v="4"/>
    <s v="Observation"/>
    <x v="2"/>
    <x v="31"/>
    <s v=" Control of external processes, products &amp; services"/>
    <s v="Operations"/>
    <m/>
    <d v="2023-11-12T00:00:00"/>
    <s v="NA"/>
    <m/>
    <x v="1"/>
    <x v="131"/>
    <x v="168"/>
  </r>
  <r>
    <n v="1411"/>
    <s v="Online attendance for KG indicated that the attendance was recorded at 12:30 pm after dispersal. This can lead to error in tracking if any students exit early which in turn can be a cause for confusion during an emergency evacuation"/>
    <s v="Internal"/>
    <d v="2023-09-13T00:00:00"/>
    <x v="0"/>
    <x v="3"/>
    <x v="4"/>
    <s v="Observation"/>
    <x v="2"/>
    <x v="11"/>
    <s v=" Control of delivery of educational products and services "/>
    <s v="Academics"/>
    <m/>
    <d v="2023-11-12T00:00:00"/>
    <s v="NA"/>
    <m/>
    <x v="1"/>
    <x v="131"/>
    <x v="168"/>
  </r>
  <r>
    <n v="1412"/>
    <s v="At point of admissions, disclaimer for use of student data for promotional purposes was not evident. Putting this in place at the point of admission would help school to ensure that all use of student content is legally compliant"/>
    <s v="Internal"/>
    <d v="2023-09-13T00:00:00"/>
    <x v="0"/>
    <x v="3"/>
    <x v="4"/>
    <s v="Observation"/>
    <x v="2"/>
    <x v="57"/>
    <s v="Protection and transperancy of leaners' data"/>
    <s v="Admissions"/>
    <m/>
    <d v="2023-11-12T00:00:00"/>
    <d v="2023-10-18T00:00:00"/>
    <s v="Parent authorization has been put in place immediately. Regular checks  put in place to ensure this document is in student file."/>
    <x v="0"/>
    <x v="15"/>
    <x v="15"/>
  </r>
  <r>
    <n v="1413"/>
    <s v="As explained by auditee Cambridge student work is marked by peers. How the learning gaps are addressed was not evident. Putting this in place will enhance the teaching and learning process"/>
    <s v="Internal"/>
    <d v="2023-09-13T00:00:00"/>
    <x v="0"/>
    <x v="3"/>
    <x v="4"/>
    <s v="Observation"/>
    <x v="2"/>
    <x v="65"/>
    <s v="Methods for monitoring, measurement, analysis and evaluation"/>
    <s v="Academics"/>
    <m/>
    <d v="2023-11-12T00:00:00"/>
    <s v="NA"/>
    <m/>
    <x v="1"/>
    <x v="131"/>
    <x v="168"/>
  </r>
  <r>
    <n v="1414"/>
    <s v="Lesson Observation and Notebook correction was not evident in KG. Leadership can put in a monitoring process in place to ensure that mandatory tasks by COD are scheduled for KG, as this will help to mitigate any potential classroom delivery risks ."/>
    <s v="Internal"/>
    <d v="2023-09-13T00:00:00"/>
    <x v="0"/>
    <x v="3"/>
    <x v="4"/>
    <s v="Observation"/>
    <x v="2"/>
    <x v="65"/>
    <s v="Methods for monitoring, measurement, analysis and evaluation"/>
    <s v="Academics"/>
    <m/>
    <d v="2023-11-12T00:00:00"/>
    <s v="NA"/>
    <m/>
    <x v="1"/>
    <x v="131"/>
    <x v="168"/>
  </r>
  <r>
    <n v="1415"/>
    <s v="For Cambridge Documented Internal Exam process was not evident. This could be potential for inaccurate process and lead to customer dissatisfaction."/>
    <s v="Internal"/>
    <d v="2023-09-13T00:00:00"/>
    <x v="0"/>
    <x v="3"/>
    <x v="4"/>
    <s v="Observation"/>
    <x v="2"/>
    <x v="37"/>
    <s v=" Policy"/>
    <s v="Academics"/>
    <m/>
    <d v="2023-11-12T00:00:00"/>
    <s v="NA"/>
    <m/>
    <x v="1"/>
    <x v="131"/>
    <x v="168"/>
  </r>
  <r>
    <n v="1416"/>
    <s v="The absence of a structured evaluation process for substitute teachers raises concerns about_x000a_their classroom effectiveness and the potential for future reengagement, necessitating the implementation of a comprehensive assessment framework to ensure informed decisions and quality teaching during teacher absences."/>
    <s v="Internal"/>
    <d v="2023-09-13T00:00:00"/>
    <x v="0"/>
    <x v="3"/>
    <x v="4"/>
    <s v="Observation"/>
    <x v="2"/>
    <x v="22"/>
    <s v=" General (Performance Evaluation)"/>
    <s v="HR"/>
    <m/>
    <d v="2023-11-12T00:00:00"/>
    <s v="NA"/>
    <m/>
    <x v="1"/>
    <x v="131"/>
    <x v="168"/>
  </r>
  <r>
    <n v="1417"/>
    <s v="A tracker can be maintained to track Academic complaints however it would be even better if academic members can raise tickets on helpdesk for better monitoring"/>
    <s v="Internal"/>
    <d v="2023-09-13T00:00:00"/>
    <x v="0"/>
    <x v="3"/>
    <x v="4"/>
    <s v="Observation"/>
    <x v="2"/>
    <x v="43"/>
    <s v="Satisfaction of learners, other beneficiaries and staff"/>
    <s v="Academics"/>
    <m/>
    <d v="2023-11-12T00:00:00"/>
    <s v="NA"/>
    <m/>
    <x v="1"/>
    <x v="131"/>
    <x v="168"/>
  </r>
  <r>
    <n v="1418"/>
    <s v="There was no shower station situated within the Chemistry laboratory and Science HOD was not aware of any such requirement. Team can look into the CBSE as well as Local requirements and put this in place if it is mandatory"/>
    <s v="Internal"/>
    <d v="2023-09-13T00:00:00"/>
    <x v="0"/>
    <x v="3"/>
    <x v="4"/>
    <s v="Observation"/>
    <x v="1"/>
    <x v="36"/>
    <s v=" Hazard identification &amp; assessment of risks and opportunities"/>
    <s v="Academics"/>
    <m/>
    <d v="2023-11-12T00:00:00"/>
    <s v="NA"/>
    <m/>
    <x v="1"/>
    <x v="131"/>
    <x v="168"/>
  </r>
  <r>
    <n v="1419"/>
    <s v="Academics uses WhatsApp that for communicating important information however this needs to be monitored in order to address PDPA breach. As stated by Auditee the sudden demise of teacher Ms Valerie was not taken into account and many messages were being communicated with the staff and parents while the teacher was still in the group at the time of Audit."/>
    <s v="Internal"/>
    <d v="2023-09-13T00:00:00"/>
    <x v="0"/>
    <x v="3"/>
    <x v="4"/>
    <s v="Minor -Non-Conformities"/>
    <x v="1"/>
    <x v="36"/>
    <s v=" Hazard identification &amp; assessment of risks and opportunities"/>
    <s v="Leadership"/>
    <m/>
    <d v="2023-11-12T00:00:00"/>
    <s v="NA"/>
    <m/>
    <x v="1"/>
    <x v="131"/>
    <x v="168"/>
  </r>
  <r>
    <n v="1420"/>
    <s v="Safety committee members list not updated, Checklists for safety , daily, fortnightly and_x000a_monthly checklists discontinued since 2021 Aug. Auditee's uncertainty regarding the members of the safety committee highlights the need to establish a clear and accessible roster, conduct regular meetings, and establish effective communication channels to enhance the committee's effectiveness"/>
    <s v="Internal"/>
    <d v="2023-09-13T00:00:00"/>
    <x v="0"/>
    <x v="3"/>
    <x v="4"/>
    <s v="Observation"/>
    <x v="1"/>
    <x v="32"/>
    <s v=" Emergency preparedness and response"/>
    <s v="Leadership"/>
    <m/>
    <d v="2023-11-12T00:00:00"/>
    <d v="2023-10-18T00:00:00"/>
    <s v="Have put the new committee members in place and put up the list in strategic places for visibility. Have regular meetings to update all and plan safety drills."/>
    <x v="0"/>
    <x v="15"/>
    <x v="15"/>
  </r>
  <r>
    <n v="1421"/>
    <s v="Disaster management training tracked into HR training needs was not evidenced. Academics to share any training conducted for staff related to disaster"/>
    <s v="Internal"/>
    <d v="2023-09-13T00:00:00"/>
    <x v="0"/>
    <x v="3"/>
    <x v="4"/>
    <s v="Observation"/>
    <x v="1"/>
    <x v="32"/>
    <s v=" Emergency preparedness and response"/>
    <s v="Leadership"/>
    <m/>
    <d v="2023-11-12T00:00:00"/>
    <s v="NA"/>
    <m/>
    <x v="1"/>
    <x v="131"/>
    <x v="168"/>
  </r>
  <r>
    <n v="1422"/>
    <s v="Student Health - First aid training for students and teachers was not evident. This can be looked into"/>
    <s v="Internal"/>
    <d v="2023-09-13T00:00:00"/>
    <x v="0"/>
    <x v="3"/>
    <x v="4"/>
    <s v="Observation"/>
    <x v="1"/>
    <x v="32"/>
    <s v=" Emergency preparedness and response"/>
    <s v="Operations"/>
    <m/>
    <d v="2023-11-12T00:00:00"/>
    <d v="2023-10-13T00:00:00"/>
    <s v="Schedule a first aid training for all students grade 8 and above as well as all staff. Calendarize annual trainings for all at the beginning of the term.  Track the available staff and students who have training"/>
    <x v="0"/>
    <x v="184"/>
    <x v="237"/>
  </r>
  <r>
    <n v="1423"/>
    <s v="HR Policy states that PDPA slides to be included in Induction slide-deck (as mentioned in the process document also). This was not evident. Also, inclusion of specific information related to workplace/ campus, new employees may be better informed about their workplace environment"/>
    <s v="Internal"/>
    <d v="2023-09-13T00:00:00"/>
    <x v="0"/>
    <x v="3"/>
    <x v="4"/>
    <s v="Observation"/>
    <x v="1"/>
    <x v="43"/>
    <s v=" Evaluation of Complaince"/>
    <s v="HR"/>
    <m/>
    <d v="2023-11-12T00:00:00"/>
    <d v="2023-09-20T00:00:00"/>
    <s v=" Integrating PDPA content into the Induction program to ensure that essential information is not overlooked. Establishing clear ownership and responsibilities for creating the presentation, implementing a standardized content review process. Providing training on PDPA and compliance"/>
    <x v="0"/>
    <x v="237"/>
    <x v="231"/>
  </r>
  <r>
    <n v="1424"/>
    <s v="School has an OHS policy in place. However evidence of communication of OH&amp;S Policy was not available. Addressing this gap may increase awareness of and adherence to the stated Policy"/>
    <s v="Internal"/>
    <d v="2023-09-13T00:00:00"/>
    <x v="0"/>
    <x v="3"/>
    <x v="4"/>
    <s v="Observation"/>
    <x v="1"/>
    <x v="19"/>
    <s v=" Communication"/>
    <s v="Leadership"/>
    <m/>
    <d v="2023-11-12T00:00:00"/>
    <s v="NA"/>
    <m/>
    <x v="1"/>
    <x v="131"/>
    <x v="168"/>
  </r>
  <r>
    <n v="1425"/>
    <s v="Gap observed in the ability of HR department to track and manage organisational knowledge among_x000a_staff, coordinators and other members of management. HR could track sharing of knowledge by Leaders and store in a central repository for future reference"/>
    <s v="Internal"/>
    <d v="2023-09-13T00:00:00"/>
    <x v="0"/>
    <x v="3"/>
    <x v="4"/>
    <s v="Observation"/>
    <x v="0"/>
    <x v="10"/>
    <s v=" Organizational knowledge"/>
    <s v="HR"/>
    <m/>
    <d v="2023-11-12T00:00:00"/>
    <d v="2023-10-13T00:00:00"/>
    <s v="A tracker has been put in place and mail shared with access given so all SLT can input their knowledge sharing. Set up monthly meetings, conferences, town halls, presentations, scrums, and other one-on-one interviews with key people. _x000a_Establish a culture that incentivizes knowledge-sharing behavior. Positively reinforce people who share quality knowledge with others. Reduce attrition rates and retain older employees to preserve the tacit knowledge of the company."/>
    <x v="0"/>
    <x v="184"/>
    <x v="237"/>
  </r>
  <r>
    <n v="1426"/>
    <s v="Renewal of all staff contract is done but evidence of renewal and/or record for extending contract was not available. Putting this in place may help HR to keep track of current as well any future re-hires"/>
    <s v="Internal"/>
    <d v="2023-09-13T00:00:00"/>
    <x v="0"/>
    <x v="3"/>
    <x v="4"/>
    <s v="OFI"/>
    <x v="0"/>
    <x v="13"/>
    <s v=" Control of documented information"/>
    <s v="HR"/>
    <m/>
    <d v="2023-11-12T00:00:00"/>
    <s v="NA"/>
    <m/>
    <x v="1"/>
    <x v="131"/>
    <x v="168"/>
  </r>
  <r>
    <n v="1427"/>
    <s v="Feedback for engagement activities is taken from stakeholders on hardcopy however team can look inti_x000a_tracking and analyzing these feedbacks ,like using a google form and save paper at the same time"/>
    <s v="Internal"/>
    <d v="2023-09-13T00:00:00"/>
    <x v="0"/>
    <x v="3"/>
    <x v="4"/>
    <s v="OFI"/>
    <x v="0"/>
    <x v="13"/>
    <s v=" Control of documented information"/>
    <s v="Leadership"/>
    <m/>
    <d v="2023-11-12T00:00:00"/>
    <d v="2023-10-13T00:00:00"/>
    <s v="Google Forms created with QR for GMP.CBSE and Cambridge. Access given to Principal and COD's. Designate a team or individual responsible for collecting, analyzing, and acting on feedback. Ensure they have the required skills and training. Integrate feedback into the planning and decision-making processes for future engagement activities. Use insights gained from previous feedback to inform new initiatives."/>
    <x v="0"/>
    <x v="184"/>
    <x v="237"/>
  </r>
  <r>
    <n v="1428"/>
    <s v="The student document file (Hard copy or soft copy )for Aleena class 6C was not available with the admission department. They can have the tracker or checklist to ensure that essential information is readily accessible when needed"/>
    <s v="Internal"/>
    <d v="2023-09-13T00:00:00"/>
    <x v="0"/>
    <x v="3"/>
    <x v="4"/>
    <s v="Observation"/>
    <x v="0"/>
    <x v="13"/>
    <s v=" Control of documented information"/>
    <s v="Admissions"/>
    <m/>
    <d v="2023-11-12T00:00:00"/>
    <d v="2023-10-13T00:00:00"/>
    <s v="Established  clear and standardized documentation procedures for the admission process. Mail sent to team to ensure that all necessary information is consistently collected and stored in student files. Provide comprehensive training to staff members responsible for handling and maintaining student files. This should include proper filing techniques, data entry, and document handling best practices. Conduct regular audits of student files to identify missing or incomplete documents. Implement quality control checks to prevent misfiling and ensure that files are complete."/>
    <x v="0"/>
    <x v="184"/>
    <x v="237"/>
  </r>
  <r>
    <n v="1429"/>
    <s v="Khushi Tod KG Report sighted however Comments and next step areas were blank. School can put in an approval process in place as this will mitigate any errors when publishing an incomplete Report to parents. Digital documents shown as record however signature was left blank. Clarity on this can be included in order to make the document fool proof."/>
    <s v="Internal"/>
    <d v="2023-09-13T00:00:00"/>
    <x v="0"/>
    <x v="3"/>
    <x v="4"/>
    <s v="Observation"/>
    <x v="0"/>
    <x v="13"/>
    <s v=" Control of documented information"/>
    <s v="Academics"/>
    <m/>
    <d v="2023-11-12T00:00:00"/>
    <s v="NA"/>
    <m/>
    <x v="1"/>
    <x v="131"/>
    <x v="168"/>
  </r>
  <r>
    <n v="1430"/>
    <s v="Helpdesk Agent can put in place measures whereby all duplicates and unclosed tickets that have been resolved can be closed and not be left open fo long time"/>
    <s v="Internal"/>
    <d v="2023-09-13T00:00:00"/>
    <x v="0"/>
    <x v="3"/>
    <x v="4"/>
    <s v="Observation"/>
    <x v="0"/>
    <x v="41"/>
    <s v=" Monitoring, measurement, analysis &amp; evaluation"/>
    <s v="HR"/>
    <m/>
    <d v="2023-11-12T00:00:00"/>
    <d v="2023-10-13T00:00:00"/>
    <s v="Assigned Agents to ensure to close tickets after resolution. Main Agent to check weekly for any open tickets. Trainings to be schedule every year for all agents"/>
    <x v="0"/>
    <x v="184"/>
    <x v="237"/>
  </r>
  <r>
    <n v="1431"/>
    <s v="OH &amp; S policy not prominently displayed at visible locations."/>
    <s v="Internal"/>
    <d v="2023-09-24T00:00:00"/>
    <x v="1"/>
    <x v="2"/>
    <x v="27"/>
    <s v="Observation"/>
    <x v="1"/>
    <x v="37"/>
    <s v="OH&amp;S Policy"/>
    <s v="Leadership"/>
    <m/>
    <d v="2023-11-23T00:00:00"/>
    <s v="NA"/>
    <m/>
    <x v="1"/>
    <x v="130"/>
    <x v="168"/>
  </r>
  <r>
    <n v="1432"/>
    <s v="Updated Risk Register/ HIRA Document not available"/>
    <s v="Internal"/>
    <d v="2023-09-24T00:00:00"/>
    <x v="1"/>
    <x v="2"/>
    <x v="27"/>
    <s v="Observation"/>
    <x v="1"/>
    <x v="36"/>
    <s v="Hazard identification &amp; assessment of risks and opportunities"/>
    <s v="Operations"/>
    <m/>
    <d v="2023-11-23T00:00:00"/>
    <s v="NA"/>
    <m/>
    <x v="1"/>
    <x v="130"/>
    <x v="168"/>
  </r>
  <r>
    <n v="1433"/>
    <s v="Insufficient beds in the infirmary basis the total student headcount"/>
    <s v="Internal"/>
    <d v="2023-09-24T00:00:00"/>
    <x v="1"/>
    <x v="2"/>
    <x v="27"/>
    <s v="OFI"/>
    <x v="1"/>
    <x v="40"/>
    <s v="Eliminating Hazards and reducing OH&amp;S risks"/>
    <s v="Operations"/>
    <m/>
    <d v="2023-11-23T00:00:00"/>
    <s v="NA"/>
    <m/>
    <x v="1"/>
    <x v="130"/>
    <x v="168"/>
  </r>
  <r>
    <n v="1434"/>
    <s v="Fire Drill records not available"/>
    <s v="Internal"/>
    <d v="2023-09-24T00:00:00"/>
    <x v="1"/>
    <x v="2"/>
    <x v="27"/>
    <s v="Observation"/>
    <x v="1"/>
    <x v="32"/>
    <s v="Emergency preparedness and response"/>
    <s v="Operations"/>
    <m/>
    <d v="2023-11-23T00:00:00"/>
    <s v="NA"/>
    <m/>
    <x v="1"/>
    <x v="130"/>
    <x v="168"/>
  </r>
  <r>
    <n v="1435"/>
    <s v="Evacuation plans are not displayed at visible locations in the campus"/>
    <s v="Internal"/>
    <d v="2023-09-24T00:00:00"/>
    <x v="1"/>
    <x v="2"/>
    <x v="27"/>
    <s v="Observation"/>
    <x v="1"/>
    <x v="32"/>
    <s v="Emergency preparedness and response"/>
    <s v="Operations"/>
    <m/>
    <d v="2023-11-23T00:00:00"/>
    <s v="NA"/>
    <m/>
    <x v="1"/>
    <x v="130"/>
    <x v="168"/>
  </r>
  <r>
    <n v="1436"/>
    <s v="Number of fire extinguishers look insufficient basis the fire load at the campus"/>
    <s v="Internal"/>
    <d v="2023-09-24T00:00:00"/>
    <x v="1"/>
    <x v="2"/>
    <x v="27"/>
    <s v="Observation"/>
    <x v="1"/>
    <x v="32"/>
    <s v="Emergency preparedness and response"/>
    <s v="Operations"/>
    <m/>
    <d v="2023-11-23T00:00:00"/>
    <s v="NA"/>
    <m/>
    <x v="1"/>
    <x v="130"/>
    <x v="168"/>
  </r>
  <r>
    <n v="1437"/>
    <s v="Implementation and monitoring of PV2 not evident"/>
    <s v="Internal"/>
    <d v="2023-09-24T00:00:00"/>
    <x v="1"/>
    <x v="2"/>
    <x v="27"/>
    <s v="Observation"/>
    <x v="0"/>
    <x v="47"/>
    <s v="Quality objectives and planning to achieve them"/>
    <s v="Leadership"/>
    <m/>
    <d v="2023-11-23T00:00:00"/>
    <s v="NA"/>
    <m/>
    <x v="1"/>
    <x v="130"/>
    <x v="168"/>
  </r>
  <r>
    <n v="1438"/>
    <s v="New Hire training plan is not updated"/>
    <s v="Internal"/>
    <d v="2023-09-24T00:00:00"/>
    <x v="1"/>
    <x v="2"/>
    <x v="27"/>
    <s v="Observation"/>
    <x v="0"/>
    <x v="0"/>
    <s v="Competence"/>
    <s v="HR"/>
    <m/>
    <d v="2023-11-23T00:00:00"/>
    <s v="NA"/>
    <m/>
    <x v="1"/>
    <x v="130"/>
    <x v="168"/>
  </r>
  <r>
    <n v="1439"/>
    <s v="Fee receipts not updated with the new school name and logo"/>
    <s v="Internal"/>
    <d v="2023-09-24T00:00:00"/>
    <x v="1"/>
    <x v="2"/>
    <x v="27"/>
    <s v="Observation"/>
    <x v="0"/>
    <x v="13"/>
    <s v="Control of documented information"/>
    <s v="Operations"/>
    <m/>
    <d v="2023-11-23T00:00:00"/>
    <s v="NA"/>
    <m/>
    <x v="1"/>
    <x v="130"/>
    <x v="168"/>
  </r>
  <r>
    <n v="1440"/>
    <s v="Tracking, Monitoring and Analysis of customer complaints is not evident"/>
    <s v="Internal"/>
    <d v="2023-09-24T00:00:00"/>
    <x v="1"/>
    <x v="2"/>
    <x v="27"/>
    <s v="Observation"/>
    <x v="0"/>
    <x v="43"/>
    <s v="Customer satisfaction"/>
    <s v="Operations"/>
    <m/>
    <d v="2023-11-23T00:00:00"/>
    <s v="NA"/>
    <m/>
    <x v="1"/>
    <x v="130"/>
    <x v="168"/>
  </r>
  <r>
    <n v="1441"/>
    <s v="OH &amp; S policy not prominently displayed at visible locations"/>
    <s v="Internal"/>
    <d v="2023-09-24T00:00:00"/>
    <x v="1"/>
    <x v="2"/>
    <x v="6"/>
    <s v="Observation"/>
    <x v="1"/>
    <x v="37"/>
    <s v="OH&amp;S Policy"/>
    <s v="Leadership"/>
    <m/>
    <d v="2023-11-23T00:00:00"/>
    <s v="NA"/>
    <m/>
    <x v="1"/>
    <x v="130"/>
    <x v="168"/>
  </r>
  <r>
    <n v="1442"/>
    <s v="Updated Risk Register/ HIRA Document not available"/>
    <s v="Internal"/>
    <d v="2023-09-24T00:00:00"/>
    <x v="1"/>
    <x v="2"/>
    <x v="6"/>
    <s v="Observation"/>
    <x v="1"/>
    <x v="36"/>
    <s v="Hazard identification &amp; assessment of risks and opportunities"/>
    <s v="Operations"/>
    <m/>
    <d v="2023-11-23T00:00:00"/>
    <s v="NA"/>
    <m/>
    <x v="1"/>
    <x v="130"/>
    <x v="168"/>
  </r>
  <r>
    <n v="1443"/>
    <s v="Evacuation plans are not displayed at visible locations in the campus"/>
    <s v="Internal"/>
    <d v="2023-09-24T00:00:00"/>
    <x v="1"/>
    <x v="2"/>
    <x v="6"/>
    <s v="Observation"/>
    <x v="1"/>
    <x v="32"/>
    <s v="Emergency preparedness and response"/>
    <s v="Operations"/>
    <m/>
    <d v="2023-11-23T00:00:00"/>
    <s v="NA"/>
    <m/>
    <x v="1"/>
    <x v="130"/>
    <x v="168"/>
  </r>
  <r>
    <n v="1437"/>
    <s v="Customer complaints are tracked but no further analysis not evident"/>
    <s v="Internal"/>
    <d v="2023-09-24T00:00:00"/>
    <x v="1"/>
    <x v="2"/>
    <x v="6"/>
    <s v="Observation"/>
    <x v="0"/>
    <x v="23"/>
    <s v="Analysis and evaluation"/>
    <s v="Operations"/>
    <m/>
    <d v="2023-11-23T00:00:00"/>
    <s v="NA"/>
    <m/>
    <x v="1"/>
    <x v="130"/>
    <x v="168"/>
  </r>
  <r>
    <n v="1445"/>
    <s v="Job Application form not complete "/>
    <s v="Internal"/>
    <d v="2023-09-24T00:00:00"/>
    <x v="1"/>
    <x v="2"/>
    <x v="6"/>
    <s v="Observation"/>
    <x v="0"/>
    <x v="13"/>
    <s v="Control of documented information"/>
    <s v="Operations"/>
    <m/>
    <d v="2023-11-23T00:00:00"/>
    <s v="NA"/>
    <m/>
    <x v="1"/>
    <x v="130"/>
    <x v="168"/>
  </r>
  <r>
    <n v="1446"/>
    <s v="Stock Register, Inward Outward Register not labelled "/>
    <s v="Internal"/>
    <d v="2023-09-24T00:00:00"/>
    <x v="1"/>
    <x v="2"/>
    <x v="6"/>
    <s v="Observation"/>
    <x v="0"/>
    <x v="61"/>
    <s v=" Identification and traceability"/>
    <s v="Operations"/>
    <m/>
    <d v="2023-11-23T00:00:00"/>
    <s v="NA"/>
    <m/>
    <x v="1"/>
    <x v="130"/>
    <x v="168"/>
  </r>
  <r>
    <n v="1447"/>
    <s v="Documented evidence of stock balance maintained is not seen during the audit. In the absence of the same, it is not sure if proper stock of items is maintained for use of school needs and may be difficult to manage replenishment."/>
    <s v="Internal"/>
    <d v="2023-10-06T00:00:00"/>
    <x v="1"/>
    <x v="0"/>
    <x v="28"/>
    <s v="OFI"/>
    <x v="0"/>
    <x v="44"/>
    <s v=" General (Documented Info)"/>
    <s v="Operations"/>
    <m/>
    <d v="2023-12-05T00:00:00"/>
    <s v="NA"/>
    <m/>
    <x v="1"/>
    <x v="187"/>
    <x v="168"/>
  </r>
  <r>
    <n v="1448"/>
    <s v="Documented evidence of list of electronic items for school functioning including classroom digital devices, teachers’ digital devices, other electronic devices not seen during the audit. In the absence of the same it will be difficult to have a track and manage expensive items including safe custody, repair, maintenance etc."/>
    <s v="Internal"/>
    <d v="2023-10-06T00:00:00"/>
    <x v="1"/>
    <x v="0"/>
    <x v="28"/>
    <s v="OFI"/>
    <x v="0"/>
    <x v="44"/>
    <s v=" General (Documented Info)"/>
    <s v="Operations"/>
    <m/>
    <d v="2023-12-05T00:00:00"/>
    <s v="NA"/>
    <m/>
    <x v="1"/>
    <x v="187"/>
    <x v="168"/>
  </r>
  <r>
    <n v="1449"/>
    <s v="Documented evidence of list of fixed assets in school including classroom furniture, nonclassroom furniture, assets not seen. In the absence of the same it may be difficult to manage and conduct maintenance of the same in a timely manner."/>
    <s v="Internal"/>
    <d v="2023-10-06T00:00:00"/>
    <x v="1"/>
    <x v="0"/>
    <x v="28"/>
    <s v="OFI"/>
    <x v="0"/>
    <x v="44"/>
    <s v=" General (Documented Info)"/>
    <s v="Operations"/>
    <m/>
    <d v="2023-12-05T00:00:00"/>
    <s v="NA"/>
    <m/>
    <x v="1"/>
    <x v="187"/>
    <x v="168"/>
  </r>
  <r>
    <n v="1450"/>
    <s v="Transport vendor management may include digital copy of bus driver’s valid license. Even though transport is outsourced to a vendor, the accountability of transport of students remains to school and hence it is essential to ensure that drivers have the adequate license to drive."/>
    <s v="Internal"/>
    <d v="2023-10-06T00:00:00"/>
    <x v="1"/>
    <x v="0"/>
    <x v="28"/>
    <s v="OFI"/>
    <x v="0"/>
    <x v="44"/>
    <s v=" General (Documented Info)"/>
    <s v="Operations"/>
    <m/>
    <d v="2023-12-05T00:00:00"/>
    <s v="NA"/>
    <m/>
    <x v="1"/>
    <x v="187"/>
    <x v="168"/>
  </r>
  <r>
    <n v="1451"/>
    <s v="Fire drill schedule and drill report to be handy available and provided as an when required"/>
    <s v="Internal"/>
    <d v="2023-10-17T00:00:00"/>
    <x v="0"/>
    <x v="1"/>
    <x v="1"/>
    <s v="Observation"/>
    <x v="1"/>
    <x v="13"/>
    <s v=" Control of documented information"/>
    <s v="Operations"/>
    <m/>
    <d v="2023-12-16T00:00:00"/>
    <s v="NA"/>
    <m/>
    <x v="1"/>
    <x v="213"/>
    <x v="168"/>
  </r>
  <r>
    <n v="1452"/>
    <s v="Finger guards to be installed in inclusion lab and to be reviewed for other rooms"/>
    <s v="Internal"/>
    <d v="2023-10-17T00:00:00"/>
    <x v="0"/>
    <x v="1"/>
    <x v="1"/>
    <s v="OFI"/>
    <x v="1"/>
    <x v="40"/>
    <s v=" Eliminating Hazards and reducing OH&amp;S risks"/>
    <s v="Operations"/>
    <m/>
    <d v="2023-12-16T00:00:00"/>
    <s v="NA"/>
    <m/>
    <x v="1"/>
    <x v="213"/>
    <x v="168"/>
  </r>
  <r>
    <n v="1453"/>
    <s v="Post Campus Visit Feedback Survey Form can be introduced"/>
    <s v="Internal"/>
    <d v="2023-10-17T00:00:00"/>
    <x v="0"/>
    <x v="1"/>
    <x v="1"/>
    <s v="OFI"/>
    <x v="0"/>
    <x v="21"/>
    <s v=" Customer communication"/>
    <s v="Admissions"/>
    <m/>
    <d v="2023-12-16T00:00:00"/>
    <s v="NA"/>
    <m/>
    <x v="1"/>
    <x v="213"/>
    <x v="168"/>
  </r>
  <r>
    <n v="1454"/>
    <s v="Health records and vaccination records to be collected and maintained"/>
    <s v="Internal"/>
    <d v="2023-10-17T00:00:00"/>
    <x v="0"/>
    <x v="1"/>
    <x v="1"/>
    <s v="Observation"/>
    <x v="0"/>
    <x v="13"/>
    <s v=" Control of documented information"/>
    <s v="Operations"/>
    <m/>
    <d v="2023-12-16T00:00:00"/>
    <s v="NA"/>
    <m/>
    <x v="1"/>
    <x v="213"/>
    <x v="168"/>
  </r>
  <r>
    <n v="1455"/>
    <s v="Vendor evaluation documents to be maintained for existing and new vendors"/>
    <s v="Internal"/>
    <d v="2023-10-17T00:00:00"/>
    <x v="0"/>
    <x v="1"/>
    <x v="1"/>
    <s v="Observation"/>
    <x v="0"/>
    <x v="13"/>
    <s v=" Control of documented information"/>
    <s v="Operations"/>
    <m/>
    <d v="2023-12-16T00:00:00"/>
    <s v="NA"/>
    <m/>
    <x v="1"/>
    <x v="213"/>
    <x v="168"/>
  </r>
  <r>
    <n v="1456"/>
    <s v="Induction checklist to have Principal’s signature"/>
    <s v="Internal"/>
    <d v="2023-10-17T00:00:00"/>
    <x v="0"/>
    <x v="1"/>
    <x v="1"/>
    <s v="OFI"/>
    <x v="0"/>
    <x v="13"/>
    <s v=" Control of documented information"/>
    <s v="HR"/>
    <m/>
    <d v="2023-12-16T00:00:00"/>
    <s v="NA"/>
    <m/>
    <x v="1"/>
    <x v="213"/>
    <x v="168"/>
  </r>
  <r>
    <n v="1457"/>
    <s v="Grievance Committee Members names to be documented"/>
    <s v="Internal"/>
    <d v="2023-10-17T00:00:00"/>
    <x v="0"/>
    <x v="1"/>
    <x v="1"/>
    <s v="OFI"/>
    <x v="0"/>
    <x v="13"/>
    <s v=" Control of documented information"/>
    <s v="HR"/>
    <m/>
    <d v="2023-12-16T00:00:00"/>
    <s v="NA"/>
    <m/>
    <x v="1"/>
    <x v="213"/>
    <x v="168"/>
  </r>
  <r>
    <n v="1458"/>
    <s v="MRF to be signed by the department head"/>
    <s v="Internal"/>
    <d v="2023-10-17T00:00:00"/>
    <x v="0"/>
    <x v="1"/>
    <x v="1"/>
    <s v="OFI"/>
    <x v="0"/>
    <x v="13"/>
    <s v=" Control of documented information"/>
    <s v="Operations"/>
    <m/>
    <d v="2023-12-16T00:00:00"/>
    <s v="NA"/>
    <m/>
    <x v="1"/>
    <x v="213"/>
    <x v="168"/>
  </r>
  <r>
    <n v="1459"/>
    <s v="Principal’s digital signature to be available on critical documents"/>
    <s v="Internal"/>
    <d v="2023-10-17T00:00:00"/>
    <x v="0"/>
    <x v="1"/>
    <x v="1"/>
    <s v="OFI"/>
    <x v="0"/>
    <x v="9"/>
    <s v=" Creating and updating"/>
    <s v="Academics"/>
    <m/>
    <d v="2023-12-16T00:00:00"/>
    <s v="NA"/>
    <m/>
    <x v="1"/>
    <x v="213"/>
    <x v="168"/>
  </r>
  <r>
    <n v="1460"/>
    <s v="Obtaining post-admission feedback from parents regarding the admission process as well as overall experience into the new school may be considered to enhance customer service and customer experience."/>
    <s v="Internal"/>
    <d v="2023-10-26T00:00:00"/>
    <x v="0"/>
    <x v="2"/>
    <x v="11"/>
    <s v="OFI"/>
    <x v="2"/>
    <x v="62"/>
    <s v="Focus on learners and other beneficiaries"/>
    <s v="Admissions"/>
    <m/>
    <d v="2023-12-25T00:00:00"/>
    <s v="NA"/>
    <m/>
    <x v="1"/>
    <x v="246"/>
    <x v="168"/>
  </r>
  <r>
    <n v="1461"/>
    <s v="While conducting SWOT analysis, Management may conduct a review if all the points as per strengths, weakness, opportunities and threats are valid and existing for each year. This will help the school to identify If some items are not valid which may be replaced by latest ones to align with the school's perception of its SWOT"/>
    <s v="Internal"/>
    <d v="2023-10-26T00:00:00"/>
    <x v="0"/>
    <x v="2"/>
    <x v="11"/>
    <s v="OFI"/>
    <x v="2"/>
    <x v="1"/>
    <s v=" Actions to address risks &amp; opportunities"/>
    <s v="Management"/>
    <m/>
    <d v="2023-12-25T00:00:00"/>
    <s v="NA"/>
    <m/>
    <x v="1"/>
    <x v="246"/>
    <x v="168"/>
  </r>
  <r>
    <n v="1462"/>
    <s v="The recruitment plan may also include the target dates to hiring to complete to ensure that hiring process is completed within the target dates. HR may explore monitoring the success rates of talent acquisition from various sources, such as word of mouth, principals' group, social networking sites, and recruitment agencies as an opportunity to enhance its talent acquisition strategy which will help you analyses which is the best channel of resource."/>
    <s v="Internal"/>
    <d v="2023-10-26T00:00:00"/>
    <x v="0"/>
    <x v="2"/>
    <x v="11"/>
    <s v="OFI"/>
    <x v="2"/>
    <x v="8"/>
    <s v="Human Resources"/>
    <s v="HR"/>
    <m/>
    <d v="2023-12-25T00:00:00"/>
    <s v="NA"/>
    <m/>
    <x v="1"/>
    <x v="246"/>
    <x v="168"/>
  </r>
  <r>
    <n v="1463"/>
    <s v="School need to collect copies and maintain all valid mandatory documents such as driver's license, insurance, RC books of all employee vehicles parked inside the school premises. In the absence of the mandatory documented records, it will be a risk of safety for the school."/>
    <s v="Internal"/>
    <d v="2023-10-26T00:00:00"/>
    <x v="0"/>
    <x v="2"/>
    <x v="11"/>
    <s v="Minor -Non-Conformities"/>
    <x v="1"/>
    <x v="33"/>
    <s v=" Determination of legal and other requirements"/>
    <s v="Operations"/>
    <m/>
    <d v="2023-12-25T00:00:00"/>
    <s v="NA"/>
    <m/>
    <x v="1"/>
    <x v="246"/>
    <x v="168"/>
  </r>
  <r>
    <n v="1464"/>
    <s v="In school Infirmary - Dustbins are in place and the operations team is aware of the segregation of medical waste procedures, however one dustbin used for all waste. This will be a risk on safety as hazardous materials could be mixed together."/>
    <s v="Internal"/>
    <d v="2023-10-26T00:00:00"/>
    <x v="0"/>
    <x v="2"/>
    <x v="11"/>
    <s v="OFI"/>
    <x v="1"/>
    <x v="40"/>
    <s v=" Eliminating Hazards and reducing OH&amp;S risks"/>
    <s v="Operations"/>
    <m/>
    <d v="2023-12-25T00:00:00"/>
    <s v="NA"/>
    <m/>
    <x v="1"/>
    <x v="246"/>
    <x v="168"/>
  </r>
  <r>
    <n v="1465"/>
    <s v="The school may look into the development of a disaster and emergency response plan encompassing a range of disaster and emergency scenarios beyond just fire emergencies such as stranger /Intruder response actions. This may help school, teachers and students in adequate action in the unforeseen eventuality of an intruder entering the school and jeopardizing school safety."/>
    <s v="Internal"/>
    <d v="2023-10-26T00:00:00"/>
    <x v="0"/>
    <x v="2"/>
    <x v="11"/>
    <s v="OFI"/>
    <x v="1"/>
    <x v="32"/>
    <s v=" Emergency preparedness and response"/>
    <s v="Operations"/>
    <m/>
    <d v="2023-12-25T00:00:00"/>
    <s v="NA"/>
    <m/>
    <x v="1"/>
    <x v="246"/>
    <x v="168"/>
  </r>
  <r>
    <n v="1466"/>
    <s v="Actions taken to address all points of at risk (OFIs) elements as per Students Satisfaction Survey report was not clearly demonstrated. In the absence of the same, not sure to ascertain if school has actually listened and addressed all of the points responded by student customers."/>
    <s v="Internal"/>
    <d v="2023-10-26T00:00:00"/>
    <x v="0"/>
    <x v="2"/>
    <x v="11"/>
    <s v="Observation"/>
    <x v="0"/>
    <x v="62"/>
    <s v=" Customer focus"/>
    <s v="Management"/>
    <m/>
    <d v="2023-12-25T00:00:00"/>
    <s v="NA"/>
    <m/>
    <x v="1"/>
    <x v="246"/>
    <x v="168"/>
  </r>
  <r>
    <n v="1467"/>
    <s v="Documented evidence of staffinduction records not seen in each employee file. In the absence of the same it is not sure to ascertain and follow up if the complete job induction has been provided by the school to each employee."/>
    <s v="Internal"/>
    <d v="2023-10-26T00:00:00"/>
    <x v="0"/>
    <x v="2"/>
    <x v="11"/>
    <s v="Observation"/>
    <x v="0"/>
    <x v="0"/>
    <s v=" Competence"/>
    <s v="HR"/>
    <m/>
    <d v="2023-12-25T00:00:00"/>
    <s v="NA"/>
    <m/>
    <x v="1"/>
    <x v="246"/>
    <x v="168"/>
  </r>
  <r>
    <n v="1468"/>
    <s v="To improve the admission staff and academic personnel's ability to evaluate children with special needs, the school may consider providing training in this area by a professional expert"/>
    <s v="Internal"/>
    <d v="2023-10-26T00:00:00"/>
    <x v="0"/>
    <x v="2"/>
    <x v="11"/>
    <s v="OFI"/>
    <x v="0"/>
    <x v="0"/>
    <s v=" Competence"/>
    <s v="Management"/>
    <m/>
    <d v="2023-12-25T00:00:00"/>
    <s v="NA"/>
    <m/>
    <x v="1"/>
    <x v="246"/>
    <x v="168"/>
  </r>
  <r>
    <n v="1469"/>
    <s v="Records of no due's clearance form from various departments like library, laboratory, canteen, finance was not maintained by the school in the cases of issuing Transfer certificate for withdrawing students. In the absence of the same it may be difficult to track if clearance has been made from all the departments (as applicable) before the child exits the school. This may be important as theschool is growing rapidly in numbers"/>
    <s v="Internal"/>
    <d v="2023-10-26T00:00:00"/>
    <x v="0"/>
    <x v="2"/>
    <x v="11"/>
    <s v="Observation"/>
    <x v="0"/>
    <x v="44"/>
    <s v=" General (Documented Info)"/>
    <s v="Admissions"/>
    <m/>
    <d v="2023-12-25T00:00:00"/>
    <s v="NA"/>
    <m/>
    <x v="1"/>
    <x v="246"/>
    <x v="168"/>
  </r>
  <r>
    <n v="1470"/>
    <s v="All Minutes of the Meeting Records can be followed in the standard MOM template followed by GIIS. This will ensure standardization across departments as well as campus. The same can be printed and filed or be in digital form"/>
    <s v="Internal"/>
    <d v="2023-10-26T00:00:00"/>
    <x v="0"/>
    <x v="2"/>
    <x v="11"/>
    <s v="Observation"/>
    <x v="0"/>
    <x v="44"/>
    <s v=" General (Documented Info)"/>
    <s v="Academics"/>
    <m/>
    <d v="2023-12-25T00:00:00"/>
    <s v="NA"/>
    <m/>
    <x v="1"/>
    <x v="246"/>
    <x v="168"/>
  </r>
  <r>
    <n v="1471"/>
    <s v="Some entries and signatures were found missing in the staff records (Sonal Sethia and Ayushree Dalmia). This raises concerns about record completeness and accuracy which are vital for documentation and may lead to future disputes"/>
    <s v="Internal"/>
    <d v="2023-10-26T00:00:00"/>
    <x v="0"/>
    <x v="2"/>
    <x v="11"/>
    <s v="Observation"/>
    <x v="0"/>
    <x v="44"/>
    <s v=" General (Documented Info)"/>
    <s v="HR"/>
    <m/>
    <d v="2023-12-25T00:00:00"/>
    <s v="NA"/>
    <m/>
    <x v="1"/>
    <x v="246"/>
    <x v="168"/>
  </r>
  <r>
    <n v="1472"/>
    <s v="The admin department may set the reorder level for each item by considering the average consumption rate and the delivery time. This will help the admin department to get alerts when the next order can be done which ensure ideal stock of materials."/>
    <s v="Internal"/>
    <d v="2023-10-26T00:00:00"/>
    <x v="0"/>
    <x v="2"/>
    <x v="11"/>
    <s v="OFI"/>
    <x v="0"/>
    <x v="5"/>
    <s v=" Monitoring &amp; measuring resources"/>
    <s v="Operations"/>
    <m/>
    <d v="2023-12-25T00:00:00"/>
    <s v="NA"/>
    <m/>
    <x v="1"/>
    <x v="246"/>
    <x v="168"/>
  </r>
  <r>
    <n v="1473"/>
    <s v="The documents and records of stationery register need to be complete with all entries, particularly in the signatures field. In the absence of the same the document may be deemed as invalid."/>
    <s v="Internal"/>
    <d v="2023-10-26T00:00:00"/>
    <x v="0"/>
    <x v="2"/>
    <x v="11"/>
    <s v="OFI"/>
    <x v="0"/>
    <x v="5"/>
    <s v=" Monitoring &amp; measuring resources"/>
    <s v="Operations"/>
    <m/>
    <d v="2023-12-25T00:00:00"/>
    <s v="NA"/>
    <m/>
    <x v="1"/>
    <x v="246"/>
    <x v="168"/>
  </r>
  <r>
    <n v="1483"/>
    <s v="School may consider Cambodia GDPR Article 40 requirements w.r.t. student data confidentiality especially for children with special needs."/>
    <s v="External"/>
    <d v="2023-10-26T00:00:00"/>
    <x v="2"/>
    <x v="6"/>
    <x v="17"/>
    <s v="OFI"/>
    <x v="2"/>
    <x v="67"/>
    <s v="Additional requirements for special needs education (Competence)"/>
    <s v="Management"/>
    <m/>
    <d v="2023-12-25T00:00:00"/>
    <s v="NA"/>
    <m/>
    <x v="1"/>
    <x v="246"/>
    <x v="168"/>
  </r>
  <r>
    <n v="1478"/>
    <s v="The class environment may be tested periodically viz., lux levels, drinking water potability"/>
    <s v="External"/>
    <d v="2023-10-26T00:00:00"/>
    <x v="2"/>
    <x v="6"/>
    <x v="17"/>
    <s v="OFI"/>
    <x v="2"/>
    <x v="15"/>
    <s v=" Operational planning and control"/>
    <s v="Management"/>
    <m/>
    <d v="2023-12-25T00:00:00"/>
    <s v="NA"/>
    <m/>
    <x v="1"/>
    <x v="246"/>
    <x v="168"/>
  </r>
  <r>
    <n v="1479"/>
    <s v="To provide sports facility to the children, the school may decide to use the 7th campus where the students are taken to the campus for half a day every week / fortnight"/>
    <s v="External"/>
    <d v="2023-10-26T00:00:00"/>
    <x v="2"/>
    <x v="6"/>
    <x v="17"/>
    <s v="OFI"/>
    <x v="2"/>
    <x v="21"/>
    <s v=" Determining requirements for educational products &amp; services"/>
    <s v="Management"/>
    <m/>
    <d v="2023-12-25T00:00:00"/>
    <s v="NA"/>
    <m/>
    <x v="1"/>
    <x v="246"/>
    <x v="168"/>
  </r>
  <r>
    <n v="1477"/>
    <s v="The school may consider participation in conferences and publishing research articles as KPI for teachers, since this will result in boosting Harrods brand and attract good teachers"/>
    <s v="External"/>
    <d v="2023-10-26T00:00:00"/>
    <x v="2"/>
    <x v="6"/>
    <x v="17"/>
    <s v="OFI"/>
    <x v="2"/>
    <x v="46"/>
    <s v="Continual Improvement"/>
    <s v="Academics"/>
    <m/>
    <d v="2023-12-25T00:00:00"/>
    <s v="NA"/>
    <m/>
    <x v="1"/>
    <x v="246"/>
    <x v="168"/>
  </r>
  <r>
    <n v="1476"/>
    <s v="School may consider installing ELCB for the electrical supply. Earthing may be checked regularly"/>
    <s v="External"/>
    <d v="2023-10-26T00:00:00"/>
    <x v="2"/>
    <x v="6"/>
    <x v="17"/>
    <s v="OFI"/>
    <x v="1"/>
    <x v="36"/>
    <s v=" Hazard identification &amp; assessment of risks and opportunities"/>
    <s v="Operations"/>
    <m/>
    <d v="2023-12-25T00:00:00"/>
    <s v="NA"/>
    <m/>
    <x v="1"/>
    <x v="246"/>
    <x v="168"/>
  </r>
  <r>
    <n v="1474"/>
    <s v="The number and placement of fire extinguishers may be derived from the fire load at each work area"/>
    <s v="External"/>
    <d v="2023-10-26T00:00:00"/>
    <x v="2"/>
    <x v="6"/>
    <x v="17"/>
    <s v="OFI"/>
    <x v="1"/>
    <x v="36"/>
    <s v=" Hazard identification &amp; assessment of risks and opportunities"/>
    <s v="Operations"/>
    <m/>
    <d v="2023-12-25T00:00:00"/>
    <s v="NA"/>
    <m/>
    <x v="1"/>
    <x v="246"/>
    <x v="168"/>
  </r>
  <r>
    <n v="1475"/>
    <s v="The MSDS for the list of chemicals used may be maintained in the chemistry labs with any specific anti-dotes."/>
    <s v="External"/>
    <d v="2023-10-26T00:00:00"/>
    <x v="2"/>
    <x v="6"/>
    <x v="17"/>
    <s v="OFI"/>
    <x v="1"/>
    <x v="53"/>
    <s v=" Planning action to address OH&amp;S"/>
    <s v="Management"/>
    <m/>
    <d v="2023-12-25T00:00:00"/>
    <s v="NA"/>
    <m/>
    <x v="1"/>
    <x v="246"/>
    <x v="168"/>
  </r>
  <r>
    <n v="1480"/>
    <s v="Security may use CCTV coverage for perimeter security especially during night"/>
    <s v="External"/>
    <d v="2023-10-26T00:00:00"/>
    <x v="2"/>
    <x v="6"/>
    <x v="17"/>
    <s v="OFI"/>
    <x v="1"/>
    <x v="40"/>
    <s v=" Eliminating Hazards and reducing OH&amp;S risks"/>
    <s v="Operations"/>
    <m/>
    <d v="2023-12-25T00:00:00"/>
    <s v="NA"/>
    <m/>
    <x v="1"/>
    <x v="246"/>
    <x v="168"/>
  </r>
  <r>
    <n v="1481"/>
    <s v="On the Job training including buddy system may be recorded in the competency matrix"/>
    <s v="External"/>
    <d v="2023-10-26T00:00:00"/>
    <x v="2"/>
    <x v="6"/>
    <x v="17"/>
    <s v="OFI"/>
    <x v="0"/>
    <x v="41"/>
    <s v=" Monitoring, measurement, analysis &amp; evaluation"/>
    <s v="Management"/>
    <m/>
    <d v="2023-12-25T00:00:00"/>
    <s v="NA"/>
    <m/>
    <x v="1"/>
    <x v="246"/>
    <x v="168"/>
  </r>
  <r>
    <n v="1482"/>
    <s v="Management discusses various issues in specific board meetings / function meetings. MRM minutes may refer to specific meeting for each agenda points"/>
    <s v="External"/>
    <d v="2023-10-26T00:00:00"/>
    <x v="2"/>
    <x v="6"/>
    <x v="17"/>
    <s v="OFI"/>
    <x v="0"/>
    <x v="42"/>
    <s v=" Management review"/>
    <s v="Management"/>
    <m/>
    <d v="2023-12-25T00:00:00"/>
    <s v="NA"/>
    <m/>
    <x v="1"/>
    <x v="246"/>
    <x v="168"/>
  </r>
  <r>
    <m/>
    <m/>
    <m/>
    <m/>
    <x v="4"/>
    <x v="8"/>
    <x v="29"/>
    <m/>
    <x v="3"/>
    <x v="71"/>
    <m/>
    <m/>
    <m/>
    <m/>
    <m/>
    <m/>
    <x v="2"/>
    <x v="247"/>
    <x v="2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8"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 rowHeaderCaption="Ageing" colHeaderCaption="Status">
  <location ref="A3:D170" firstHeaderRow="1" firstDataRow="2" firstDataCol="1" rowPageCount="1" colPageCount="1"/>
  <pivotFields count="19">
    <pivotField showAll="0"/>
    <pivotField showAll="0"/>
    <pivotField showAll="0"/>
    <pivotField showAll="0"/>
    <pivotField axis="axisPage" showAll="0">
      <items count="6">
        <item x="0"/>
        <item x="2"/>
        <item x="1"/>
        <item x="4"/>
        <item x="3"/>
        <item t="default"/>
      </items>
    </pivotField>
    <pivotField showAll="0"/>
    <pivotField axis="axisRow" showAll="0">
      <items count="37">
        <item x="1"/>
        <item x="8"/>
        <item x="5"/>
        <item x="2"/>
        <item x="12"/>
        <item m="1" x="32"/>
        <item x="17"/>
        <item x="21"/>
        <item x="22"/>
        <item x="20"/>
        <item m="1" x="30"/>
        <item m="1" x="35"/>
        <item m="1" x="34"/>
        <item m="1" x="31"/>
        <item x="3"/>
        <item x="10"/>
        <item x="25"/>
        <item x="16"/>
        <item x="26"/>
        <item x="24"/>
        <item x="11"/>
        <item x="13"/>
        <item x="4"/>
        <item x="15"/>
        <item x="14"/>
        <item x="28"/>
        <item m="1" x="33"/>
        <item x="9"/>
        <item x="23"/>
        <item x="27"/>
        <item x="7"/>
        <item x="0"/>
        <item x="18"/>
        <item x="19"/>
        <item x="6"/>
        <item x="29"/>
        <item t="default"/>
      </items>
    </pivotField>
    <pivotField showAll="0"/>
    <pivotField showAll="0"/>
    <pivotField showAll="0"/>
    <pivotField showAll="0"/>
    <pivotField showAll="0"/>
    <pivotField showAll="0"/>
    <pivotField showAll="0"/>
    <pivotField showAll="0"/>
    <pivotField showAll="0"/>
    <pivotField axis="axisCol" dataField="1" showAll="0">
      <items count="4">
        <item x="0"/>
        <item x="1"/>
        <item h="1" x="2"/>
        <item t="default"/>
      </items>
    </pivotField>
    <pivotField axis="axisRow" showAll="0">
      <items count="21">
        <item x="0"/>
        <item x="1"/>
        <item x="2"/>
        <item x="3"/>
        <item x="4"/>
        <item x="5"/>
        <item x="6"/>
        <item x="7"/>
        <item x="8"/>
        <item x="9"/>
        <item x="10"/>
        <item x="11"/>
        <item x="12"/>
        <item x="13"/>
        <item x="14"/>
        <item x="15"/>
        <item x="16"/>
        <item x="17"/>
        <item x="18"/>
        <item x="19"/>
        <item t="default"/>
      </items>
    </pivotField>
    <pivotField showAll="0"/>
  </pivotFields>
  <rowFields count="2">
    <field x="17"/>
    <field x="6"/>
  </rowFields>
  <rowItems count="166">
    <i>
      <x/>
    </i>
    <i r="1">
      <x v="6"/>
    </i>
    <i r="1">
      <x v="20"/>
    </i>
    <i>
      <x v="1"/>
    </i>
    <i r="1">
      <x/>
    </i>
    <i r="1">
      <x v="1"/>
    </i>
    <i r="1">
      <x v="3"/>
    </i>
    <i r="1">
      <x v="4"/>
    </i>
    <i r="1">
      <x v="6"/>
    </i>
    <i r="1">
      <x v="15"/>
    </i>
    <i r="1">
      <x v="20"/>
    </i>
    <i r="1">
      <x v="21"/>
    </i>
    <i r="1">
      <x v="22"/>
    </i>
    <i r="1">
      <x v="23"/>
    </i>
    <i r="1">
      <x v="24"/>
    </i>
    <i r="1">
      <x v="25"/>
    </i>
    <i r="1">
      <x v="27"/>
    </i>
    <i r="1">
      <x v="28"/>
    </i>
    <i r="1">
      <x v="30"/>
    </i>
    <i r="1">
      <x v="31"/>
    </i>
    <i r="1">
      <x v="34"/>
    </i>
    <i>
      <x v="2"/>
    </i>
    <i r="1">
      <x/>
    </i>
    <i r="1">
      <x v="1"/>
    </i>
    <i r="1">
      <x v="3"/>
    </i>
    <i r="1">
      <x v="4"/>
    </i>
    <i r="1">
      <x v="6"/>
    </i>
    <i r="1">
      <x v="9"/>
    </i>
    <i r="1">
      <x v="14"/>
    </i>
    <i r="1">
      <x v="15"/>
    </i>
    <i r="1">
      <x v="16"/>
    </i>
    <i r="1">
      <x v="18"/>
    </i>
    <i r="1">
      <x v="19"/>
    </i>
    <i r="1">
      <x v="20"/>
    </i>
    <i r="1">
      <x v="21"/>
    </i>
    <i r="1">
      <x v="22"/>
    </i>
    <i r="1">
      <x v="23"/>
    </i>
    <i r="1">
      <x v="24"/>
    </i>
    <i r="1">
      <x v="27"/>
    </i>
    <i r="1">
      <x v="28"/>
    </i>
    <i r="1">
      <x v="29"/>
    </i>
    <i r="1">
      <x v="30"/>
    </i>
    <i r="1">
      <x v="31"/>
    </i>
    <i r="1">
      <x v="32"/>
    </i>
    <i r="1">
      <x v="33"/>
    </i>
    <i r="1">
      <x v="34"/>
    </i>
    <i>
      <x v="3"/>
    </i>
    <i r="1">
      <x/>
    </i>
    <i r="1">
      <x v="1"/>
    </i>
    <i r="1">
      <x v="2"/>
    </i>
    <i r="1">
      <x v="3"/>
    </i>
    <i r="1">
      <x v="4"/>
    </i>
    <i r="1">
      <x v="6"/>
    </i>
    <i r="1">
      <x v="7"/>
    </i>
    <i r="1">
      <x v="8"/>
    </i>
    <i r="1">
      <x v="9"/>
    </i>
    <i r="1">
      <x v="14"/>
    </i>
    <i r="1">
      <x v="15"/>
    </i>
    <i r="1">
      <x v="17"/>
    </i>
    <i r="1">
      <x v="20"/>
    </i>
    <i r="1">
      <x v="21"/>
    </i>
    <i r="1">
      <x v="22"/>
    </i>
    <i r="1">
      <x v="23"/>
    </i>
    <i r="1">
      <x v="24"/>
    </i>
    <i r="1">
      <x v="27"/>
    </i>
    <i r="1">
      <x v="30"/>
    </i>
    <i r="1">
      <x v="31"/>
    </i>
    <i r="1">
      <x v="33"/>
    </i>
    <i r="1">
      <x v="34"/>
    </i>
    <i>
      <x v="4"/>
    </i>
    <i r="1">
      <x/>
    </i>
    <i r="1">
      <x v="1"/>
    </i>
    <i r="1">
      <x v="3"/>
    </i>
    <i r="1">
      <x v="4"/>
    </i>
    <i r="1">
      <x v="6"/>
    </i>
    <i r="1">
      <x v="14"/>
    </i>
    <i r="1">
      <x v="15"/>
    </i>
    <i r="1">
      <x v="20"/>
    </i>
    <i r="1">
      <x v="21"/>
    </i>
    <i r="1">
      <x v="22"/>
    </i>
    <i r="1">
      <x v="24"/>
    </i>
    <i r="1">
      <x v="27"/>
    </i>
    <i r="1">
      <x v="30"/>
    </i>
    <i r="1">
      <x v="31"/>
    </i>
    <i r="1">
      <x v="34"/>
    </i>
    <i>
      <x v="5"/>
    </i>
    <i r="1">
      <x/>
    </i>
    <i r="1">
      <x v="1"/>
    </i>
    <i r="1">
      <x v="3"/>
    </i>
    <i r="1">
      <x v="4"/>
    </i>
    <i r="1">
      <x v="14"/>
    </i>
    <i r="1">
      <x v="20"/>
    </i>
    <i r="1">
      <x v="22"/>
    </i>
    <i r="1">
      <x v="27"/>
    </i>
    <i r="1">
      <x v="31"/>
    </i>
    <i r="1">
      <x v="34"/>
    </i>
    <i>
      <x v="6"/>
    </i>
    <i r="1">
      <x v="3"/>
    </i>
    <i r="1">
      <x v="4"/>
    </i>
    <i r="1">
      <x v="6"/>
    </i>
    <i r="1">
      <x v="14"/>
    </i>
    <i r="1">
      <x v="20"/>
    </i>
    <i r="1">
      <x v="22"/>
    </i>
    <i r="1">
      <x v="24"/>
    </i>
    <i r="1">
      <x v="27"/>
    </i>
    <i r="1">
      <x v="31"/>
    </i>
    <i>
      <x v="7"/>
    </i>
    <i r="1">
      <x/>
    </i>
    <i r="1">
      <x v="6"/>
    </i>
    <i r="1">
      <x v="22"/>
    </i>
    <i r="1">
      <x v="31"/>
    </i>
    <i r="1">
      <x v="34"/>
    </i>
    <i>
      <x v="8"/>
    </i>
    <i r="1">
      <x/>
    </i>
    <i r="1">
      <x v="1"/>
    </i>
    <i r="1">
      <x v="2"/>
    </i>
    <i r="1">
      <x v="6"/>
    </i>
    <i r="1">
      <x v="14"/>
    </i>
    <i r="1">
      <x v="30"/>
    </i>
    <i r="1">
      <x v="31"/>
    </i>
    <i r="1">
      <x v="34"/>
    </i>
    <i>
      <x v="9"/>
    </i>
    <i r="1">
      <x v="1"/>
    </i>
    <i r="1">
      <x v="6"/>
    </i>
    <i r="1">
      <x v="14"/>
    </i>
    <i r="1">
      <x v="20"/>
    </i>
    <i r="1">
      <x v="22"/>
    </i>
    <i r="1">
      <x v="34"/>
    </i>
    <i>
      <x v="10"/>
    </i>
    <i r="1">
      <x v="1"/>
    </i>
    <i r="1">
      <x v="3"/>
    </i>
    <i r="1">
      <x v="6"/>
    </i>
    <i r="1">
      <x v="14"/>
    </i>
    <i r="1">
      <x v="20"/>
    </i>
    <i r="1">
      <x v="22"/>
    </i>
    <i r="1">
      <x v="30"/>
    </i>
    <i r="1">
      <x v="31"/>
    </i>
    <i r="1">
      <x v="34"/>
    </i>
    <i>
      <x v="11"/>
    </i>
    <i r="1">
      <x v="1"/>
    </i>
    <i r="1">
      <x v="3"/>
    </i>
    <i r="1">
      <x v="6"/>
    </i>
    <i r="1">
      <x v="22"/>
    </i>
    <i r="1">
      <x v="30"/>
    </i>
    <i r="1">
      <x v="31"/>
    </i>
    <i r="1">
      <x v="34"/>
    </i>
    <i>
      <x v="12"/>
    </i>
    <i r="1">
      <x v="1"/>
    </i>
    <i r="1">
      <x v="6"/>
    </i>
    <i r="1">
      <x v="27"/>
    </i>
    <i r="1">
      <x v="30"/>
    </i>
    <i r="1">
      <x v="31"/>
    </i>
    <i r="1">
      <x v="34"/>
    </i>
    <i>
      <x v="13"/>
    </i>
    <i r="1">
      <x/>
    </i>
    <i r="1">
      <x v="1"/>
    </i>
    <i r="1">
      <x v="6"/>
    </i>
    <i r="1">
      <x v="20"/>
    </i>
    <i r="1">
      <x v="27"/>
    </i>
    <i r="1">
      <x v="30"/>
    </i>
    <i>
      <x v="14"/>
    </i>
    <i r="1">
      <x v="1"/>
    </i>
    <i r="1">
      <x v="3"/>
    </i>
    <i>
      <x v="18"/>
    </i>
    <i r="1">
      <x v="1"/>
    </i>
    <i t="grand">
      <x/>
    </i>
  </rowItems>
  <colFields count="1">
    <field x="16"/>
  </colFields>
  <colItems count="3">
    <i>
      <x/>
    </i>
    <i>
      <x v="1"/>
    </i>
    <i t="grand">
      <x/>
    </i>
  </colItems>
  <pageFields count="1">
    <pageField fld="4" hier="-1"/>
  </pageFields>
  <dataFields count="1">
    <dataField name="Overall Ageing Status" fld="16" subtotal="count" baseField="0" baseItem="0"/>
  </dataFields>
  <formats count="22">
    <format dxfId="211">
      <pivotArea dataOnly="0" labelOnly="1" fieldPosition="0">
        <references count="1">
          <reference field="16" count="1">
            <x v="1"/>
          </reference>
        </references>
      </pivotArea>
    </format>
    <format dxfId="210">
      <pivotArea dataOnly="0" labelOnly="1" grandCol="1" outline="0" fieldPosition="0"/>
    </format>
    <format dxfId="209">
      <pivotArea dataOnly="0" labelOnly="1" fieldPosition="0">
        <references count="1">
          <reference field="16" count="1">
            <x v="0"/>
          </reference>
        </references>
      </pivotArea>
    </format>
    <format dxfId="208">
      <pivotArea type="origin" dataOnly="0" labelOnly="1" outline="0" fieldPosition="0"/>
    </format>
    <format dxfId="207">
      <pivotArea field="16" type="button" dataOnly="0" labelOnly="1" outline="0" axis="axisCol" fieldPosition="0"/>
    </format>
    <format dxfId="206">
      <pivotArea type="topRight" dataOnly="0" labelOnly="1" outline="0" offset="A1" fieldPosition="0"/>
    </format>
    <format dxfId="205">
      <pivotArea type="topRight" dataOnly="0" labelOnly="1" outline="0" offset="B1" fieldPosition="0"/>
    </format>
    <format dxfId="204">
      <pivotArea dataOnly="0" labelOnly="1" grandRow="1" outline="0" fieldPosition="0"/>
    </format>
    <format dxfId="203">
      <pivotArea field="16" grandRow="1" outline="0" collapsedLevelsAreSubtotals="1" axis="axisCol" fieldPosition="0">
        <references count="1">
          <reference field="16" count="1" selected="0">
            <x v="0"/>
          </reference>
        </references>
      </pivotArea>
    </format>
    <format dxfId="202">
      <pivotArea field="16" grandRow="1" outline="0" collapsedLevelsAreSubtotals="1" axis="axisCol" fieldPosition="0">
        <references count="1">
          <reference field="16" count="1" selected="0">
            <x v="1"/>
          </reference>
        </references>
      </pivotArea>
    </format>
    <format dxfId="201">
      <pivotArea grandRow="1" grandCol="1" outline="0" collapsedLevelsAreSubtotals="1" fieldPosition="0"/>
    </format>
    <format dxfId="200">
      <pivotArea type="all" dataOnly="0" outline="0" fieldPosition="0"/>
    </format>
    <format dxfId="199">
      <pivotArea outline="0" collapsedLevelsAreSubtotals="1" fieldPosition="0"/>
    </format>
    <format dxfId="198">
      <pivotArea type="origin" dataOnly="0" labelOnly="1" outline="0" fieldPosition="0"/>
    </format>
    <format dxfId="197">
      <pivotArea field="16" type="button" dataOnly="0" labelOnly="1" outline="0" axis="axisCol" fieldPosition="0"/>
    </format>
    <format dxfId="196">
      <pivotArea type="topRight" dataOnly="0" labelOnly="1" outline="0" fieldPosition="0"/>
    </format>
    <format dxfId="195">
      <pivotArea field="17" type="button" dataOnly="0" labelOnly="1" outline="0" axis="axisRow" fieldPosition="0"/>
    </format>
    <format dxfId="194">
      <pivotArea dataOnly="0" labelOnly="1" fieldPosition="0">
        <references count="1">
          <reference field="17" count="15">
            <x v="1"/>
            <x v="2"/>
            <x v="3"/>
            <x v="4"/>
            <x v="5"/>
            <x v="6"/>
            <x v="7"/>
            <x v="8"/>
            <x v="9"/>
            <x v="10"/>
            <x v="11"/>
            <x v="12"/>
            <x v="13"/>
            <x v="14"/>
            <x v="18"/>
          </reference>
        </references>
      </pivotArea>
    </format>
    <format dxfId="193">
      <pivotArea dataOnly="0" labelOnly="1" grandRow="1" outline="0" fieldPosition="0"/>
    </format>
    <format dxfId="192">
      <pivotArea dataOnly="0" labelOnly="1" fieldPosition="0">
        <references count="1">
          <reference field="16" count="0"/>
        </references>
      </pivotArea>
    </format>
    <format dxfId="191">
      <pivotArea dataOnly="0" labelOnly="1" grandCol="1" outline="0" fieldPosition="0"/>
    </format>
    <format dxfId="190">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9" cacheId="2" applyNumberFormats="0" applyBorderFormats="0" applyFontFormats="0" applyPatternFormats="0" applyAlignmentFormats="0" applyWidthHeightFormats="1" dataCaption="Values" updatedVersion="8" minRefreshableVersion="3" showDrill="0" useAutoFormatting="1" itemPrintTitles="1" createdVersion="7" indent="0" outline="1" outlineData="1" multipleFieldFilters="0" chartFormat="1" rowHeaderCaption="Deviation" colHeaderCaption="Status">
  <location ref="A1:D14" firstHeaderRow="1" firstDataRow="2"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0"/>
        <item x="1"/>
        <item h="1" x="2"/>
        <item t="default"/>
      </items>
    </pivotField>
    <pivotField showAll="0"/>
    <pivotField axis="axisRow" showAll="0">
      <items count="18">
        <item x="0"/>
        <item x="1"/>
        <item x="2"/>
        <item x="3"/>
        <item x="4"/>
        <item x="5"/>
        <item x="6"/>
        <item x="7"/>
        <item x="8"/>
        <item x="9"/>
        <item x="10"/>
        <item x="11"/>
        <item x="12"/>
        <item x="13"/>
        <item x="14"/>
        <item x="15"/>
        <item x="16"/>
        <item t="default"/>
      </items>
    </pivotField>
  </pivotFields>
  <rowFields count="1">
    <field x="18"/>
  </rowFields>
  <rowItems count="12">
    <i>
      <x v="1"/>
    </i>
    <i>
      <x v="2"/>
    </i>
    <i>
      <x v="3"/>
    </i>
    <i>
      <x v="4"/>
    </i>
    <i>
      <x v="5"/>
    </i>
    <i>
      <x v="6"/>
    </i>
    <i>
      <x v="7"/>
    </i>
    <i>
      <x v="8"/>
    </i>
    <i>
      <x v="9"/>
    </i>
    <i>
      <x v="10"/>
    </i>
    <i>
      <x v="11"/>
    </i>
    <i t="grand">
      <x/>
    </i>
  </rowItems>
  <colFields count="1">
    <field x="16"/>
  </colFields>
  <colItems count="3">
    <i>
      <x/>
    </i>
    <i>
      <x v="1"/>
    </i>
    <i t="grand">
      <x/>
    </i>
  </colItems>
  <dataFields count="1">
    <dataField name="Overall Deviation Ageing" fld="16" subtotal="count" baseField="0" baseItem="0"/>
  </dataFields>
  <formats count="19">
    <format dxfId="189">
      <pivotArea type="origin" dataOnly="0" labelOnly="1" outline="0" fieldPosition="0"/>
    </format>
    <format dxfId="188">
      <pivotArea field="16" type="button" dataOnly="0" labelOnly="1" outline="0" axis="axisCol" fieldPosition="0"/>
    </format>
    <format dxfId="187">
      <pivotArea dataOnly="0" labelOnly="1" fieldPosition="0">
        <references count="1">
          <reference field="16" count="1">
            <x v="0"/>
          </reference>
        </references>
      </pivotArea>
    </format>
    <format dxfId="186">
      <pivotArea dataOnly="0" labelOnly="1" fieldPosition="0">
        <references count="1">
          <reference field="16" count="1">
            <x v="1"/>
          </reference>
        </references>
      </pivotArea>
    </format>
    <format dxfId="185">
      <pivotArea dataOnly="0" labelOnly="1" grandCol="1" outline="0" fieldPosition="0"/>
    </format>
    <format dxfId="184">
      <pivotArea grandRow="1" grandCol="1" outline="0" collapsedLevelsAreSubtotals="1" fieldPosition="0"/>
    </format>
    <format dxfId="183">
      <pivotArea field="16" grandRow="1" outline="0" collapsedLevelsAreSubtotals="1" axis="axisCol" fieldPosition="0">
        <references count="1">
          <reference field="16" count="1" selected="0">
            <x v="1"/>
          </reference>
        </references>
      </pivotArea>
    </format>
    <format dxfId="182">
      <pivotArea field="16" grandRow="1" outline="0" collapsedLevelsAreSubtotals="1" axis="axisCol" fieldPosition="0">
        <references count="1">
          <reference field="16" count="1" selected="0">
            <x v="0"/>
          </reference>
        </references>
      </pivotArea>
    </format>
    <format dxfId="181">
      <pivotArea dataOnly="0" labelOnly="1" grandRow="1" outline="0" fieldPosition="0"/>
    </format>
    <format dxfId="180">
      <pivotArea type="all" dataOnly="0" outline="0" fieldPosition="0"/>
    </format>
    <format dxfId="179">
      <pivotArea outline="0" collapsedLevelsAreSubtotals="1" fieldPosition="0"/>
    </format>
    <format dxfId="178">
      <pivotArea type="origin" dataOnly="0" labelOnly="1" outline="0" fieldPosition="0"/>
    </format>
    <format dxfId="177">
      <pivotArea field="16" type="button" dataOnly="0" labelOnly="1" outline="0" axis="axisCol" fieldPosition="0"/>
    </format>
    <format dxfId="176">
      <pivotArea type="topRight" dataOnly="0" labelOnly="1" outline="0" fieldPosition="0"/>
    </format>
    <format dxfId="175">
      <pivotArea field="18" type="button" dataOnly="0" labelOnly="1" outline="0" axis="axisRow" fieldPosition="0"/>
    </format>
    <format dxfId="174">
      <pivotArea dataOnly="0" labelOnly="1" fieldPosition="0">
        <references count="1">
          <reference field="18" count="11">
            <x v="1"/>
            <x v="2"/>
            <x v="3"/>
            <x v="4"/>
            <x v="5"/>
            <x v="6"/>
            <x v="7"/>
            <x v="8"/>
            <x v="9"/>
            <x v="10"/>
            <x v="11"/>
          </reference>
        </references>
      </pivotArea>
    </format>
    <format dxfId="173">
      <pivotArea dataOnly="0" labelOnly="1" grandRow="1" outline="0" fieldPosition="0"/>
    </format>
    <format dxfId="172">
      <pivotArea dataOnly="0" labelOnly="1" fieldPosition="0">
        <references count="1">
          <reference field="16" count="0"/>
        </references>
      </pivotArea>
    </format>
    <format dxfId="171">
      <pivotArea dataOnly="0" labelOnly="1" grandCol="1" outline="0" fieldPosition="0"/>
    </format>
  </formats>
  <chartFormats count="2">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rand" colHeaderCaption="Status">
  <location ref="A1:D37" firstHeaderRow="1" firstDataRow="2" firstDataCol="1"/>
  <pivotFields count="19">
    <pivotField showAll="0"/>
    <pivotField dataField="1" showAll="0"/>
    <pivotField showAll="0"/>
    <pivotField showAll="0"/>
    <pivotField axis="axisRow" showAll="0">
      <items count="6">
        <item x="0"/>
        <item x="1"/>
        <item h="1" x="4"/>
        <item x="2"/>
        <item x="3"/>
        <item t="default"/>
      </items>
    </pivotField>
    <pivotField showAll="0"/>
    <pivotField axis="axisRow" showAll="0">
      <items count="31">
        <item x="1"/>
        <item x="8"/>
        <item x="5"/>
        <item x="2"/>
        <item x="12"/>
        <item x="17"/>
        <item x="21"/>
        <item x="22"/>
        <item x="20"/>
        <item x="3"/>
        <item x="10"/>
        <item x="25"/>
        <item x="16"/>
        <item x="26"/>
        <item x="24"/>
        <item x="11"/>
        <item x="13"/>
        <item x="4"/>
        <item x="15"/>
        <item x="14"/>
        <item x="28"/>
        <item x="9"/>
        <item x="23"/>
        <item x="27"/>
        <item x="7"/>
        <item x="0"/>
        <item x="18"/>
        <item x="19"/>
        <item x="6"/>
        <item x="29"/>
        <item t="default"/>
      </items>
    </pivotField>
    <pivotField showAll="0"/>
    <pivotField showAll="0"/>
    <pivotField showAll="0"/>
    <pivotField showAll="0"/>
    <pivotField showAll="0"/>
    <pivotField showAll="0"/>
    <pivotField showAll="0"/>
    <pivotField showAll="0"/>
    <pivotField showAll="0"/>
    <pivotField axis="axisCol" showAll="0">
      <items count="4">
        <item x="0"/>
        <item x="1"/>
        <item h="1" x="2"/>
        <item t="default"/>
      </items>
    </pivotField>
    <pivotField showAll="0"/>
    <pivotField showAll="0"/>
  </pivotFields>
  <rowFields count="2">
    <field x="4"/>
    <field x="6"/>
  </rowFields>
  <rowItems count="35">
    <i>
      <x/>
    </i>
    <i r="1">
      <x/>
    </i>
    <i r="1">
      <x v="1"/>
    </i>
    <i r="1">
      <x v="2"/>
    </i>
    <i r="1">
      <x v="3"/>
    </i>
    <i r="1">
      <x v="4"/>
    </i>
    <i r="1">
      <x v="9"/>
    </i>
    <i r="1">
      <x v="10"/>
    </i>
    <i r="1">
      <x v="12"/>
    </i>
    <i r="1">
      <x v="15"/>
    </i>
    <i r="1">
      <x v="16"/>
    </i>
    <i r="1">
      <x v="17"/>
    </i>
    <i r="1">
      <x v="19"/>
    </i>
    <i r="1">
      <x v="21"/>
    </i>
    <i r="1">
      <x v="24"/>
    </i>
    <i r="1">
      <x v="25"/>
    </i>
    <i r="1">
      <x v="26"/>
    </i>
    <i r="1">
      <x v="27"/>
    </i>
    <i r="1">
      <x v="28"/>
    </i>
    <i>
      <x v="1"/>
    </i>
    <i r="1">
      <x v="18"/>
    </i>
    <i r="1">
      <x v="20"/>
    </i>
    <i r="1">
      <x v="22"/>
    </i>
    <i r="1">
      <x v="23"/>
    </i>
    <i r="1">
      <x v="28"/>
    </i>
    <i>
      <x v="3"/>
    </i>
    <i r="1">
      <x v="5"/>
    </i>
    <i r="1">
      <x v="6"/>
    </i>
    <i r="1">
      <x v="7"/>
    </i>
    <i r="1">
      <x v="8"/>
    </i>
    <i>
      <x v="4"/>
    </i>
    <i r="1">
      <x v="11"/>
    </i>
    <i r="1">
      <x v="13"/>
    </i>
    <i r="1">
      <x v="14"/>
    </i>
    <i t="grand">
      <x/>
    </i>
  </rowItems>
  <colFields count="1">
    <field x="16"/>
  </colFields>
  <colItems count="3">
    <i>
      <x/>
    </i>
    <i>
      <x v="1"/>
    </i>
    <i t="grand">
      <x/>
    </i>
  </colItems>
  <dataFields count="1">
    <dataField name="Closure Status Brand-wise" fld="1" subtotal="count" baseField="0" baseItem="0"/>
  </dataFields>
  <formats count="10">
    <format dxfId="170">
      <pivotArea outline="0" collapsedLevelsAreSubtotals="1" fieldPosition="0"/>
    </format>
    <format dxfId="169">
      <pivotArea field="4" type="button" dataOnly="0" labelOnly="1" outline="0" axis="axisRow" fieldPosition="0"/>
    </format>
    <format dxfId="168">
      <pivotArea dataOnly="0" labelOnly="1" fieldPosition="0">
        <references count="1">
          <reference field="4" count="0"/>
        </references>
      </pivotArea>
    </format>
    <format dxfId="167">
      <pivotArea dataOnly="0" labelOnly="1" grandRow="1" outline="0" fieldPosition="0"/>
    </format>
    <format dxfId="166">
      <pivotArea dataOnly="0" labelOnly="1" fieldPosition="0">
        <references count="1">
          <reference field="16" count="0"/>
        </references>
      </pivotArea>
    </format>
    <format dxfId="165">
      <pivotArea dataOnly="0" labelOnly="1" grandCol="1" outline="0" fieldPosition="0"/>
    </format>
    <format dxfId="164">
      <pivotArea type="origin" dataOnly="0" labelOnly="1" outline="0" fieldPosition="0"/>
    </format>
    <format dxfId="163">
      <pivotArea field="16" type="button" dataOnly="0" labelOnly="1" outline="0" axis="axisCol" fieldPosition="0"/>
    </format>
    <format dxfId="162">
      <pivotArea type="topRight" dataOnly="0" labelOnly="1" outline="0" fieldPosition="0"/>
    </format>
    <format dxfId="161">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1"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 rowHeaderCaption="Campus" colHeaderCaption="Status">
  <location ref="A1:K33" firstHeaderRow="1" firstDataRow="3" firstDataCol="1"/>
  <pivotFields count="19">
    <pivotField showAll="0"/>
    <pivotField showAll="0"/>
    <pivotField showAll="0"/>
    <pivotField showAll="0"/>
    <pivotField axis="axisCol" showAll="0">
      <items count="6">
        <item x="0"/>
        <item x="4"/>
        <item x="1"/>
        <item x="2"/>
        <item x="3"/>
        <item t="default"/>
      </items>
    </pivotField>
    <pivotField showAll="0"/>
    <pivotField axis="axisRow" dataField="1" showAll="0">
      <items count="37">
        <item x="1"/>
        <item x="8"/>
        <item x="5"/>
        <item x="2"/>
        <item x="12"/>
        <item m="1" x="32"/>
        <item x="3"/>
        <item x="10"/>
        <item x="16"/>
        <item x="11"/>
        <item x="13"/>
        <item x="4"/>
        <item x="14"/>
        <item x="9"/>
        <item x="7"/>
        <item x="0"/>
        <item x="29"/>
        <item x="18"/>
        <item x="19"/>
        <item m="1" x="33"/>
        <item x="15"/>
        <item m="1" x="30"/>
        <item m="1" x="31"/>
        <item m="1" x="35"/>
        <item m="1" x="34"/>
        <item x="6"/>
        <item x="17"/>
        <item x="20"/>
        <item x="21"/>
        <item x="22"/>
        <item x="23"/>
        <item x="24"/>
        <item x="25"/>
        <item x="26"/>
        <item x="27"/>
        <item x="28"/>
        <item t="default"/>
      </items>
    </pivotField>
    <pivotField showAll="0"/>
    <pivotField showAll="0"/>
    <pivotField showAll="0"/>
    <pivotField showAll="0"/>
    <pivotField showAll="0"/>
    <pivotField showAll="0"/>
    <pivotField showAll="0"/>
    <pivotField showAll="0"/>
    <pivotField showAll="0"/>
    <pivotField axis="axisCol" showAll="0">
      <items count="4">
        <item x="0"/>
        <item x="1"/>
        <item h="1" x="2"/>
        <item t="default"/>
      </items>
    </pivotField>
    <pivotField showAll="0"/>
    <pivotField showAll="0"/>
  </pivotFields>
  <rowFields count="1">
    <field x="6"/>
  </rowFields>
  <rowItems count="30">
    <i>
      <x/>
    </i>
    <i>
      <x v="1"/>
    </i>
    <i>
      <x v="2"/>
    </i>
    <i>
      <x v="3"/>
    </i>
    <i>
      <x v="4"/>
    </i>
    <i>
      <x v="6"/>
    </i>
    <i>
      <x v="7"/>
    </i>
    <i>
      <x v="8"/>
    </i>
    <i>
      <x v="9"/>
    </i>
    <i>
      <x v="10"/>
    </i>
    <i>
      <x v="11"/>
    </i>
    <i>
      <x v="12"/>
    </i>
    <i>
      <x v="13"/>
    </i>
    <i>
      <x v="14"/>
    </i>
    <i>
      <x v="15"/>
    </i>
    <i>
      <x v="17"/>
    </i>
    <i>
      <x v="18"/>
    </i>
    <i>
      <x v="20"/>
    </i>
    <i>
      <x v="25"/>
    </i>
    <i>
      <x v="26"/>
    </i>
    <i>
      <x v="27"/>
    </i>
    <i>
      <x v="28"/>
    </i>
    <i>
      <x v="29"/>
    </i>
    <i>
      <x v="30"/>
    </i>
    <i>
      <x v="31"/>
    </i>
    <i>
      <x v="32"/>
    </i>
    <i>
      <x v="33"/>
    </i>
    <i>
      <x v="34"/>
    </i>
    <i>
      <x v="35"/>
    </i>
    <i t="grand">
      <x/>
    </i>
  </rowItems>
  <colFields count="2">
    <field x="16"/>
    <field x="4"/>
  </colFields>
  <colItems count="10">
    <i>
      <x/>
      <x/>
    </i>
    <i r="1">
      <x v="2"/>
    </i>
    <i r="1">
      <x v="3"/>
    </i>
    <i t="default">
      <x/>
    </i>
    <i>
      <x v="1"/>
      <x/>
    </i>
    <i r="1">
      <x v="2"/>
    </i>
    <i r="1">
      <x v="3"/>
    </i>
    <i r="1">
      <x v="4"/>
    </i>
    <i t="default">
      <x v="1"/>
    </i>
    <i t="grand">
      <x/>
    </i>
  </colItems>
  <dataFields count="1">
    <dataField name="Overall Status" fld="6" subtotal="count" baseField="0" baseItem="0"/>
  </dataFields>
  <formats count="29">
    <format dxfId="160">
      <pivotArea field="16" type="button" dataOnly="0" labelOnly="1" outline="0" axis="axisCol" fieldPosition="0"/>
    </format>
    <format dxfId="159">
      <pivotArea grandRow="1" grandCol="1" outline="0" collapsedLevelsAreSubtotals="1" fieldPosition="0"/>
    </format>
    <format dxfId="158">
      <pivotArea field="16" grandRow="1" outline="0" collapsedLevelsAreSubtotals="1" axis="axisCol" fieldPosition="0">
        <references count="1">
          <reference field="16" count="1" selected="0">
            <x v="1"/>
          </reference>
        </references>
      </pivotArea>
    </format>
    <format dxfId="157">
      <pivotArea field="16" grandRow="1" outline="0" collapsedLevelsAreSubtotals="1" axis="axisCol" fieldPosition="0">
        <references count="1">
          <reference field="16" count="1" selected="0">
            <x v="0"/>
          </reference>
        </references>
      </pivotArea>
    </format>
    <format dxfId="156">
      <pivotArea dataOnly="0" labelOnly="1" grandRow="1" outline="0" fieldPosition="0"/>
    </format>
    <format dxfId="155">
      <pivotArea collapsedLevelsAreSubtotals="1" fieldPosition="0">
        <references count="2">
          <reference field="6" count="0"/>
          <reference field="16" count="1" selected="0">
            <x v="0"/>
          </reference>
        </references>
      </pivotArea>
    </format>
    <format dxfId="154">
      <pivotArea collapsedLevelsAreSubtotals="1" fieldPosition="0">
        <references count="2">
          <reference field="6" count="0"/>
          <reference field="16" count="1" selected="0">
            <x v="1"/>
          </reference>
        </references>
      </pivotArea>
    </format>
    <format dxfId="153">
      <pivotArea collapsedLevelsAreSubtotals="1" fieldPosition="0">
        <references count="2">
          <reference field="6" count="0"/>
          <reference field="16" count="1" selected="0">
            <x v="2"/>
          </reference>
        </references>
      </pivotArea>
    </format>
    <format dxfId="152">
      <pivotArea field="6" grandCol="1" collapsedLevelsAreSubtotals="1" axis="axisRow" fieldPosition="0">
        <references count="1">
          <reference field="6" count="0"/>
        </references>
      </pivotArea>
    </format>
    <format dxfId="151">
      <pivotArea grandRow="1" outline="0" collapsedLevelsAreSubtotals="1" fieldPosition="0"/>
    </format>
    <format dxfId="150">
      <pivotArea dataOnly="0" labelOnly="1" grandRow="1" outline="0" fieldPosition="0"/>
    </format>
    <format dxfId="149">
      <pivotArea type="origin" dataOnly="0" labelOnly="1" outline="0" fieldPosition="0"/>
    </format>
    <format dxfId="148">
      <pivotArea type="topRight" dataOnly="0" labelOnly="1" outline="0" fieldPosition="0"/>
    </format>
    <format dxfId="147">
      <pivotArea dataOnly="0" labelOnly="1" fieldPosition="0">
        <references count="1">
          <reference field="16" count="0"/>
        </references>
      </pivotArea>
    </format>
    <format dxfId="146">
      <pivotArea dataOnly="0" labelOnly="1" grandCol="1" outline="0" fieldPosition="0"/>
    </format>
    <format dxfId="145">
      <pivotArea type="all" dataOnly="0" outline="0" fieldPosition="0"/>
    </format>
    <format dxfId="144">
      <pivotArea outline="0" collapsedLevelsAreSubtotals="1" fieldPosition="0"/>
    </format>
    <format dxfId="143">
      <pivotArea type="origin" dataOnly="0" labelOnly="1" outline="0" fieldPosition="0"/>
    </format>
    <format dxfId="142">
      <pivotArea field="16" type="button" dataOnly="0" labelOnly="1" outline="0" axis="axisCol" fieldPosition="0"/>
    </format>
    <format dxfId="141">
      <pivotArea field="4" type="button" dataOnly="0" labelOnly="1" outline="0" axis="axisCol" fieldPosition="1"/>
    </format>
    <format dxfId="140">
      <pivotArea type="topRight" dataOnly="0" labelOnly="1" outline="0" fieldPosition="0"/>
    </format>
    <format dxfId="139">
      <pivotArea field="6" type="button" dataOnly="0" labelOnly="1" outline="0" axis="axisRow" fieldPosition="0"/>
    </format>
    <format dxfId="138">
      <pivotArea dataOnly="0" labelOnly="1" fieldPosition="0">
        <references count="1">
          <reference field="6" count="0"/>
        </references>
      </pivotArea>
    </format>
    <format dxfId="137">
      <pivotArea dataOnly="0" labelOnly="1" grandRow="1" outline="0" fieldPosition="0"/>
    </format>
    <format dxfId="136">
      <pivotArea dataOnly="0" labelOnly="1" fieldPosition="0">
        <references count="1">
          <reference field="16" count="0"/>
        </references>
      </pivotArea>
    </format>
    <format dxfId="135">
      <pivotArea dataOnly="0" labelOnly="1" fieldPosition="0">
        <references count="1">
          <reference field="16" count="0" defaultSubtotal="1"/>
        </references>
      </pivotArea>
    </format>
    <format dxfId="134">
      <pivotArea dataOnly="0" labelOnly="1" grandCol="1" outline="0" fieldPosition="0"/>
    </format>
    <format dxfId="133">
      <pivotArea dataOnly="0" labelOnly="1" fieldPosition="0">
        <references count="2">
          <reference field="4" count="3">
            <x v="0"/>
            <x v="2"/>
            <x v="3"/>
          </reference>
          <reference field="16" count="1" selected="0">
            <x v="0"/>
          </reference>
        </references>
      </pivotArea>
    </format>
    <format dxfId="132">
      <pivotArea dataOnly="0" labelOnly="1" fieldPosition="0">
        <references count="2">
          <reference field="4" count="2">
            <x v="0"/>
            <x v="3"/>
          </reference>
          <reference field="16"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2"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rowHeaderCaption="ISO Standard" colHeaderCaption="ISO - Clause">
  <location ref="A2:BU19" firstHeaderRow="1" firstDataRow="2" firstDataCol="1"/>
  <pivotFields count="19">
    <pivotField dataField="1" showAll="0"/>
    <pivotField showAll="0"/>
    <pivotField showAll="0"/>
    <pivotField showAll="0"/>
    <pivotField axis="axisRow" showAll="0">
      <items count="6">
        <item x="0"/>
        <item x="1"/>
        <item x="4"/>
        <item x="2"/>
        <item x="3"/>
        <item t="default"/>
      </items>
    </pivotField>
    <pivotField showAll="0"/>
    <pivotField showAll="0"/>
    <pivotField showAll="0"/>
    <pivotField axis="axisRow" showAll="0">
      <items count="5">
        <item x="0"/>
        <item x="2"/>
        <item x="1"/>
        <item h="1" x="3"/>
        <item t="default"/>
      </items>
    </pivotField>
    <pivotField axis="axisCol" showAll="0">
      <items count="73">
        <item x="50"/>
        <item x="29"/>
        <item x="28"/>
        <item x="59"/>
        <item x="54"/>
        <item x="37"/>
        <item x="38"/>
        <item x="49"/>
        <item x="1"/>
        <item x="47"/>
        <item x="58"/>
        <item x="14"/>
        <item x="0"/>
        <item x="27"/>
        <item x="19"/>
        <item x="18"/>
        <item x="15"/>
        <item x="32"/>
        <item x="35"/>
        <item x="31"/>
        <item x="20"/>
        <item x="69"/>
        <item x="41"/>
        <item x="51"/>
        <item x="42"/>
        <item x="34"/>
        <item x="46"/>
        <item x="39"/>
        <item x="55"/>
        <item x="62"/>
        <item x="17"/>
        <item x="36"/>
        <item x="33"/>
        <item x="53"/>
        <item x="8"/>
        <item x="16"/>
        <item x="7"/>
        <item x="5"/>
        <item x="10"/>
        <item x="67"/>
        <item x="52"/>
        <item x="66"/>
        <item x="44"/>
        <item x="9"/>
        <item x="13"/>
        <item x="40"/>
        <item x="48"/>
        <item x="21"/>
        <item x="30"/>
        <item x="56"/>
        <item x="63"/>
        <item x="3"/>
        <item x="2"/>
        <item x="4"/>
        <item x="6"/>
        <item x="12"/>
        <item x="25"/>
        <item x="26"/>
        <item x="11"/>
        <item x="61"/>
        <item x="45"/>
        <item x="24"/>
        <item x="57"/>
        <item x="64"/>
        <item x="22"/>
        <item x="43"/>
        <item x="23"/>
        <item x="65"/>
        <item x="68"/>
        <item x="60"/>
        <item h="1" x="71"/>
        <item x="70"/>
        <item t="default"/>
      </items>
    </pivotField>
    <pivotField showAll="0"/>
    <pivotField showAll="0"/>
    <pivotField showAll="0"/>
    <pivotField showAll="0"/>
    <pivotField showAll="0"/>
    <pivotField showAll="0"/>
    <pivotField showAll="0"/>
    <pivotField showAll="0"/>
    <pivotField showAll="0"/>
  </pivotFields>
  <rowFields count="2">
    <field x="8"/>
    <field x="4"/>
  </rowFields>
  <rowItems count="16">
    <i>
      <x/>
    </i>
    <i r="1">
      <x/>
    </i>
    <i r="1">
      <x v="1"/>
    </i>
    <i r="1">
      <x v="3"/>
    </i>
    <i r="1">
      <x v="4"/>
    </i>
    <i>
      <x v="1"/>
    </i>
    <i r="1">
      <x/>
    </i>
    <i r="1">
      <x v="1"/>
    </i>
    <i r="1">
      <x v="3"/>
    </i>
    <i r="1">
      <x v="4"/>
    </i>
    <i>
      <x v="2"/>
    </i>
    <i r="1">
      <x/>
    </i>
    <i r="1">
      <x v="1"/>
    </i>
    <i r="1">
      <x v="3"/>
    </i>
    <i r="1">
      <x v="4"/>
    </i>
    <i t="grand">
      <x/>
    </i>
  </rowItems>
  <colFields count="1">
    <field x="9"/>
  </colFields>
  <col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1"/>
    </i>
    <i t="grand">
      <x/>
    </i>
  </colItems>
  <dataFields count="1">
    <dataField name="Overall Clause-wise analysis" fld="0" subtotal="count" baseField="0" baseItem="0"/>
  </dataFields>
  <formats count="25">
    <format dxfId="131">
      <pivotArea type="origin" dataOnly="0" labelOnly="1" outline="0" fieldPosition="0"/>
    </format>
    <format dxfId="130">
      <pivotArea grandRow="1" outline="0" collapsedLevelsAreSubtotals="1" fieldPosition="0"/>
    </format>
    <format dxfId="129">
      <pivotArea dataOnly="0" labelOnly="1" grandRow="1" outline="0" fieldPosition="0"/>
    </format>
    <format dxfId="128">
      <pivotArea dataOnly="0" labelOnly="1" grandCol="1" outline="0" fieldPosition="0"/>
    </format>
    <format dxfId="127">
      <pivotArea type="topRight" dataOnly="0" labelOnly="1" outline="0" fieldPosition="0"/>
    </format>
    <format dxfId="126">
      <pivotArea type="all" dataOnly="0" outline="0" fieldPosition="0"/>
    </format>
    <format dxfId="125">
      <pivotArea outline="0" collapsedLevelsAreSubtotals="1" fieldPosition="0"/>
    </format>
    <format dxfId="124">
      <pivotArea type="origin" dataOnly="0" labelOnly="1" outline="0" fieldPosition="0"/>
    </format>
    <format dxfId="123">
      <pivotArea type="topRight" dataOnly="0" labelOnly="1" outline="0" fieldPosition="0"/>
    </format>
    <format dxfId="122">
      <pivotArea dataOnly="0" labelOnly="1" grandRow="1" outline="0" fieldPosition="0"/>
    </format>
    <format dxfId="121">
      <pivotArea dataOnly="0" labelOnly="1" grandCol="1" outline="0" fieldPosition="0"/>
    </format>
    <format dxfId="120">
      <pivotArea type="all" dataOnly="0" outline="0" fieldPosition="0"/>
    </format>
    <format dxfId="119">
      <pivotArea outline="0" collapsedLevelsAreSubtotals="1" fieldPosition="0"/>
    </format>
    <format dxfId="118">
      <pivotArea type="origin" dataOnly="0" labelOnly="1" outline="0" fieldPosition="0"/>
    </format>
    <format dxfId="117">
      <pivotArea field="9" type="button" dataOnly="0" labelOnly="1" outline="0" axis="axisCol" fieldPosition="0"/>
    </format>
    <format dxfId="116">
      <pivotArea type="topRight" dataOnly="0" labelOnly="1" outline="0" fieldPosition="0"/>
    </format>
    <format dxfId="115">
      <pivotArea field="8" type="button" dataOnly="0" labelOnly="1" outline="0" axis="axisRow" fieldPosition="0"/>
    </format>
    <format dxfId="114">
      <pivotArea dataOnly="0" labelOnly="1" fieldPosition="0">
        <references count="1">
          <reference field="8" count="0"/>
        </references>
      </pivotArea>
    </format>
    <format dxfId="113">
      <pivotArea dataOnly="0" labelOnly="1" grandRow="1" outline="0" fieldPosition="0"/>
    </format>
    <format dxfId="112">
      <pivotArea dataOnly="0" labelOnly="1" fieldPosition="0">
        <references count="2">
          <reference field="4" count="3">
            <x v="0"/>
            <x v="1"/>
            <x v="3"/>
          </reference>
          <reference field="8" count="1" selected="0">
            <x v="0"/>
          </reference>
        </references>
      </pivotArea>
    </format>
    <format dxfId="111">
      <pivotArea dataOnly="0" labelOnly="1" fieldPosition="0">
        <references count="2">
          <reference field="4" count="3">
            <x v="0"/>
            <x v="1"/>
            <x v="3"/>
          </reference>
          <reference field="8" count="1" selected="0">
            <x v="1"/>
          </reference>
        </references>
      </pivotArea>
    </format>
    <format dxfId="110">
      <pivotArea dataOnly="0" labelOnly="1" fieldPosition="0">
        <references count="2">
          <reference field="4" count="3">
            <x v="0"/>
            <x v="1"/>
            <x v="3"/>
          </reference>
          <reference field="8" count="1" selected="0">
            <x v="2"/>
          </reference>
        </references>
      </pivotArea>
    </format>
    <format dxfId="109">
      <pivotArea dataOnly="0" labelOnly="1" fieldPosition="0">
        <references count="1">
          <reference field="9"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08">
      <pivotArea dataOnly="0" labelOnly="1" fieldPosition="0">
        <references count="1">
          <reference field="9" count="20">
            <x v="50"/>
            <x v="51"/>
            <x v="52"/>
            <x v="53"/>
            <x v="54"/>
            <x v="55"/>
            <x v="56"/>
            <x v="57"/>
            <x v="58"/>
            <x v="59"/>
            <x v="60"/>
            <x v="61"/>
            <x v="62"/>
            <x v="63"/>
            <x v="64"/>
            <x v="65"/>
            <x v="66"/>
            <x v="67"/>
            <x v="68"/>
            <x v="69"/>
          </reference>
        </references>
      </pivotArea>
    </format>
    <format dxfId="10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3"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rowHeaderCaption="Campus" colHeaderCaption="Audit type/Status">
  <location ref="A2:D33" firstHeaderRow="1" firstDataRow="2" firstDataCol="1"/>
  <pivotFields count="19">
    <pivotField showAll="0"/>
    <pivotField showAll="0"/>
    <pivotField showAll="0"/>
    <pivotField showAll="0"/>
    <pivotField showAll="0"/>
    <pivotField showAll="0"/>
    <pivotField axis="axisRow" dataField="1" showAll="0">
      <items count="37">
        <item x="1"/>
        <item x="8"/>
        <item x="5"/>
        <item x="2"/>
        <item x="12"/>
        <item m="1" x="32"/>
        <item m="1" x="30"/>
        <item m="1" x="35"/>
        <item m="1" x="34"/>
        <item m="1" x="31"/>
        <item x="3"/>
        <item x="10"/>
        <item x="16"/>
        <item x="11"/>
        <item x="13"/>
        <item x="4"/>
        <item x="15"/>
        <item x="14"/>
        <item m="1" x="33"/>
        <item x="9"/>
        <item x="7"/>
        <item x="0"/>
        <item x="18"/>
        <item x="19"/>
        <item x="29"/>
        <item x="6"/>
        <item x="17"/>
        <item x="20"/>
        <item x="21"/>
        <item x="22"/>
        <item x="23"/>
        <item x="24"/>
        <item x="25"/>
        <item x="26"/>
        <item x="27"/>
        <item x="28"/>
        <item t="default"/>
      </items>
    </pivotField>
    <pivotField showAll="0"/>
    <pivotField showAll="0"/>
    <pivotField showAll="0"/>
    <pivotField showAll="0"/>
    <pivotField showAll="0"/>
    <pivotField showAll="0"/>
    <pivotField showAll="0"/>
    <pivotField showAll="0"/>
    <pivotField showAll="0"/>
    <pivotField axis="axisCol" showAll="0">
      <items count="4">
        <item x="0"/>
        <item x="1"/>
        <item h="1" x="2"/>
        <item t="default"/>
      </items>
    </pivotField>
    <pivotField showAll="0"/>
    <pivotField showAll="0"/>
  </pivotFields>
  <rowFields count="1">
    <field x="6"/>
  </rowFields>
  <rowItems count="30">
    <i>
      <x/>
    </i>
    <i>
      <x v="1"/>
    </i>
    <i>
      <x v="2"/>
    </i>
    <i>
      <x v="3"/>
    </i>
    <i>
      <x v="4"/>
    </i>
    <i>
      <x v="10"/>
    </i>
    <i>
      <x v="11"/>
    </i>
    <i>
      <x v="12"/>
    </i>
    <i>
      <x v="13"/>
    </i>
    <i>
      <x v="14"/>
    </i>
    <i>
      <x v="15"/>
    </i>
    <i>
      <x v="16"/>
    </i>
    <i>
      <x v="17"/>
    </i>
    <i>
      <x v="19"/>
    </i>
    <i>
      <x v="20"/>
    </i>
    <i>
      <x v="21"/>
    </i>
    <i>
      <x v="22"/>
    </i>
    <i>
      <x v="23"/>
    </i>
    <i>
      <x v="25"/>
    </i>
    <i>
      <x v="26"/>
    </i>
    <i>
      <x v="27"/>
    </i>
    <i>
      <x v="28"/>
    </i>
    <i>
      <x v="29"/>
    </i>
    <i>
      <x v="30"/>
    </i>
    <i>
      <x v="31"/>
    </i>
    <i>
      <x v="32"/>
    </i>
    <i>
      <x v="33"/>
    </i>
    <i>
      <x v="34"/>
    </i>
    <i>
      <x v="35"/>
    </i>
    <i t="grand">
      <x/>
    </i>
  </rowItems>
  <colFields count="1">
    <field x="16"/>
  </colFields>
  <colItems count="3">
    <i>
      <x/>
    </i>
    <i>
      <x v="1"/>
    </i>
    <i t="grand">
      <x/>
    </i>
  </colItems>
  <dataFields count="1">
    <dataField name="Count of Campus" fld="6" subtotal="count" baseField="0" baseItem="0"/>
  </dataFields>
  <formats count="20">
    <format dxfId="106">
      <pivotArea dataOnly="0" labelOnly="1" offset="IV256" fieldPosition="0">
        <references count="1">
          <reference field="16" count="1" defaultSubtotal="1">
            <x v="0"/>
          </reference>
        </references>
      </pivotArea>
    </format>
    <format dxfId="105">
      <pivotArea dataOnly="0" labelOnly="1" offset="IV256" fieldPosition="0">
        <references count="1">
          <reference field="16" count="1" defaultSubtotal="1">
            <x v="1"/>
          </reference>
        </references>
      </pivotArea>
    </format>
    <format dxfId="104">
      <pivotArea dataOnly="0" labelOnly="1" grandCol="1" outline="0" offset="IV256" fieldPosition="0"/>
    </format>
    <format dxfId="103">
      <pivotArea dataOnly="0" labelOnly="1" grandRow="1" outline="0" fieldPosition="0"/>
    </format>
    <format dxfId="102">
      <pivotArea field="16" grandRow="1" outline="0" collapsedLevelsAreSubtotals="1" axis="axisCol" fieldPosition="0">
        <references count="1">
          <reference field="16" count="1" selected="0" defaultSubtotal="1">
            <x v="0"/>
          </reference>
        </references>
      </pivotArea>
    </format>
    <format dxfId="101">
      <pivotArea field="16" grandRow="1" outline="0" collapsedLevelsAreSubtotals="1" axis="axisCol" fieldPosition="0">
        <references count="1">
          <reference field="16" count="1" selected="0" defaultSubtotal="1">
            <x v="1"/>
          </reference>
        </references>
      </pivotArea>
    </format>
    <format dxfId="100">
      <pivotArea grandRow="1" grandCol="1" outline="0" collapsedLevelsAreSubtotals="1" fieldPosition="0"/>
    </format>
    <format dxfId="99">
      <pivotArea type="all" dataOnly="0" outline="0" fieldPosition="0"/>
    </format>
    <format dxfId="98">
      <pivotArea outline="0" collapsedLevelsAreSubtotals="1" fieldPosition="0"/>
    </format>
    <format dxfId="97">
      <pivotArea type="origin" dataOnly="0" labelOnly="1" outline="0" fieldPosition="0"/>
    </format>
    <format dxfId="96">
      <pivotArea field="16" type="button" dataOnly="0" labelOnly="1" outline="0" axis="axisCol" fieldPosition="0"/>
    </format>
    <format dxfId="95">
      <pivotArea type="topRight" dataOnly="0" labelOnly="1" outline="0" fieldPosition="0"/>
    </format>
    <format dxfId="94">
      <pivotArea field="6" type="button" dataOnly="0" labelOnly="1" outline="0" axis="axisRow" fieldPosition="0"/>
    </format>
    <format dxfId="93">
      <pivotArea dataOnly="0" labelOnly="1" fieldPosition="0">
        <references count="1">
          <reference field="6" count="23">
            <x v="0"/>
            <x v="1"/>
            <x v="2"/>
            <x v="3"/>
            <x v="4"/>
            <x v="5"/>
            <x v="6"/>
            <x v="7"/>
            <x v="8"/>
            <x v="9"/>
            <x v="10"/>
            <x v="11"/>
            <x v="12"/>
            <x v="13"/>
            <x v="14"/>
            <x v="15"/>
            <x v="16"/>
            <x v="17"/>
            <x v="19"/>
            <x v="20"/>
            <x v="21"/>
            <x v="22"/>
            <x v="23"/>
          </reference>
        </references>
      </pivotArea>
    </format>
    <format dxfId="92">
      <pivotArea dataOnly="0" labelOnly="1" grandRow="1" outline="0" fieldPosition="0"/>
    </format>
    <format dxfId="91">
      <pivotArea dataOnly="0" labelOnly="1" fieldPosition="0">
        <references count="1">
          <reference field="16" count="0"/>
        </references>
      </pivotArea>
    </format>
    <format dxfId="90">
      <pivotArea dataOnly="0" labelOnly="1" grandCol="1" outline="0" fieldPosition="0"/>
    </format>
    <format dxfId="89">
      <pivotArea outline="0" collapsedLevelsAreSubtotals="1" fieldPosition="0"/>
    </format>
    <format dxfId="88">
      <pivotArea dataOnly="0" labelOnly="1" fieldPosition="0">
        <references count="1">
          <reference field="16" count="0"/>
        </references>
      </pivotArea>
    </format>
    <format dxfId="8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4"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rowHeaderCaption="Campus" colHeaderCaption="Brand">
  <location ref="A2:H34" firstHeaderRow="1" firstDataRow="3" firstDataCol="1"/>
  <pivotFields count="19">
    <pivotField showAll="0"/>
    <pivotField showAll="0"/>
    <pivotField showAll="0"/>
    <pivotField showAll="0"/>
    <pivotField axis="axisCol" showAll="0">
      <items count="6">
        <item x="0"/>
        <item x="2"/>
        <item x="1"/>
        <item x="4"/>
        <item x="3"/>
        <item t="default"/>
      </items>
    </pivotField>
    <pivotField showAll="0"/>
    <pivotField axis="axisRow" dataField="1" showAll="0">
      <items count="37">
        <item x="1"/>
        <item x="8"/>
        <item x="5"/>
        <item x="2"/>
        <item x="12"/>
        <item m="1" x="32"/>
        <item x="3"/>
        <item x="10"/>
        <item x="16"/>
        <item x="11"/>
        <item x="13"/>
        <item x="4"/>
        <item x="14"/>
        <item x="9"/>
        <item x="7"/>
        <item x="0"/>
        <item x="29"/>
        <item x="18"/>
        <item x="19"/>
        <item m="1" x="33"/>
        <item x="15"/>
        <item m="1" x="30"/>
        <item m="1" x="31"/>
        <item m="1" x="35"/>
        <item m="1" x="34"/>
        <item x="6"/>
        <item x="17"/>
        <item x="20"/>
        <item x="21"/>
        <item x="22"/>
        <item x="23"/>
        <item x="24"/>
        <item x="25"/>
        <item x="26"/>
        <item x="27"/>
        <item x="28"/>
        <item t="default"/>
      </items>
    </pivotField>
    <pivotField showAll="0"/>
    <pivotField showAll="0"/>
    <pivotField showAll="0"/>
    <pivotField showAll="0"/>
    <pivotField showAll="0"/>
    <pivotField showAll="0"/>
    <pivotField showAll="0"/>
    <pivotField showAll="0"/>
    <pivotField showAll="0"/>
    <pivotField axis="axisCol" showAll="0">
      <items count="4">
        <item sd="0" x="0"/>
        <item x="1"/>
        <item h="1" x="2"/>
        <item t="default"/>
      </items>
    </pivotField>
    <pivotField showAll="0"/>
    <pivotField showAll="0"/>
  </pivotFields>
  <rowFields count="1">
    <field x="6"/>
  </rowFields>
  <rowItems count="30">
    <i>
      <x/>
    </i>
    <i>
      <x v="1"/>
    </i>
    <i>
      <x v="2"/>
    </i>
    <i>
      <x v="3"/>
    </i>
    <i>
      <x v="4"/>
    </i>
    <i>
      <x v="6"/>
    </i>
    <i>
      <x v="7"/>
    </i>
    <i>
      <x v="8"/>
    </i>
    <i>
      <x v="9"/>
    </i>
    <i>
      <x v="10"/>
    </i>
    <i>
      <x v="11"/>
    </i>
    <i>
      <x v="12"/>
    </i>
    <i>
      <x v="13"/>
    </i>
    <i>
      <x v="14"/>
    </i>
    <i>
      <x v="15"/>
    </i>
    <i>
      <x v="17"/>
    </i>
    <i>
      <x v="18"/>
    </i>
    <i>
      <x v="20"/>
    </i>
    <i>
      <x v="25"/>
    </i>
    <i>
      <x v="26"/>
    </i>
    <i>
      <x v="27"/>
    </i>
    <i>
      <x v="28"/>
    </i>
    <i>
      <x v="29"/>
    </i>
    <i>
      <x v="30"/>
    </i>
    <i>
      <x v="31"/>
    </i>
    <i>
      <x v="32"/>
    </i>
    <i>
      <x v="33"/>
    </i>
    <i>
      <x v="34"/>
    </i>
    <i>
      <x v="35"/>
    </i>
    <i t="grand">
      <x/>
    </i>
  </rowItems>
  <colFields count="2">
    <field x="16"/>
    <field x="4"/>
  </colFields>
  <colItems count="7">
    <i>
      <x/>
    </i>
    <i>
      <x v="1"/>
      <x/>
    </i>
    <i r="1">
      <x v="1"/>
    </i>
    <i r="1">
      <x v="2"/>
    </i>
    <i r="1">
      <x v="4"/>
    </i>
    <i t="default">
      <x v="1"/>
    </i>
    <i t="grand">
      <x/>
    </i>
  </colItems>
  <dataFields count="1">
    <dataField name="Campus wise open findings" fld="6" subtotal="count" baseField="0" baseItem="0"/>
  </dataFields>
  <formats count="52">
    <format dxfId="86">
      <pivotArea type="origin" dataOnly="0" labelOnly="1" outline="0" offset="A1" fieldPosition="0"/>
    </format>
    <format dxfId="85">
      <pivotArea field="16" type="button" dataOnly="0" labelOnly="1" outline="0" axis="axisCol" fieldPosition="0"/>
    </format>
    <format dxfId="84">
      <pivotArea type="origin" dataOnly="0" labelOnly="1" outline="0" offset="A2" fieldPosition="0"/>
    </format>
    <format dxfId="83">
      <pivotArea dataOnly="0" labelOnly="1" offset="IV1" fieldPosition="0">
        <references count="1">
          <reference field="16" count="1">
            <x v="0"/>
          </reference>
        </references>
      </pivotArea>
    </format>
    <format dxfId="82">
      <pivotArea dataOnly="0" labelOnly="1" fieldPosition="0">
        <references count="1">
          <reference field="16" count="1">
            <x v="1"/>
          </reference>
        </references>
      </pivotArea>
    </format>
    <format dxfId="81">
      <pivotArea dataOnly="0" labelOnly="1" offset="IV1" fieldPosition="0">
        <references count="1">
          <reference field="16" count="1" defaultSubtotal="1">
            <x v="1"/>
          </reference>
        </references>
      </pivotArea>
    </format>
    <format dxfId="80">
      <pivotArea dataOnly="0" labelOnly="1" grandCol="1" outline="0" offset="IV1" fieldPosition="0"/>
    </format>
    <format dxfId="79">
      <pivotArea dataOnly="0" labelOnly="1" grandCol="1" outline="0" offset="IV256" fieldPosition="0"/>
    </format>
    <format dxfId="78">
      <pivotArea dataOnly="0" labelOnly="1" grandRow="1" outline="0" fieldPosition="0"/>
    </format>
    <format dxfId="77">
      <pivotArea field="16" grandRow="1" outline="0" collapsedLevelsAreSubtotals="1" axis="axisCol" fieldPosition="0">
        <references count="1">
          <reference field="16" count="1" selected="0">
            <x v="0"/>
          </reference>
        </references>
      </pivotArea>
    </format>
    <format dxfId="76">
      <pivotArea field="16" grandRow="1" outline="0" collapsedLevelsAreSubtotals="1" axis="axisCol" fieldPosition="0">
        <references count="1">
          <reference field="16" count="1" selected="0" defaultSubtotal="1">
            <x v="1"/>
          </reference>
        </references>
      </pivotArea>
    </format>
    <format dxfId="75">
      <pivotArea grandRow="1" grandCol="1" outline="0" collapsedLevelsAreSubtotals="1" fieldPosition="0"/>
    </format>
    <format dxfId="74">
      <pivotArea dataOnly="0" labelOnly="1" grandRow="1" outline="0" fieldPosition="0"/>
    </format>
    <format dxfId="73">
      <pivotArea dataOnly="0" labelOnly="1" fieldPosition="0">
        <references count="1">
          <reference field="16" count="1">
            <x v="1"/>
          </reference>
        </references>
      </pivotArea>
    </format>
    <format dxfId="72">
      <pivotArea dataOnly="0" labelOnly="1" grandCol="1" outline="0" fieldPosition="0"/>
    </format>
    <format dxfId="71">
      <pivotArea dataOnly="0" labelOnly="1" fieldPosition="0">
        <references count="1">
          <reference field="16" count="1">
            <x v="0"/>
          </reference>
        </references>
      </pivotArea>
    </format>
    <format dxfId="70">
      <pivotArea dataOnly="0" labelOnly="1" fieldPosition="0">
        <references count="1">
          <reference field="16" count="1" defaultSubtotal="1">
            <x v="1"/>
          </reference>
        </references>
      </pivotArea>
    </format>
    <format dxfId="69">
      <pivotArea type="topRight" dataOnly="0" labelOnly="1" outline="0" fieldPosition="0"/>
    </format>
    <format dxfId="68">
      <pivotArea dataOnly="0" labelOnly="1" fieldPosition="0">
        <references count="1">
          <reference field="16" count="1">
            <x v="0"/>
          </reference>
        </references>
      </pivotArea>
    </format>
    <format dxfId="67">
      <pivotArea dataOnly="0" labelOnly="1" offset="IV256" fieldPosition="0">
        <references count="1">
          <reference field="16" count="1" defaultSubtotal="1">
            <x v="0"/>
          </reference>
        </references>
      </pivotArea>
    </format>
    <format dxfId="66">
      <pivotArea dataOnly="0" labelOnly="1" offset="IV256" fieldPosition="0">
        <references count="1">
          <reference field="16" count="1">
            <x v="0"/>
          </reference>
        </references>
      </pivotArea>
    </format>
    <format dxfId="65">
      <pivotArea collapsedLevelsAreSubtotals="1" fieldPosition="0">
        <references count="2">
          <reference field="6" count="16">
            <x v="0"/>
            <x v="1"/>
            <x v="2"/>
            <x v="3"/>
            <x v="4"/>
            <x v="5"/>
            <x v="6"/>
            <x v="7"/>
            <x v="8"/>
            <x v="9"/>
            <x v="10"/>
            <x v="11"/>
            <x v="12"/>
            <x v="13"/>
            <x v="14"/>
            <x v="15"/>
          </reference>
          <reference field="16" count="1" selected="0">
            <x v="0"/>
          </reference>
        </references>
      </pivotArea>
    </format>
    <format dxfId="64">
      <pivotArea collapsedLevelsAreSubtotals="1" fieldPosition="0">
        <references count="2">
          <reference field="6" count="16">
            <x v="0"/>
            <x v="1"/>
            <x v="2"/>
            <x v="3"/>
            <x v="4"/>
            <x v="5"/>
            <x v="6"/>
            <x v="7"/>
            <x v="8"/>
            <x v="9"/>
            <x v="10"/>
            <x v="11"/>
            <x v="12"/>
            <x v="13"/>
            <x v="14"/>
            <x v="15"/>
          </reference>
          <reference field="16" count="1" selected="0" defaultSubtotal="1">
            <x v="1"/>
          </reference>
        </references>
      </pivotArea>
    </format>
    <format dxfId="63">
      <pivotArea field="6" grandCol="1" collapsedLevelsAreSubtotals="1" axis="axisRow" fieldPosition="0">
        <references count="1">
          <reference field="6" count="16">
            <x v="0"/>
            <x v="1"/>
            <x v="2"/>
            <x v="3"/>
            <x v="4"/>
            <x v="5"/>
            <x v="6"/>
            <x v="7"/>
            <x v="8"/>
            <x v="9"/>
            <x v="10"/>
            <x v="11"/>
            <x v="12"/>
            <x v="13"/>
            <x v="14"/>
            <x v="15"/>
          </reference>
        </references>
      </pivotArea>
    </format>
    <format dxfId="62">
      <pivotArea field="6" dataOnly="0" grandRow="1" axis="axisRow" fieldPosition="0">
        <references count="1">
          <reference field="6" count="1">
            <x v="15"/>
          </reference>
        </references>
      </pivotArea>
    </format>
    <format dxfId="61">
      <pivotArea field="6" type="button" dataOnly="0" labelOnly="1" outline="0" axis="axisRow" fieldPosition="0"/>
    </format>
    <format dxfId="60">
      <pivotArea dataOnly="0" labelOnly="1" offset="IV256" fieldPosition="0">
        <references count="1">
          <reference field="16" count="1">
            <x v="0"/>
          </reference>
        </references>
      </pivotArea>
    </format>
    <format dxfId="59">
      <pivotArea dataOnly="0" labelOnly="1" offset="IV256" fieldPosition="0">
        <references count="1">
          <reference field="16" count="1" defaultSubtotal="1">
            <x v="1"/>
          </reference>
        </references>
      </pivotArea>
    </format>
    <format dxfId="58">
      <pivotArea dataOnly="0" labelOnly="1" grandCol="1" outline="0" offset="IV256" fieldPosition="0"/>
    </format>
    <format dxfId="57">
      <pivotArea type="all" dataOnly="0" outline="0" fieldPosition="0"/>
    </format>
    <format dxfId="56">
      <pivotArea outline="0" collapsedLevelsAreSubtotals="1" fieldPosition="0"/>
    </format>
    <format dxfId="55">
      <pivotArea type="origin" dataOnly="0" labelOnly="1" outline="0" fieldPosition="0"/>
    </format>
    <format dxfId="54">
      <pivotArea field="16" type="button" dataOnly="0" labelOnly="1" outline="0" axis="axisCol" fieldPosition="0"/>
    </format>
    <format dxfId="53">
      <pivotArea type="topRight" dataOnly="0" labelOnly="1" outline="0" fieldPosition="0"/>
    </format>
    <format dxfId="52">
      <pivotArea field="6" type="button" dataOnly="0" labelOnly="1" outline="0" axis="axisRow" fieldPosition="0"/>
    </format>
    <format dxfId="51">
      <pivotArea dataOnly="0" labelOnly="1" fieldPosition="0">
        <references count="1">
          <reference field="6" count="23">
            <x v="0"/>
            <x v="1"/>
            <x v="2"/>
            <x v="3"/>
            <x v="4"/>
            <x v="5"/>
            <x v="6"/>
            <x v="7"/>
            <x v="8"/>
            <x v="9"/>
            <x v="10"/>
            <x v="11"/>
            <x v="12"/>
            <x v="13"/>
            <x v="14"/>
            <x v="15"/>
            <x v="17"/>
            <x v="18"/>
            <x v="20"/>
            <x v="21"/>
            <x v="22"/>
            <x v="23"/>
            <x v="24"/>
          </reference>
        </references>
      </pivotArea>
    </format>
    <format dxfId="50">
      <pivotArea dataOnly="0" labelOnly="1" grandRow="1" outline="0" fieldPosition="0"/>
    </format>
    <format dxfId="49">
      <pivotArea dataOnly="0" labelOnly="1" fieldPosition="0">
        <references count="1">
          <reference field="16" count="0"/>
        </references>
      </pivotArea>
    </format>
    <format dxfId="48">
      <pivotArea dataOnly="0" labelOnly="1" grandCol="1" outline="0" fieldPosition="0"/>
    </format>
    <format dxfId="47">
      <pivotArea type="all" dataOnly="0" outline="0" fieldPosition="0"/>
    </format>
    <format dxfId="46">
      <pivotArea outline="0" collapsedLevelsAreSubtotals="1" fieldPosition="0"/>
    </format>
    <format dxfId="45">
      <pivotArea type="origin" dataOnly="0" labelOnly="1" outline="0" fieldPosition="0"/>
    </format>
    <format dxfId="44">
      <pivotArea field="16" type="button" dataOnly="0" labelOnly="1" outline="0" axis="axisCol" fieldPosition="0"/>
    </format>
    <format dxfId="43">
      <pivotArea field="4" type="button" dataOnly="0" labelOnly="1" outline="0" axis="axisCol" fieldPosition="1"/>
    </format>
    <format dxfId="42">
      <pivotArea type="topRight" dataOnly="0" labelOnly="1" outline="0" fieldPosition="0"/>
    </format>
    <format dxfId="41">
      <pivotArea field="6" type="button" dataOnly="0" labelOnly="1" outline="0" axis="axisRow" fieldPosition="0"/>
    </format>
    <format dxfId="40">
      <pivotArea dataOnly="0" labelOnly="1" fieldPosition="0">
        <references count="1">
          <reference field="6" count="23">
            <x v="0"/>
            <x v="1"/>
            <x v="2"/>
            <x v="3"/>
            <x v="4"/>
            <x v="5"/>
            <x v="6"/>
            <x v="7"/>
            <x v="8"/>
            <x v="9"/>
            <x v="10"/>
            <x v="11"/>
            <x v="12"/>
            <x v="13"/>
            <x v="14"/>
            <x v="15"/>
            <x v="17"/>
            <x v="18"/>
            <x v="20"/>
            <x v="21"/>
            <x v="22"/>
            <x v="23"/>
            <x v="24"/>
          </reference>
        </references>
      </pivotArea>
    </format>
    <format dxfId="39">
      <pivotArea dataOnly="0" labelOnly="1" grandRow="1" outline="0" fieldPosition="0"/>
    </format>
    <format dxfId="38">
      <pivotArea dataOnly="0" labelOnly="1" fieldPosition="0">
        <references count="1">
          <reference field="16" count="0"/>
        </references>
      </pivotArea>
    </format>
    <format dxfId="37">
      <pivotArea dataOnly="0" labelOnly="1" fieldPosition="0">
        <references count="1">
          <reference field="16" count="1" defaultSubtotal="1">
            <x v="1"/>
          </reference>
        </references>
      </pivotArea>
    </format>
    <format dxfId="36">
      <pivotArea dataOnly="0" labelOnly="1" grandCol="1" outline="0" fieldPosition="0"/>
    </format>
    <format dxfId="35">
      <pivotArea dataOnly="0" labelOnly="1" fieldPosition="0">
        <references count="2">
          <reference field="4" count="2">
            <x v="0"/>
            <x v="1"/>
          </reference>
          <reference field="16"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5"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 rowHeaderCaption="Campus/Geo" colHeaderCaption="Year">
  <location ref="A1:B10" firstHeaderRow="1" firstDataRow="1" firstDataCol="1"/>
  <pivotFields count="19">
    <pivotField showAll="0"/>
    <pivotField showAll="0"/>
    <pivotField showAll="0"/>
    <pivotField showAll="0"/>
    <pivotField showAll="0"/>
    <pivotField axis="axisRow" showAll="0">
      <items count="10">
        <item x="4"/>
        <item x="2"/>
        <item x="0"/>
        <item x="3"/>
        <item x="1"/>
        <item x="5"/>
        <item h="1" x="8"/>
        <item x="6"/>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5"/>
  </rowFields>
  <rowItems count="9">
    <i>
      <x/>
    </i>
    <i>
      <x v="1"/>
    </i>
    <i>
      <x v="2"/>
    </i>
    <i>
      <x v="3"/>
    </i>
    <i>
      <x v="4"/>
    </i>
    <i>
      <x v="5"/>
    </i>
    <i>
      <x v="7"/>
    </i>
    <i>
      <x v="8"/>
    </i>
    <i t="grand">
      <x/>
    </i>
  </rowItems>
  <colItems count="1">
    <i/>
  </colItems>
  <dataFields count="1">
    <dataField name="Count of Status" fld="16" subtotal="count" baseField="0" baseItem="0"/>
  </dataFields>
  <formats count="34">
    <format dxfId="34">
      <pivotArea type="origin" dataOnly="0" labelOnly="1" outline="0" offset="A1" fieldPosition="0"/>
    </format>
    <format dxfId="33">
      <pivotArea dataOnly="0" labelOnly="1" grandCol="1" outline="0" offset="IV1" fieldPosition="0"/>
    </format>
    <format dxfId="32">
      <pivotArea dataOnly="0" labelOnly="1" grandCol="1" outline="0" offset="IV256" fieldPosition="0"/>
    </format>
    <format dxfId="31">
      <pivotArea field="5" type="button" dataOnly="0" labelOnly="1" outline="0" axis="axisRow" fieldPosition="0"/>
    </format>
    <format dxfId="30">
      <pivotArea type="origin" dataOnly="0" labelOnly="1" outline="0" offset="A2" fieldPosition="0"/>
    </format>
    <format dxfId="29">
      <pivotArea dataOnly="0" labelOnly="1" fieldPosition="0">
        <references count="1">
          <reference field="5" count="0"/>
        </references>
      </pivotArea>
    </format>
    <format dxfId="28">
      <pivotArea field="5" grandCol="1" collapsedLevelsAreSubtotals="1" axis="axisRow" fieldPosition="0">
        <references count="1">
          <reference field="5" count="1">
            <x v="0"/>
          </reference>
        </references>
      </pivotArea>
    </format>
    <format dxfId="27">
      <pivotArea field="5" grandCol="1" collapsedLevelsAreSubtotals="1" axis="axisRow" fieldPosition="0">
        <references count="1">
          <reference field="5" count="1">
            <x v="1"/>
          </reference>
        </references>
      </pivotArea>
    </format>
    <format dxfId="26">
      <pivotArea field="5" grandCol="1" collapsedLevelsAreSubtotals="1" axis="axisRow" fieldPosition="0">
        <references count="1">
          <reference field="5" count="1">
            <x v="2"/>
          </reference>
        </references>
      </pivotArea>
    </format>
    <format dxfId="25">
      <pivotArea field="5" grandCol="1" collapsedLevelsAreSubtotals="1" axis="axisRow" fieldPosition="0">
        <references count="1">
          <reference field="5" count="1">
            <x v="3"/>
          </reference>
        </references>
      </pivotArea>
    </format>
    <format dxfId="24">
      <pivotArea field="5" grandCol="1" collapsedLevelsAreSubtotals="1" axis="axisRow" fieldPosition="0">
        <references count="1">
          <reference field="5" count="1">
            <x v="4"/>
          </reference>
        </references>
      </pivotArea>
    </format>
    <format dxfId="23">
      <pivotArea field="5" grandCol="1" collapsedLevelsAreSubtotals="1" axis="axisRow" fieldPosition="0">
        <references count="1">
          <reference field="5" count="1">
            <x v="5"/>
          </reference>
        </references>
      </pivotArea>
    </format>
    <format dxfId="22">
      <pivotArea grandRow="1" grandCol="1" outline="0" collapsedLevelsAreSubtotals="1" fieldPosition="0"/>
    </format>
    <format dxfId="21">
      <pivotArea dataOnly="0" labelOnly="1" grandRow="1" outline="0" fieldPosition="0"/>
    </format>
    <format dxfId="20">
      <pivotArea dataOnly="0" fieldPosition="0">
        <references count="1">
          <reference field="5" count="1">
            <x v="0"/>
          </reference>
        </references>
      </pivotArea>
    </format>
    <format dxfId="19">
      <pivotArea dataOnly="0" fieldPosition="0">
        <references count="1">
          <reference field="5" count="1">
            <x v="1"/>
          </reference>
        </references>
      </pivotArea>
    </format>
    <format dxfId="18">
      <pivotArea dataOnly="0" fieldPosition="0">
        <references count="1">
          <reference field="5" count="1">
            <x v="2"/>
          </reference>
        </references>
      </pivotArea>
    </format>
    <format dxfId="17">
      <pivotArea dataOnly="0" fieldPosition="0">
        <references count="1">
          <reference field="5" count="1">
            <x v="3"/>
          </reference>
        </references>
      </pivotArea>
    </format>
    <format dxfId="16">
      <pivotArea dataOnly="0" fieldPosition="0">
        <references count="1">
          <reference field="5" count="1">
            <x v="4"/>
          </reference>
        </references>
      </pivotArea>
    </format>
    <format dxfId="15">
      <pivotArea dataOnly="0" fieldPosition="0">
        <references count="1">
          <reference field="5" count="1">
            <x v="4"/>
          </reference>
        </references>
      </pivotArea>
    </format>
    <format dxfId="14">
      <pivotArea dataOnly="0" fieldPosition="0">
        <references count="1">
          <reference field="5" count="1">
            <x v="3"/>
          </reference>
        </references>
      </pivotArea>
    </format>
    <format dxfId="13">
      <pivotArea dataOnly="0" fieldPosition="0">
        <references count="1">
          <reference field="5" count="1">
            <x v="2"/>
          </reference>
        </references>
      </pivotArea>
    </format>
    <format dxfId="12">
      <pivotArea dataOnly="0" fieldPosition="0">
        <references count="1">
          <reference field="5" count="1">
            <x v="1"/>
          </reference>
        </references>
      </pivotArea>
    </format>
    <format dxfId="11">
      <pivotArea dataOnly="0" fieldPosition="0">
        <references count="1">
          <reference field="5" count="1">
            <x v="0"/>
          </reference>
        </references>
      </pivotArea>
    </format>
    <format dxfId="10">
      <pivotArea dataOnly="0" fieldPosition="0">
        <references count="1">
          <reference field="5" count="1">
            <x v="5"/>
          </reference>
        </references>
      </pivotArea>
    </format>
    <format dxfId="9">
      <pivotArea dataOnly="0" fieldPosition="0">
        <references count="1">
          <reference field="5" count="1">
            <x v="5"/>
          </reference>
        </references>
      </pivotArea>
    </format>
    <format dxfId="8">
      <pivotArea collapsedLevelsAreSubtotals="1" fieldPosition="0">
        <references count="1">
          <reference field="5" count="0"/>
        </references>
      </pivotArea>
    </format>
    <format dxfId="7">
      <pivotArea dataOnly="0" labelOnly="1" fieldPosition="0">
        <references count="1">
          <reference field="5" count="0"/>
        </references>
      </pivotArea>
    </format>
    <format dxfId="6">
      <pivotArea type="all" dataOnly="0" outline="0" fieldPosition="0"/>
    </format>
    <format dxfId="5">
      <pivotArea outline="0" collapsedLevelsAreSubtotals="1" fieldPosition="0"/>
    </format>
    <format dxfId="4">
      <pivotArea field="5" type="button" dataOnly="0" labelOnly="1" outline="0" axis="axisRow" fieldPosition="0"/>
    </format>
    <format dxfId="3">
      <pivotArea dataOnly="0" labelOnly="1" fieldPosition="0">
        <references count="1">
          <reference field="5" count="0"/>
        </references>
      </pivotArea>
    </format>
    <format dxfId="2">
      <pivotArea dataOnly="0" labelOnly="1" grandRow="1" outline="0"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V1484" totalsRowShown="0" headerRowDxfId="255" dataDxfId="253" headerRowBorderDxfId="254" tableBorderDxfId="252" totalsRowBorderDxfId="251">
  <autoFilter ref="A1:V1484" xr:uid="{00000000-000C-0000-FFFF-FFFF00000000}"/>
  <tableColumns count="22">
    <tableColumn id="1" xr3:uid="{00000000-0010-0000-0000-000001000000}" name="Sr no." dataDxfId="250" totalsRowDxfId="249"/>
    <tableColumn id="2" xr3:uid="{00000000-0010-0000-0000-000002000000}" name="Audit Finding" dataDxfId="248" totalsRowDxfId="247"/>
    <tableColumn id="3" xr3:uid="{00000000-0010-0000-0000-000003000000}" name="Audit Type (Internal/ External)" dataDxfId="246" totalsRowDxfId="245"/>
    <tableColumn id="4" xr3:uid="{00000000-0010-0000-0000-000004000000}" name="Audit Report Date" dataDxfId="244" totalsRowDxfId="243"/>
    <tableColumn id="19" xr3:uid="{00000000-0010-0000-0000-000013000000}" name="Brand" dataDxfId="242" totalsRowDxfId="241"/>
    <tableColumn id="5" xr3:uid="{00000000-0010-0000-0000-000005000000}" name="GEO" dataDxfId="240" totalsRowDxfId="239"/>
    <tableColumn id="6" xr3:uid="{00000000-0010-0000-0000-000006000000}" name="Campus" dataDxfId="238" totalsRowDxfId="237"/>
    <tableColumn id="7" xr3:uid="{00000000-0010-0000-0000-000007000000}" name="Audit Finding Categorisation (Observations/NC/OFI)" dataDxfId="236" totalsRowDxfId="235"/>
    <tableColumn id="20" xr3:uid="{00000000-0010-0000-0000-000014000000}" name="Audit Alerts" dataDxfId="0" totalsRowDxfId="234">
      <calculatedColumnFormula>IF(H2="Strength", "Positive", IF(OR(H2="OFI", H2="Observation"), "Neutral", "Negative"))</calculatedColumnFormula>
    </tableColumn>
    <tableColumn id="8" xr3:uid="{00000000-0010-0000-0000-000008000000}" name="ISO Standard" dataDxfId="233" totalsRowDxfId="232"/>
    <tableColumn id="9" xr3:uid="{00000000-0010-0000-0000-000009000000}" name="ISO Clause No." dataDxfId="231" totalsRowDxfId="230"/>
    <tableColumn id="10" xr3:uid="{00000000-0010-0000-0000-00000A000000}" name="ISO Clause Name" dataDxfId="229" totalsRowDxfId="228">
      <calculatedColumnFormula>IF(J2=9001,VLOOKUP(K2,'[1]ISO-reference'!$C$1:$D$67,2,FALSE),IF(J2=45001,VLOOKUP(K2,'[1]ISO-reference'!$A$1:$B$40,2,FALSE),IF(J2=21001,VLOOKUP(K2,'[1]ISO-reference'!$E$1:$F$75,2,FALSE),"No ISO Mapping")))</calculatedColumnFormula>
    </tableColumn>
    <tableColumn id="11" xr3:uid="{00000000-0010-0000-0000-00000B000000}" name="Department" dataDxfId="227" totalsRowDxfId="226"/>
    <tableColumn id="12" xr3:uid="{00000000-0010-0000-0000-00000C000000}" name="Area" dataDxfId="225" totalsRowDxfId="224"/>
    <tableColumn id="13" xr3:uid="{00000000-0010-0000-0000-00000D000000}" name="Target closure date" dataDxfId="223"/>
    <tableColumn id="14" xr3:uid="{00000000-0010-0000-0000-00000E000000}" name="Actual closure date" dataDxfId="222"/>
    <tableColumn id="15" xr3:uid="{00000000-0010-0000-0000-00000F000000}" name="Actions Taken " dataDxfId="221" totalsRowDxfId="220"/>
    <tableColumn id="16" xr3:uid="{00000000-0010-0000-0000-000010000000}" name="Status" dataDxfId="219">
      <calculatedColumnFormula>IF(P2="NA", "Open", "Closed")</calculatedColumnFormula>
    </tableColumn>
    <tableColumn id="17" xr3:uid="{00000000-0010-0000-0000-000011000000}" name="Ageing (from Report Date)" dataDxfId="218" totalsRowDxfId="217">
      <calculatedColumnFormula>IF(P2="NA",TODAY()-D2, P2-D2)</calculatedColumnFormula>
    </tableColumn>
    <tableColumn id="18" xr3:uid="{00000000-0010-0000-0000-000012000000}" name="Deviation (against target closure date)" dataDxfId="216" totalsRowDxfId="215">
      <calculatedColumnFormula>IF(R2="Open",0, P2-O2)</calculatedColumnFormula>
    </tableColumn>
    <tableColumn id="22" xr3:uid="{00000000-0010-0000-0000-000016000000}" name="CAR No. " dataDxfId="214" totalsRowDxfId="213"/>
    <tableColumn id="21" xr3:uid="{00000000-0010-0000-0000-000015000000}" name="Ticket No." dataDxfId="212"/>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484"/>
  <sheetViews>
    <sheetView tabSelected="1" topLeftCell="B1" zoomScaleNormal="100" workbookViewId="0">
      <selection activeCell="I3" sqref="I3"/>
    </sheetView>
  </sheetViews>
  <sheetFormatPr defaultColWidth="9.19921875" defaultRowHeight="15.6"/>
  <cols>
    <col min="1" max="1" width="5.19921875" style="1" bestFit="1" customWidth="1"/>
    <col min="2" max="2" width="71" style="92" bestFit="1" customWidth="1"/>
    <col min="3" max="3" width="9.19921875" style="1" customWidth="1"/>
    <col min="4" max="4" width="9.5" style="1" bestFit="1" customWidth="1"/>
    <col min="5" max="5" width="9.5" style="1" customWidth="1"/>
    <col min="6" max="6" width="9.19921875" style="1" bestFit="1" customWidth="1"/>
    <col min="7" max="7" width="10.69921875" style="1" bestFit="1" customWidth="1"/>
    <col min="8" max="8" width="17.69921875" style="1" bestFit="1" customWidth="1"/>
    <col min="9" max="9" width="17.69921875" style="1" customWidth="1"/>
    <col min="10" max="10" width="9.19921875" style="1" customWidth="1"/>
    <col min="11" max="11" width="8.19921875" style="1" bestFit="1" customWidth="1"/>
    <col min="12" max="12" width="32.69921875" style="92" bestFit="1" customWidth="1"/>
    <col min="13" max="13" width="11.19921875" style="1" bestFit="1" customWidth="1"/>
    <col min="14" max="14" width="9.19921875" style="33"/>
    <col min="15" max="15" width="11.296875" style="1" customWidth="1"/>
    <col min="16" max="16" width="11" style="50" bestFit="1" customWidth="1"/>
    <col min="17" max="17" width="78.19921875" style="92" customWidth="1"/>
    <col min="18" max="18" width="5.5" style="1" bestFit="1" customWidth="1"/>
    <col min="19" max="19" width="10.69921875" style="1" customWidth="1"/>
    <col min="20" max="21" width="12" style="1" customWidth="1"/>
    <col min="22" max="16384" width="9.19921875" style="1"/>
  </cols>
  <sheetData>
    <row r="1" spans="1:22" ht="41.4">
      <c r="A1" s="34" t="s">
        <v>0</v>
      </c>
      <c r="B1" s="35" t="s">
        <v>2919</v>
      </c>
      <c r="C1" s="35" t="s">
        <v>2613</v>
      </c>
      <c r="D1" s="36" t="s">
        <v>1713</v>
      </c>
      <c r="E1" s="36" t="s">
        <v>2550</v>
      </c>
      <c r="F1" s="36" t="s">
        <v>2920</v>
      </c>
      <c r="G1" s="35" t="s">
        <v>1541</v>
      </c>
      <c r="H1" s="35" t="s">
        <v>2614</v>
      </c>
      <c r="I1" s="130" t="s">
        <v>2921</v>
      </c>
      <c r="J1" s="35" t="s">
        <v>2501</v>
      </c>
      <c r="K1" s="35" t="s">
        <v>2615</v>
      </c>
      <c r="L1" s="35" t="s">
        <v>2616</v>
      </c>
      <c r="M1" s="35" t="s">
        <v>2617</v>
      </c>
      <c r="N1" s="35" t="s">
        <v>2618</v>
      </c>
      <c r="O1" s="35" t="s">
        <v>2</v>
      </c>
      <c r="P1" s="37" t="s">
        <v>3</v>
      </c>
      <c r="Q1" s="35" t="s">
        <v>4</v>
      </c>
      <c r="R1" s="35" t="s">
        <v>5</v>
      </c>
      <c r="S1" s="35" t="s">
        <v>2619</v>
      </c>
      <c r="T1" s="35" t="s">
        <v>2620</v>
      </c>
      <c r="U1" s="35" t="s">
        <v>2621</v>
      </c>
      <c r="V1" s="35" t="s">
        <v>2689</v>
      </c>
    </row>
    <row r="2" spans="1:22" ht="27.6">
      <c r="A2" s="45">
        <v>1</v>
      </c>
      <c r="B2" s="82" t="s">
        <v>8</v>
      </c>
      <c r="C2" s="49" t="s">
        <v>9</v>
      </c>
      <c r="D2" s="51">
        <v>43516</v>
      </c>
      <c r="E2" s="51" t="s">
        <v>2551</v>
      </c>
      <c r="F2" s="51" t="s">
        <v>10</v>
      </c>
      <c r="G2" s="49" t="s">
        <v>11</v>
      </c>
      <c r="H2" s="49" t="s">
        <v>12</v>
      </c>
      <c r="I2" s="49" t="str">
        <f t="shared" ref="I2:I65" si="0">IF(H2="Strength", "Positive", IF(OR(H2="OFI", H2="Observation"), "Neutral", "Negative"))</f>
        <v>Negative</v>
      </c>
      <c r="J2" s="17">
        <v>9001</v>
      </c>
      <c r="K2" s="49">
        <v>7.2</v>
      </c>
      <c r="L2" s="82" t="str">
        <f>IF(J2=9001,VLOOKUP(K2,'ISO-reference'!$C$1:$D$67,2,FALSE),IF(J2=45001,VLOOKUP(K2,'ISO-reference'!$A$1:$B$40,2,FALSE),IF(J2=21001,VLOOKUP(K2,'ISO-reference'!$E$1:$F$75,2,FALSE),"No ISO Mapping")))</f>
        <v xml:space="preserve"> Competence</v>
      </c>
      <c r="M2" s="49" t="s">
        <v>13</v>
      </c>
      <c r="N2" s="16"/>
      <c r="O2" s="52">
        <f t="shared" ref="O2:O33" si="1">D2+60</f>
        <v>43576</v>
      </c>
      <c r="P2" s="52">
        <v>43866</v>
      </c>
      <c r="Q2" s="82" t="s">
        <v>14</v>
      </c>
      <c r="R2" s="28" t="str">
        <f t="shared" ref="R2:R66" si="2">IF(P2="NA", "Open", "Closed")</f>
        <v>Closed</v>
      </c>
      <c r="S2" s="17">
        <f t="shared" ref="S2:S65" ca="1" si="3">IF(P2="NA",TODAY()-D2, P2-D2)</f>
        <v>350</v>
      </c>
      <c r="T2" s="17">
        <f>IF(R2="Open",0, P2-O2)</f>
        <v>290</v>
      </c>
      <c r="U2" s="17">
        <v>12</v>
      </c>
      <c r="V2" s="45">
        <v>5858</v>
      </c>
    </row>
    <row r="3" spans="1:22" ht="27.6">
      <c r="A3" s="45">
        <v>2</v>
      </c>
      <c r="B3" s="82" t="s">
        <v>15</v>
      </c>
      <c r="C3" s="49" t="s">
        <v>9</v>
      </c>
      <c r="D3" s="51">
        <v>43516</v>
      </c>
      <c r="E3" s="51" t="s">
        <v>2551</v>
      </c>
      <c r="F3" s="51" t="s">
        <v>10</v>
      </c>
      <c r="G3" s="49" t="s">
        <v>11</v>
      </c>
      <c r="H3" s="49" t="s">
        <v>12</v>
      </c>
      <c r="I3" s="49" t="str">
        <f t="shared" si="0"/>
        <v>Negative</v>
      </c>
      <c r="J3" s="17">
        <v>9001</v>
      </c>
      <c r="K3" s="49">
        <v>6.1</v>
      </c>
      <c r="L3" s="82" t="str">
        <f>IF(J3=9001,VLOOKUP(K3,'ISO-reference'!$C$1:$D$67,2,FALSE),IF(J3=45001,VLOOKUP(K3,'ISO-reference'!$A$1:$B$40,2,FALSE),IF(J3=21001,VLOOKUP(K3,'ISO-reference'!$E$1:$F$75,2,FALSE),"No ISO Mapping")))</f>
        <v xml:space="preserve"> Address risk &amp; opportunity</v>
      </c>
      <c r="M3" s="49" t="s">
        <v>16</v>
      </c>
      <c r="N3" s="16"/>
      <c r="O3" s="52">
        <f t="shared" si="1"/>
        <v>43576</v>
      </c>
      <c r="P3" s="52">
        <v>43714</v>
      </c>
      <c r="Q3" s="82" t="s">
        <v>17</v>
      </c>
      <c r="R3" s="28" t="str">
        <f t="shared" si="2"/>
        <v>Closed</v>
      </c>
      <c r="S3" s="17">
        <f t="shared" ca="1" si="3"/>
        <v>198</v>
      </c>
      <c r="T3" s="17">
        <f t="shared" ref="T3:T66" si="4">IF(R3="Open",0, P3-O3)</f>
        <v>138</v>
      </c>
      <c r="U3" s="17">
        <v>4</v>
      </c>
      <c r="V3" s="45">
        <v>6068</v>
      </c>
    </row>
    <row r="4" spans="1:22" ht="41.4">
      <c r="A4" s="45">
        <v>3</v>
      </c>
      <c r="B4" s="82" t="s">
        <v>18</v>
      </c>
      <c r="C4" s="49" t="s">
        <v>9</v>
      </c>
      <c r="D4" s="51">
        <v>43516</v>
      </c>
      <c r="E4" s="51" t="s">
        <v>2551</v>
      </c>
      <c r="F4" s="51" t="s">
        <v>10</v>
      </c>
      <c r="G4" s="49" t="s">
        <v>11</v>
      </c>
      <c r="H4" s="49" t="s">
        <v>19</v>
      </c>
      <c r="I4" s="49" t="str">
        <f t="shared" si="0"/>
        <v>Neutral</v>
      </c>
      <c r="J4" s="17">
        <v>9001</v>
      </c>
      <c r="K4" s="49" t="s">
        <v>20</v>
      </c>
      <c r="L4" s="82" t="str">
        <f>IF(J4=9001,VLOOKUP(K4,'ISO-reference'!$C$1:$D$67,2,FALSE),IF(J4=45001,VLOOKUP(K4,'ISO-reference'!$A$1:$B$40,2,FALSE),IF(J4=21001,VLOOKUP(K4,'ISO-reference'!$E$1:$F$75,2,FALSE),"No ISO Mapping")))</f>
        <v xml:space="preserve"> Design &amp; development inputs</v>
      </c>
      <c r="M4" s="49" t="s">
        <v>21</v>
      </c>
      <c r="N4" s="16"/>
      <c r="O4" s="52">
        <f t="shared" si="1"/>
        <v>43576</v>
      </c>
      <c r="P4" s="52">
        <v>43606</v>
      </c>
      <c r="Q4" s="82" t="s">
        <v>22</v>
      </c>
      <c r="R4" s="28" t="str">
        <f t="shared" si="2"/>
        <v>Closed</v>
      </c>
      <c r="S4" s="17">
        <f t="shared" ca="1" si="3"/>
        <v>90</v>
      </c>
      <c r="T4" s="17">
        <f t="shared" si="4"/>
        <v>30</v>
      </c>
      <c r="U4" s="17">
        <v>15</v>
      </c>
      <c r="V4" s="45">
        <v>6919</v>
      </c>
    </row>
    <row r="5" spans="1:22" ht="27.6">
      <c r="A5" s="45">
        <v>4</v>
      </c>
      <c r="B5" s="82" t="s">
        <v>23</v>
      </c>
      <c r="C5" s="49" t="s">
        <v>9</v>
      </c>
      <c r="D5" s="51">
        <v>43516</v>
      </c>
      <c r="E5" s="51" t="s">
        <v>2551</v>
      </c>
      <c r="F5" s="51" t="s">
        <v>10</v>
      </c>
      <c r="G5" s="49" t="s">
        <v>11</v>
      </c>
      <c r="H5" s="49" t="s">
        <v>19</v>
      </c>
      <c r="I5" s="49" t="str">
        <f t="shared" si="0"/>
        <v>Neutral</v>
      </c>
      <c r="J5" s="17">
        <v>9001</v>
      </c>
      <c r="K5" s="49" t="s">
        <v>24</v>
      </c>
      <c r="L5" s="82" t="str">
        <f>IF(J5=9001,VLOOKUP(K5,'ISO-reference'!$C$1:$D$67,2,FALSE),IF(J5=45001,VLOOKUP(K5,'ISO-reference'!$A$1:$B$40,2,FALSE),IF(J5=21001,VLOOKUP(K5,'ISO-reference'!$E$1:$F$75,2,FALSE),"No ISO Mapping")))</f>
        <v xml:space="preserve"> Design &amp; development planning</v>
      </c>
      <c r="M5" s="49" t="s">
        <v>21</v>
      </c>
      <c r="N5" s="16"/>
      <c r="O5" s="52">
        <f t="shared" si="1"/>
        <v>43576</v>
      </c>
      <c r="P5" s="52">
        <v>43622</v>
      </c>
      <c r="Q5" s="82" t="s">
        <v>25</v>
      </c>
      <c r="R5" s="28" t="str">
        <f t="shared" si="2"/>
        <v>Closed</v>
      </c>
      <c r="S5" s="17">
        <f t="shared" ca="1" si="3"/>
        <v>106</v>
      </c>
      <c r="T5" s="17">
        <f t="shared" si="4"/>
        <v>46</v>
      </c>
      <c r="U5" s="17">
        <v>13</v>
      </c>
      <c r="V5" s="45">
        <v>6922</v>
      </c>
    </row>
    <row r="6" spans="1:22" ht="27.6">
      <c r="A6" s="45">
        <v>5</v>
      </c>
      <c r="B6" s="82" t="s">
        <v>26</v>
      </c>
      <c r="C6" s="49" t="s">
        <v>9</v>
      </c>
      <c r="D6" s="51">
        <v>43516</v>
      </c>
      <c r="E6" s="51" t="s">
        <v>2551</v>
      </c>
      <c r="F6" s="51" t="s">
        <v>10</v>
      </c>
      <c r="G6" s="49" t="s">
        <v>11</v>
      </c>
      <c r="H6" s="49" t="s">
        <v>19</v>
      </c>
      <c r="I6" s="49" t="str">
        <f t="shared" si="0"/>
        <v>Neutral</v>
      </c>
      <c r="J6" s="17">
        <v>9001</v>
      </c>
      <c r="K6" s="49" t="s">
        <v>27</v>
      </c>
      <c r="L6" s="82" t="str">
        <f>IF(J6=9001,VLOOKUP(K6,'ISO-reference'!$C$1:$D$67,2,FALSE),IF(J6=45001,VLOOKUP(K6,'ISO-reference'!$A$1:$B$40,2,FALSE),IF(J6=21001,VLOOKUP(K6,'ISO-reference'!$E$1:$F$75,2,FALSE),"No ISO Mapping")))</f>
        <v xml:space="preserve"> Design &amp; development controls</v>
      </c>
      <c r="M6" s="49" t="s">
        <v>21</v>
      </c>
      <c r="N6" s="16"/>
      <c r="O6" s="52">
        <f t="shared" si="1"/>
        <v>43576</v>
      </c>
      <c r="P6" s="52">
        <v>43645</v>
      </c>
      <c r="Q6" s="82" t="s">
        <v>28</v>
      </c>
      <c r="R6" s="28" t="str">
        <f t="shared" si="2"/>
        <v>Closed</v>
      </c>
      <c r="S6" s="17">
        <f t="shared" ca="1" si="3"/>
        <v>129</v>
      </c>
      <c r="T6" s="17">
        <f t="shared" si="4"/>
        <v>69</v>
      </c>
      <c r="U6" s="17">
        <v>16</v>
      </c>
      <c r="V6" s="45">
        <v>6923</v>
      </c>
    </row>
    <row r="7" spans="1:22" ht="27.6">
      <c r="A7" s="45">
        <v>6</v>
      </c>
      <c r="B7" s="82" t="s">
        <v>29</v>
      </c>
      <c r="C7" s="49" t="s">
        <v>9</v>
      </c>
      <c r="D7" s="51">
        <v>43516</v>
      </c>
      <c r="E7" s="51" t="s">
        <v>2551</v>
      </c>
      <c r="F7" s="51" t="s">
        <v>10</v>
      </c>
      <c r="G7" s="49" t="s">
        <v>11</v>
      </c>
      <c r="H7" s="49" t="s">
        <v>19</v>
      </c>
      <c r="I7" s="49" t="str">
        <f t="shared" si="0"/>
        <v>Neutral</v>
      </c>
      <c r="J7" s="17">
        <v>9001</v>
      </c>
      <c r="K7" s="49" t="s">
        <v>30</v>
      </c>
      <c r="L7" s="82" t="str">
        <f>IF(J7=9001,VLOOKUP(K7,'ISO-reference'!$C$1:$D$67,2,FALSE),IF(J7=45001,VLOOKUP(K7,'ISO-reference'!$A$1:$B$40,2,FALSE),IF(J7=21001,VLOOKUP(K7,'ISO-reference'!$E$1:$F$75,2,FALSE),"No ISO Mapping")))</f>
        <v xml:space="preserve"> Monitoring &amp; measuring resources</v>
      </c>
      <c r="M7" s="49" t="s">
        <v>21</v>
      </c>
      <c r="N7" s="16"/>
      <c r="O7" s="52">
        <f t="shared" si="1"/>
        <v>43576</v>
      </c>
      <c r="P7" s="52">
        <v>43602</v>
      </c>
      <c r="Q7" s="82" t="s">
        <v>31</v>
      </c>
      <c r="R7" s="28" t="str">
        <f t="shared" si="2"/>
        <v>Closed</v>
      </c>
      <c r="S7" s="17">
        <f t="shared" ca="1" si="3"/>
        <v>86</v>
      </c>
      <c r="T7" s="17">
        <f t="shared" si="4"/>
        <v>26</v>
      </c>
      <c r="U7" s="17">
        <v>11</v>
      </c>
      <c r="V7" s="45">
        <v>6924</v>
      </c>
    </row>
    <row r="8" spans="1:22">
      <c r="A8" s="45">
        <v>7</v>
      </c>
      <c r="B8" s="82" t="s">
        <v>32</v>
      </c>
      <c r="C8" s="49" t="s">
        <v>9</v>
      </c>
      <c r="D8" s="51">
        <v>43516</v>
      </c>
      <c r="E8" s="51" t="s">
        <v>2551</v>
      </c>
      <c r="F8" s="51" t="s">
        <v>10</v>
      </c>
      <c r="G8" s="49" t="s">
        <v>11</v>
      </c>
      <c r="H8" s="49" t="s">
        <v>19</v>
      </c>
      <c r="I8" s="49" t="str">
        <f t="shared" si="0"/>
        <v>Neutral</v>
      </c>
      <c r="J8" s="17">
        <v>9001</v>
      </c>
      <c r="K8" s="49" t="s">
        <v>33</v>
      </c>
      <c r="L8" s="82" t="str">
        <f>IF(J8=9001,VLOOKUP(K8,'ISO-reference'!$C$1:$D$67,2,FALSE),IF(J8=45001,VLOOKUP(K8,'ISO-reference'!$A$1:$B$40,2,FALSE),IF(J8=21001,VLOOKUP(K8,'ISO-reference'!$E$1:$F$75,2,FALSE),"No ISO Mapping")))</f>
        <v xml:space="preserve"> Design &amp; development outputs</v>
      </c>
      <c r="M8" s="49" t="s">
        <v>21</v>
      </c>
      <c r="N8" s="16"/>
      <c r="O8" s="52">
        <f t="shared" si="1"/>
        <v>43576</v>
      </c>
      <c r="P8" s="52">
        <v>43629</v>
      </c>
      <c r="Q8" s="82" t="s">
        <v>34</v>
      </c>
      <c r="R8" s="28" t="str">
        <f t="shared" si="2"/>
        <v>Closed</v>
      </c>
      <c r="S8" s="17">
        <f t="shared" ca="1" si="3"/>
        <v>113</v>
      </c>
      <c r="T8" s="17">
        <f t="shared" si="4"/>
        <v>53</v>
      </c>
      <c r="U8" s="17">
        <v>17</v>
      </c>
      <c r="V8" s="45">
        <v>6925</v>
      </c>
    </row>
    <row r="9" spans="1:22" ht="27.6">
      <c r="A9" s="45">
        <v>8</v>
      </c>
      <c r="B9" s="82" t="s">
        <v>35</v>
      </c>
      <c r="C9" s="49" t="s">
        <v>9</v>
      </c>
      <c r="D9" s="51">
        <v>43516</v>
      </c>
      <c r="E9" s="51" t="s">
        <v>2551</v>
      </c>
      <c r="F9" s="51" t="s">
        <v>10</v>
      </c>
      <c r="G9" s="49" t="s">
        <v>11</v>
      </c>
      <c r="H9" s="49" t="s">
        <v>19</v>
      </c>
      <c r="I9" s="49" t="str">
        <f t="shared" si="0"/>
        <v>Neutral</v>
      </c>
      <c r="J9" s="17">
        <v>9001</v>
      </c>
      <c r="K9" s="49" t="s">
        <v>36</v>
      </c>
      <c r="L9" s="82" t="str">
        <f>IF(J9=9001,VLOOKUP(K9,'ISO-reference'!$C$1:$D$67,2,FALSE),IF(J9=45001,VLOOKUP(K9,'ISO-reference'!$A$1:$B$40,2,FALSE),IF(J9=21001,VLOOKUP(K9,'ISO-reference'!$E$1:$F$75,2,FALSE),"No ISO Mapping")))</f>
        <v xml:space="preserve"> Environment for Operating Processes</v>
      </c>
      <c r="M9" s="49" t="s">
        <v>16</v>
      </c>
      <c r="N9" s="16"/>
      <c r="O9" s="52">
        <f t="shared" si="1"/>
        <v>43576</v>
      </c>
      <c r="P9" s="52">
        <v>43846</v>
      </c>
      <c r="Q9" s="82" t="s">
        <v>37</v>
      </c>
      <c r="R9" s="28" t="str">
        <f t="shared" si="2"/>
        <v>Closed</v>
      </c>
      <c r="S9" s="17">
        <f t="shared" ca="1" si="3"/>
        <v>330</v>
      </c>
      <c r="T9" s="17">
        <f t="shared" si="4"/>
        <v>270</v>
      </c>
      <c r="U9" s="17">
        <v>8</v>
      </c>
      <c r="V9" s="45">
        <v>6926</v>
      </c>
    </row>
    <row r="10" spans="1:22" ht="27.6">
      <c r="A10" s="45">
        <v>9</v>
      </c>
      <c r="B10" s="82" t="s">
        <v>38</v>
      </c>
      <c r="C10" s="49" t="s">
        <v>9</v>
      </c>
      <c r="D10" s="51">
        <v>43516</v>
      </c>
      <c r="E10" s="51" t="s">
        <v>2551</v>
      </c>
      <c r="F10" s="51" t="s">
        <v>10</v>
      </c>
      <c r="G10" s="49" t="s">
        <v>11</v>
      </c>
      <c r="H10" s="49" t="s">
        <v>19</v>
      </c>
      <c r="I10" s="49" t="str">
        <f t="shared" si="0"/>
        <v>Neutral</v>
      </c>
      <c r="J10" s="17">
        <v>9001</v>
      </c>
      <c r="K10" s="49" t="s">
        <v>24</v>
      </c>
      <c r="L10" s="82" t="str">
        <f>IF(J10=9001,VLOOKUP(K10,'ISO-reference'!$C$1:$D$67,2,FALSE),IF(J10=45001,VLOOKUP(K10,'ISO-reference'!$A$1:$B$40,2,FALSE),IF(J10=21001,VLOOKUP(K10,'ISO-reference'!$E$1:$F$75,2,FALSE),"No ISO Mapping")))</f>
        <v xml:space="preserve"> Design &amp; development planning</v>
      </c>
      <c r="M10" s="49" t="s">
        <v>21</v>
      </c>
      <c r="N10" s="16"/>
      <c r="O10" s="52">
        <f t="shared" si="1"/>
        <v>43576</v>
      </c>
      <c r="P10" s="52">
        <v>43706</v>
      </c>
      <c r="Q10" s="82" t="s">
        <v>39</v>
      </c>
      <c r="R10" s="28" t="str">
        <f t="shared" si="2"/>
        <v>Closed</v>
      </c>
      <c r="S10" s="17">
        <f t="shared" ca="1" si="3"/>
        <v>190</v>
      </c>
      <c r="T10" s="17">
        <f t="shared" si="4"/>
        <v>130</v>
      </c>
      <c r="U10" s="17">
        <v>14</v>
      </c>
      <c r="V10" s="45">
        <v>6927</v>
      </c>
    </row>
    <row r="11" spans="1:22" ht="27.6">
      <c r="A11" s="45">
        <v>10</v>
      </c>
      <c r="B11" s="82" t="s">
        <v>40</v>
      </c>
      <c r="C11" s="49" t="s">
        <v>9</v>
      </c>
      <c r="D11" s="51">
        <v>43516</v>
      </c>
      <c r="E11" s="51" t="s">
        <v>2551</v>
      </c>
      <c r="F11" s="51" t="s">
        <v>10</v>
      </c>
      <c r="G11" s="49" t="s">
        <v>11</v>
      </c>
      <c r="H11" s="49" t="s">
        <v>19</v>
      </c>
      <c r="I11" s="49" t="str">
        <f t="shared" si="0"/>
        <v>Neutral</v>
      </c>
      <c r="J11" s="17">
        <v>9001</v>
      </c>
      <c r="K11" s="49" t="s">
        <v>30</v>
      </c>
      <c r="L11" s="82" t="str">
        <f>IF(J11=9001,VLOOKUP(K11,'ISO-reference'!$C$1:$D$67,2,FALSE),IF(J11=45001,VLOOKUP(K11,'ISO-reference'!$A$1:$B$40,2,FALSE),IF(J11=21001,VLOOKUP(K11,'ISO-reference'!$E$1:$F$75,2,FALSE),"No ISO Mapping")))</f>
        <v xml:space="preserve"> Monitoring &amp; measuring resources</v>
      </c>
      <c r="M11" s="49" t="s">
        <v>13</v>
      </c>
      <c r="N11" s="16"/>
      <c r="O11" s="52">
        <f t="shared" si="1"/>
        <v>43576</v>
      </c>
      <c r="P11" s="52">
        <v>43622</v>
      </c>
      <c r="Q11" s="82" t="s">
        <v>41</v>
      </c>
      <c r="R11" s="28" t="str">
        <f t="shared" si="2"/>
        <v>Closed</v>
      </c>
      <c r="S11" s="17">
        <f t="shared" ca="1" si="3"/>
        <v>106</v>
      </c>
      <c r="T11" s="17">
        <f t="shared" si="4"/>
        <v>46</v>
      </c>
      <c r="U11" s="17">
        <v>9</v>
      </c>
      <c r="V11" s="45">
        <v>6928</v>
      </c>
    </row>
    <row r="12" spans="1:22" ht="27.6">
      <c r="A12" s="45">
        <v>11</v>
      </c>
      <c r="B12" s="82" t="s">
        <v>42</v>
      </c>
      <c r="C12" s="49" t="s">
        <v>9</v>
      </c>
      <c r="D12" s="51">
        <v>43516</v>
      </c>
      <c r="E12" s="51" t="s">
        <v>2551</v>
      </c>
      <c r="F12" s="51" t="s">
        <v>10</v>
      </c>
      <c r="G12" s="49" t="s">
        <v>11</v>
      </c>
      <c r="H12" s="49" t="s">
        <v>19</v>
      </c>
      <c r="I12" s="49" t="str">
        <f t="shared" si="0"/>
        <v>Neutral</v>
      </c>
      <c r="J12" s="17">
        <v>9001</v>
      </c>
      <c r="K12" s="49" t="s">
        <v>30</v>
      </c>
      <c r="L12" s="82" t="str">
        <f>IF(J12=9001,VLOOKUP(K12,'ISO-reference'!$C$1:$D$67,2,FALSE),IF(J12=45001,VLOOKUP(K12,'ISO-reference'!$A$1:$B$40,2,FALSE),IF(J12=21001,VLOOKUP(K12,'ISO-reference'!$E$1:$F$75,2,FALSE),"No ISO Mapping")))</f>
        <v xml:space="preserve"> Monitoring &amp; measuring resources</v>
      </c>
      <c r="M12" s="49" t="s">
        <v>13</v>
      </c>
      <c r="N12" s="16"/>
      <c r="O12" s="52">
        <f t="shared" si="1"/>
        <v>43576</v>
      </c>
      <c r="P12" s="52">
        <v>43609</v>
      </c>
      <c r="Q12" s="82" t="s">
        <v>43</v>
      </c>
      <c r="R12" s="28" t="str">
        <f t="shared" si="2"/>
        <v>Closed</v>
      </c>
      <c r="S12" s="17">
        <f t="shared" ca="1" si="3"/>
        <v>93</v>
      </c>
      <c r="T12" s="17">
        <f t="shared" si="4"/>
        <v>33</v>
      </c>
      <c r="U12" s="17">
        <v>10</v>
      </c>
      <c r="V12" s="45">
        <v>6929</v>
      </c>
    </row>
    <row r="13" spans="1:22">
      <c r="A13" s="45">
        <v>12</v>
      </c>
      <c r="B13" s="82" t="s">
        <v>44</v>
      </c>
      <c r="C13" s="49" t="s">
        <v>9</v>
      </c>
      <c r="D13" s="51">
        <v>43516</v>
      </c>
      <c r="E13" s="51" t="s">
        <v>2551</v>
      </c>
      <c r="F13" s="51" t="s">
        <v>10</v>
      </c>
      <c r="G13" s="49" t="s">
        <v>11</v>
      </c>
      <c r="H13" s="49" t="s">
        <v>19</v>
      </c>
      <c r="I13" s="49" t="str">
        <f t="shared" si="0"/>
        <v>Neutral</v>
      </c>
      <c r="J13" s="17">
        <v>9001</v>
      </c>
      <c r="K13" s="49" t="s">
        <v>45</v>
      </c>
      <c r="L13" s="82" t="str">
        <f>IF(J13=9001,VLOOKUP(K13,'ISO-reference'!$C$1:$D$67,2,FALSE),IF(J13=45001,VLOOKUP(K13,'ISO-reference'!$A$1:$B$40,2,FALSE),IF(J13=21001,VLOOKUP(K13,'ISO-reference'!$E$1:$F$75,2,FALSE),"No ISO Mapping")))</f>
        <v xml:space="preserve"> People</v>
      </c>
      <c r="M13" s="49" t="s">
        <v>13</v>
      </c>
      <c r="N13" s="16"/>
      <c r="O13" s="52">
        <f t="shared" si="1"/>
        <v>43576</v>
      </c>
      <c r="P13" s="52">
        <v>43609</v>
      </c>
      <c r="Q13" s="82" t="s">
        <v>46</v>
      </c>
      <c r="R13" s="28" t="str">
        <f t="shared" si="2"/>
        <v>Closed</v>
      </c>
      <c r="S13" s="17">
        <f t="shared" ca="1" si="3"/>
        <v>93</v>
      </c>
      <c r="T13" s="17">
        <f t="shared" si="4"/>
        <v>33</v>
      </c>
      <c r="U13" s="17">
        <v>5</v>
      </c>
      <c r="V13" s="45">
        <v>6930</v>
      </c>
    </row>
    <row r="14" spans="1:22">
      <c r="A14" s="45">
        <v>13</v>
      </c>
      <c r="B14" s="82" t="s">
        <v>47</v>
      </c>
      <c r="C14" s="49" t="s">
        <v>9</v>
      </c>
      <c r="D14" s="51">
        <v>43516</v>
      </c>
      <c r="E14" s="51" t="s">
        <v>2551</v>
      </c>
      <c r="F14" s="51" t="s">
        <v>10</v>
      </c>
      <c r="G14" s="49" t="s">
        <v>11</v>
      </c>
      <c r="H14" s="49" t="s">
        <v>19</v>
      </c>
      <c r="I14" s="49" t="str">
        <f t="shared" si="0"/>
        <v>Neutral</v>
      </c>
      <c r="J14" s="17">
        <v>9001</v>
      </c>
      <c r="K14" s="49" t="s">
        <v>45</v>
      </c>
      <c r="L14" s="82" t="str">
        <f>IF(J14=9001,VLOOKUP(K14,'ISO-reference'!$C$1:$D$67,2,FALSE),IF(J14=45001,VLOOKUP(K14,'ISO-reference'!$A$1:$B$40,2,FALSE),IF(J14=21001,VLOOKUP(K14,'ISO-reference'!$E$1:$F$75,2,FALSE),"No ISO Mapping")))</f>
        <v xml:space="preserve"> People</v>
      </c>
      <c r="M14" s="49" t="s">
        <v>13</v>
      </c>
      <c r="N14" s="16"/>
      <c r="O14" s="52">
        <f t="shared" si="1"/>
        <v>43576</v>
      </c>
      <c r="P14" s="52">
        <v>43581</v>
      </c>
      <c r="Q14" s="82" t="s">
        <v>48</v>
      </c>
      <c r="R14" s="28" t="str">
        <f t="shared" si="2"/>
        <v>Closed</v>
      </c>
      <c r="S14" s="17">
        <f t="shared" ca="1" si="3"/>
        <v>65</v>
      </c>
      <c r="T14" s="17">
        <f t="shared" si="4"/>
        <v>5</v>
      </c>
      <c r="U14" s="17">
        <v>6</v>
      </c>
      <c r="V14" s="45">
        <v>6931</v>
      </c>
    </row>
    <row r="15" spans="1:22" ht="27.6">
      <c r="A15" s="45">
        <v>14</v>
      </c>
      <c r="B15" s="82" t="s">
        <v>49</v>
      </c>
      <c r="C15" s="49" t="s">
        <v>9</v>
      </c>
      <c r="D15" s="51">
        <v>43516</v>
      </c>
      <c r="E15" s="51" t="s">
        <v>2551</v>
      </c>
      <c r="F15" s="51" t="s">
        <v>10</v>
      </c>
      <c r="G15" s="49" t="s">
        <v>11</v>
      </c>
      <c r="H15" s="49" t="s">
        <v>19</v>
      </c>
      <c r="I15" s="49" t="str">
        <f t="shared" si="0"/>
        <v>Neutral</v>
      </c>
      <c r="J15" s="17">
        <v>9001</v>
      </c>
      <c r="K15" s="49" t="s">
        <v>45</v>
      </c>
      <c r="L15" s="82" t="str">
        <f>IF(J15=9001,VLOOKUP(K15,'ISO-reference'!$C$1:$D$67,2,FALSE),IF(J15=45001,VLOOKUP(K15,'ISO-reference'!$A$1:$B$40,2,FALSE),IF(J15=21001,VLOOKUP(K15,'ISO-reference'!$E$1:$F$75,2,FALSE),"No ISO Mapping")))</f>
        <v xml:space="preserve"> People</v>
      </c>
      <c r="M15" s="49" t="s">
        <v>13</v>
      </c>
      <c r="N15" s="16"/>
      <c r="O15" s="52">
        <f t="shared" si="1"/>
        <v>43576</v>
      </c>
      <c r="P15" s="52">
        <v>43619</v>
      </c>
      <c r="Q15" s="82" t="s">
        <v>50</v>
      </c>
      <c r="R15" s="28" t="str">
        <f t="shared" si="2"/>
        <v>Closed</v>
      </c>
      <c r="S15" s="17">
        <f t="shared" ca="1" si="3"/>
        <v>103</v>
      </c>
      <c r="T15" s="17">
        <f t="shared" si="4"/>
        <v>43</v>
      </c>
      <c r="U15" s="17">
        <v>7</v>
      </c>
      <c r="V15" s="45">
        <v>6932</v>
      </c>
    </row>
    <row r="16" spans="1:22" ht="27.6">
      <c r="A16" s="45">
        <v>15</v>
      </c>
      <c r="B16" s="82" t="s">
        <v>51</v>
      </c>
      <c r="C16" s="49" t="s">
        <v>9</v>
      </c>
      <c r="D16" s="51">
        <v>43569</v>
      </c>
      <c r="E16" s="51" t="s">
        <v>2551</v>
      </c>
      <c r="F16" s="51" t="s">
        <v>52</v>
      </c>
      <c r="G16" s="49" t="s">
        <v>53</v>
      </c>
      <c r="H16" s="49" t="s">
        <v>12</v>
      </c>
      <c r="I16" s="49" t="str">
        <f t="shared" si="0"/>
        <v>Negative</v>
      </c>
      <c r="J16" s="17">
        <v>9001</v>
      </c>
      <c r="K16" s="49" t="s">
        <v>27</v>
      </c>
      <c r="L16" s="82" t="str">
        <f>IF(J16=9001,VLOOKUP(K16,'ISO-reference'!$C$1:$D$67,2,FALSE),IF(J16=45001,VLOOKUP(K16,'ISO-reference'!$A$1:$B$40,2,FALSE),IF(J16=21001,VLOOKUP(K16,'ISO-reference'!$E$1:$F$75,2,FALSE),"No ISO Mapping")))</f>
        <v xml:space="preserve"> Design &amp; development controls</v>
      </c>
      <c r="M16" s="49" t="s">
        <v>21</v>
      </c>
      <c r="N16" s="16"/>
      <c r="O16" s="52">
        <f t="shared" si="1"/>
        <v>43629</v>
      </c>
      <c r="P16" s="52">
        <v>43606</v>
      </c>
      <c r="Q16" s="82" t="s">
        <v>54</v>
      </c>
      <c r="R16" s="28" t="str">
        <f t="shared" si="2"/>
        <v>Closed</v>
      </c>
      <c r="S16" s="17">
        <f t="shared" ca="1" si="3"/>
        <v>37</v>
      </c>
      <c r="T16" s="17">
        <f t="shared" si="4"/>
        <v>-23</v>
      </c>
      <c r="U16" s="17">
        <v>24</v>
      </c>
      <c r="V16" s="45">
        <v>8218</v>
      </c>
    </row>
    <row r="17" spans="1:22">
      <c r="A17" s="45">
        <v>16</v>
      </c>
      <c r="B17" s="82" t="s">
        <v>1521</v>
      </c>
      <c r="C17" s="49" t="s">
        <v>9</v>
      </c>
      <c r="D17" s="51">
        <v>43569</v>
      </c>
      <c r="E17" s="51" t="s">
        <v>2551</v>
      </c>
      <c r="F17" s="51" t="s">
        <v>52</v>
      </c>
      <c r="G17" s="49" t="s">
        <v>53</v>
      </c>
      <c r="H17" s="49" t="s">
        <v>19</v>
      </c>
      <c r="I17" s="49" t="str">
        <f t="shared" si="0"/>
        <v>Neutral</v>
      </c>
      <c r="J17" s="17">
        <v>9001</v>
      </c>
      <c r="K17" s="49" t="s">
        <v>20</v>
      </c>
      <c r="L17" s="82" t="str">
        <f>IF(J17=9001,VLOOKUP(K17,'ISO-reference'!$C$1:$D$67,2,FALSE),IF(J17=45001,VLOOKUP(K17,'ISO-reference'!$A$1:$B$40,2,FALSE),IF(J17=21001,VLOOKUP(K17,'ISO-reference'!$E$1:$F$75,2,FALSE),"No ISO Mapping")))</f>
        <v xml:space="preserve"> Design &amp; development inputs</v>
      </c>
      <c r="M17" s="49" t="s">
        <v>21</v>
      </c>
      <c r="N17" s="16"/>
      <c r="O17" s="52">
        <f t="shared" si="1"/>
        <v>43629</v>
      </c>
      <c r="P17" s="52">
        <v>43606</v>
      </c>
      <c r="Q17" s="82" t="s">
        <v>55</v>
      </c>
      <c r="R17" s="28" t="str">
        <f t="shared" si="2"/>
        <v>Closed</v>
      </c>
      <c r="S17" s="17">
        <f t="shared" ca="1" si="3"/>
        <v>37</v>
      </c>
      <c r="T17" s="17">
        <f t="shared" si="4"/>
        <v>-23</v>
      </c>
      <c r="U17" s="17">
        <v>23</v>
      </c>
      <c r="V17" s="45">
        <v>8221</v>
      </c>
    </row>
    <row r="18" spans="1:22" ht="27.6">
      <c r="A18" s="45">
        <v>17</v>
      </c>
      <c r="B18" s="82" t="s">
        <v>56</v>
      </c>
      <c r="C18" s="49" t="s">
        <v>9</v>
      </c>
      <c r="D18" s="51">
        <v>43569</v>
      </c>
      <c r="E18" s="51" t="s">
        <v>2551</v>
      </c>
      <c r="F18" s="51" t="s">
        <v>52</v>
      </c>
      <c r="G18" s="49" t="s">
        <v>53</v>
      </c>
      <c r="H18" s="49" t="s">
        <v>12</v>
      </c>
      <c r="I18" s="49" t="str">
        <f t="shared" si="0"/>
        <v>Negative</v>
      </c>
      <c r="J18" s="17">
        <v>9001</v>
      </c>
      <c r="K18" s="49" t="s">
        <v>57</v>
      </c>
      <c r="L18" s="82" t="str">
        <f>IF(J18=9001,VLOOKUP(K18,'ISO-reference'!$C$1:$D$67,2,FALSE),IF(J18=45001,VLOOKUP(K18,'ISO-reference'!$A$1:$B$40,2,FALSE),IF(J18=21001,VLOOKUP(K18,'ISO-reference'!$E$1:$F$75,2,FALSE),"No ISO Mapping")))</f>
        <v xml:space="preserve"> Creating and updating</v>
      </c>
      <c r="M18" s="49" t="s">
        <v>13</v>
      </c>
      <c r="N18" s="16"/>
      <c r="O18" s="52">
        <f t="shared" si="1"/>
        <v>43629</v>
      </c>
      <c r="P18" s="52">
        <v>43606</v>
      </c>
      <c r="Q18" s="82" t="s">
        <v>58</v>
      </c>
      <c r="R18" s="28" t="str">
        <f t="shared" si="2"/>
        <v>Closed</v>
      </c>
      <c r="S18" s="17">
        <f t="shared" ca="1" si="3"/>
        <v>37</v>
      </c>
      <c r="T18" s="17">
        <f t="shared" si="4"/>
        <v>-23</v>
      </c>
      <c r="U18" s="17">
        <v>20</v>
      </c>
      <c r="V18" s="45">
        <v>8220</v>
      </c>
    </row>
    <row r="19" spans="1:22" ht="27.6">
      <c r="A19" s="45">
        <v>18</v>
      </c>
      <c r="B19" s="82" t="s">
        <v>1522</v>
      </c>
      <c r="C19" s="49" t="s">
        <v>9</v>
      </c>
      <c r="D19" s="51">
        <v>43569</v>
      </c>
      <c r="E19" s="51" t="s">
        <v>2551</v>
      </c>
      <c r="F19" s="51" t="s">
        <v>52</v>
      </c>
      <c r="G19" s="49" t="s">
        <v>53</v>
      </c>
      <c r="H19" s="49" t="s">
        <v>12</v>
      </c>
      <c r="I19" s="49" t="str">
        <f t="shared" si="0"/>
        <v>Negative</v>
      </c>
      <c r="J19" s="17">
        <v>9001</v>
      </c>
      <c r="K19" s="49" t="s">
        <v>59</v>
      </c>
      <c r="L19" s="82" t="str">
        <f>IF(J19=9001,VLOOKUP(K19,'ISO-reference'!$C$1:$D$67,2,FALSE),IF(J19=45001,VLOOKUP(K19,'ISO-reference'!$A$1:$B$40,2,FALSE),IF(J19=21001,VLOOKUP(K19,'ISO-reference'!$E$1:$F$75,2,FALSE),"No ISO Mapping")))</f>
        <v xml:space="preserve"> Organizational knowledge</v>
      </c>
      <c r="M19" s="49" t="s">
        <v>13</v>
      </c>
      <c r="N19" s="16"/>
      <c r="O19" s="52">
        <f t="shared" si="1"/>
        <v>43629</v>
      </c>
      <c r="P19" s="52">
        <v>43606</v>
      </c>
      <c r="Q19" s="82" t="s">
        <v>60</v>
      </c>
      <c r="R19" s="28" t="str">
        <f t="shared" si="2"/>
        <v>Closed</v>
      </c>
      <c r="S19" s="17">
        <f t="shared" ca="1" si="3"/>
        <v>37</v>
      </c>
      <c r="T19" s="17">
        <f t="shared" si="4"/>
        <v>-23</v>
      </c>
      <c r="U19" s="17">
        <v>18</v>
      </c>
      <c r="V19" s="45">
        <v>8222</v>
      </c>
    </row>
    <row r="20" spans="1:22" ht="27.6">
      <c r="A20" s="45">
        <v>19</v>
      </c>
      <c r="B20" s="82" t="s">
        <v>61</v>
      </c>
      <c r="C20" s="49" t="s">
        <v>9</v>
      </c>
      <c r="D20" s="51">
        <v>43569</v>
      </c>
      <c r="E20" s="51" t="s">
        <v>2551</v>
      </c>
      <c r="F20" s="51" t="s">
        <v>52</v>
      </c>
      <c r="G20" s="49" t="s">
        <v>53</v>
      </c>
      <c r="H20" s="49" t="s">
        <v>12</v>
      </c>
      <c r="I20" s="49" t="str">
        <f t="shared" si="0"/>
        <v>Negative</v>
      </c>
      <c r="J20" s="17">
        <v>9001</v>
      </c>
      <c r="K20" s="49" t="s">
        <v>57</v>
      </c>
      <c r="L20" s="82" t="str">
        <f>IF(J20=9001,VLOOKUP(K20,'ISO-reference'!$C$1:$D$67,2,FALSE),IF(J20=45001,VLOOKUP(K20,'ISO-reference'!$A$1:$B$40,2,FALSE),IF(J20=21001,VLOOKUP(K20,'ISO-reference'!$E$1:$F$75,2,FALSE),"No ISO Mapping")))</f>
        <v xml:space="preserve"> Creating and updating</v>
      </c>
      <c r="M20" s="49" t="s">
        <v>16</v>
      </c>
      <c r="N20" s="16"/>
      <c r="O20" s="52">
        <f t="shared" si="1"/>
        <v>43629</v>
      </c>
      <c r="P20" s="52">
        <v>43678</v>
      </c>
      <c r="Q20" s="82" t="s">
        <v>62</v>
      </c>
      <c r="R20" s="28" t="str">
        <f t="shared" si="2"/>
        <v>Closed</v>
      </c>
      <c r="S20" s="17">
        <f t="shared" ca="1" si="3"/>
        <v>109</v>
      </c>
      <c r="T20" s="17">
        <f t="shared" si="4"/>
        <v>49</v>
      </c>
      <c r="U20" s="17">
        <v>19</v>
      </c>
      <c r="V20" s="45">
        <v>8223</v>
      </c>
    </row>
    <row r="21" spans="1:22" ht="27.6">
      <c r="A21" s="45">
        <v>20</v>
      </c>
      <c r="B21" s="82" t="s">
        <v>63</v>
      </c>
      <c r="C21" s="49" t="s">
        <v>9</v>
      </c>
      <c r="D21" s="51">
        <v>43569</v>
      </c>
      <c r="E21" s="51" t="s">
        <v>2551</v>
      </c>
      <c r="F21" s="51" t="s">
        <v>52</v>
      </c>
      <c r="G21" s="49" t="s">
        <v>53</v>
      </c>
      <c r="H21" s="49" t="s">
        <v>12</v>
      </c>
      <c r="I21" s="49" t="str">
        <f t="shared" si="0"/>
        <v>Negative</v>
      </c>
      <c r="J21" s="17">
        <v>9001</v>
      </c>
      <c r="K21" s="49" t="s">
        <v>64</v>
      </c>
      <c r="L21" s="82" t="str">
        <f>IF(J21=9001,VLOOKUP(K21,'ISO-reference'!$C$1:$D$67,2,FALSE),IF(J21=45001,VLOOKUP(K21,'ISO-reference'!$A$1:$B$40,2,FALSE),IF(J21=21001,VLOOKUP(K21,'ISO-reference'!$E$1:$F$75,2,FALSE),"No ISO Mapping")))</f>
        <v xml:space="preserve"> Control of production &amp;  service provision</v>
      </c>
      <c r="M21" s="49" t="s">
        <v>16</v>
      </c>
      <c r="N21" s="16"/>
      <c r="O21" s="52">
        <f t="shared" si="1"/>
        <v>43629</v>
      </c>
      <c r="P21" s="52">
        <v>43678</v>
      </c>
      <c r="Q21" s="82" t="s">
        <v>65</v>
      </c>
      <c r="R21" s="28" t="str">
        <f t="shared" si="2"/>
        <v>Closed</v>
      </c>
      <c r="S21" s="17">
        <f t="shared" ca="1" si="3"/>
        <v>109</v>
      </c>
      <c r="T21" s="17">
        <f t="shared" si="4"/>
        <v>49</v>
      </c>
      <c r="U21" s="17">
        <v>26</v>
      </c>
      <c r="V21" s="45">
        <v>8224</v>
      </c>
    </row>
    <row r="22" spans="1:22" ht="27.6">
      <c r="A22" s="45">
        <v>21</v>
      </c>
      <c r="B22" s="82" t="s">
        <v>66</v>
      </c>
      <c r="C22" s="49" t="s">
        <v>9</v>
      </c>
      <c r="D22" s="51">
        <v>43569</v>
      </c>
      <c r="E22" s="51" t="s">
        <v>2551</v>
      </c>
      <c r="F22" s="51" t="s">
        <v>52</v>
      </c>
      <c r="G22" s="49" t="s">
        <v>53</v>
      </c>
      <c r="H22" s="49" t="s">
        <v>12</v>
      </c>
      <c r="I22" s="49" t="str">
        <f t="shared" si="0"/>
        <v>Negative</v>
      </c>
      <c r="J22" s="17">
        <v>9001</v>
      </c>
      <c r="K22" s="49" t="s">
        <v>67</v>
      </c>
      <c r="L22" s="82" t="str">
        <f>IF(J22=9001,VLOOKUP(K22,'ISO-reference'!$C$1:$D$67,2,FALSE),IF(J22=45001,VLOOKUP(K22,'ISO-reference'!$A$1:$B$40,2,FALSE),IF(J22=21001,VLOOKUP(K22,'ISO-reference'!$E$1:$F$75,2,FALSE),"No ISO Mapping")))</f>
        <v xml:space="preserve"> General (External Processes)</v>
      </c>
      <c r="M22" s="49" t="s">
        <v>16</v>
      </c>
      <c r="N22" s="16"/>
      <c r="O22" s="52">
        <f t="shared" si="1"/>
        <v>43629</v>
      </c>
      <c r="P22" s="52">
        <v>43678</v>
      </c>
      <c r="Q22" s="82" t="s">
        <v>68</v>
      </c>
      <c r="R22" s="28" t="str">
        <f t="shared" si="2"/>
        <v>Closed</v>
      </c>
      <c r="S22" s="17">
        <f t="shared" ca="1" si="3"/>
        <v>109</v>
      </c>
      <c r="T22" s="17">
        <f t="shared" si="4"/>
        <v>49</v>
      </c>
      <c r="U22" s="17">
        <v>25</v>
      </c>
      <c r="V22" s="45">
        <v>8225</v>
      </c>
    </row>
    <row r="23" spans="1:22">
      <c r="A23" s="45">
        <v>22</v>
      </c>
      <c r="B23" s="82" t="s">
        <v>69</v>
      </c>
      <c r="C23" s="49" t="s">
        <v>9</v>
      </c>
      <c r="D23" s="51">
        <v>43569</v>
      </c>
      <c r="E23" s="51" t="s">
        <v>2551</v>
      </c>
      <c r="F23" s="51" t="s">
        <v>52</v>
      </c>
      <c r="G23" s="49" t="s">
        <v>53</v>
      </c>
      <c r="H23" s="49" t="s">
        <v>19</v>
      </c>
      <c r="I23" s="49" t="str">
        <f t="shared" si="0"/>
        <v>Neutral</v>
      </c>
      <c r="J23" s="17">
        <v>9001</v>
      </c>
      <c r="K23" s="49" t="s">
        <v>57</v>
      </c>
      <c r="L23" s="82" t="str">
        <f>IF(J23=9001,VLOOKUP(K23,'ISO-reference'!$C$1:$D$67,2,FALSE),IF(J23=45001,VLOOKUP(K23,'ISO-reference'!$A$1:$B$40,2,FALSE),IF(J23=21001,VLOOKUP(K23,'ISO-reference'!$E$1:$F$75,2,FALSE),"No ISO Mapping")))</f>
        <v xml:space="preserve"> Creating and updating</v>
      </c>
      <c r="M23" s="49" t="s">
        <v>16</v>
      </c>
      <c r="N23" s="16"/>
      <c r="O23" s="52">
        <f t="shared" si="1"/>
        <v>43629</v>
      </c>
      <c r="P23" s="52">
        <v>43678</v>
      </c>
      <c r="Q23" s="82" t="s">
        <v>70</v>
      </c>
      <c r="R23" s="28" t="str">
        <f t="shared" si="2"/>
        <v>Closed</v>
      </c>
      <c r="S23" s="17">
        <f t="shared" ca="1" si="3"/>
        <v>109</v>
      </c>
      <c r="T23" s="17">
        <f t="shared" si="4"/>
        <v>49</v>
      </c>
      <c r="U23" s="17">
        <v>21</v>
      </c>
      <c r="V23" s="45">
        <v>8226</v>
      </c>
    </row>
    <row r="24" spans="1:22" ht="27.6">
      <c r="A24" s="45">
        <v>23</v>
      </c>
      <c r="B24" s="82" t="s">
        <v>71</v>
      </c>
      <c r="C24" s="49" t="s">
        <v>9</v>
      </c>
      <c r="D24" s="51">
        <v>43569</v>
      </c>
      <c r="E24" s="51" t="s">
        <v>2551</v>
      </c>
      <c r="F24" s="51" t="s">
        <v>52</v>
      </c>
      <c r="G24" s="49" t="s">
        <v>53</v>
      </c>
      <c r="H24" s="49" t="s">
        <v>12</v>
      </c>
      <c r="I24" s="49" t="str">
        <f t="shared" si="0"/>
        <v>Negative</v>
      </c>
      <c r="J24" s="17">
        <v>9001</v>
      </c>
      <c r="K24" s="49" t="s">
        <v>72</v>
      </c>
      <c r="L24" s="82" t="str">
        <f>IF(J24=9001,VLOOKUP(K24,'ISO-reference'!$C$1:$D$67,2,FALSE),IF(J24=45001,VLOOKUP(K24,'ISO-reference'!$A$1:$B$40,2,FALSE),IF(J24=21001,VLOOKUP(K24,'ISO-reference'!$E$1:$F$75,2,FALSE),"No ISO Mapping")))</f>
        <v xml:space="preserve"> Control of documented information</v>
      </c>
      <c r="M24" s="49" t="s">
        <v>73</v>
      </c>
      <c r="N24" s="16"/>
      <c r="O24" s="52">
        <f t="shared" si="1"/>
        <v>43629</v>
      </c>
      <c r="P24" s="52">
        <v>43943</v>
      </c>
      <c r="Q24" s="82" t="s">
        <v>74</v>
      </c>
      <c r="R24" s="28" t="str">
        <f t="shared" si="2"/>
        <v>Closed</v>
      </c>
      <c r="S24" s="17">
        <f t="shared" ca="1" si="3"/>
        <v>374</v>
      </c>
      <c r="T24" s="17">
        <f t="shared" si="4"/>
        <v>314</v>
      </c>
      <c r="U24" s="17">
        <v>22</v>
      </c>
      <c r="V24" s="45">
        <v>8228</v>
      </c>
    </row>
    <row r="25" spans="1:22" ht="27.6">
      <c r="A25" s="45">
        <v>24</v>
      </c>
      <c r="B25" s="82" t="s">
        <v>75</v>
      </c>
      <c r="C25" s="49" t="s">
        <v>9</v>
      </c>
      <c r="D25" s="51">
        <v>43571</v>
      </c>
      <c r="E25" s="51" t="s">
        <v>2551</v>
      </c>
      <c r="F25" s="51" t="s">
        <v>76</v>
      </c>
      <c r="G25" s="49" t="s">
        <v>77</v>
      </c>
      <c r="H25" s="49" t="s">
        <v>1333</v>
      </c>
      <c r="I25" s="49" t="str">
        <f t="shared" si="0"/>
        <v>Negative</v>
      </c>
      <c r="J25" s="17">
        <v>45001</v>
      </c>
      <c r="K25" s="49">
        <v>7.1</v>
      </c>
      <c r="L25" s="82" t="str">
        <f>IF(J25=9001,VLOOKUP(K25,'ISO-reference'!$C$1:$D$67,2,FALSE),IF(J25=45001,VLOOKUP(K25,'ISO-reference'!$A$1:$B$40,2,FALSE),IF(J25=21001,VLOOKUP(K25,'ISO-reference'!$E$1:$F$75,2,FALSE),"No ISO Mapping")))</f>
        <v xml:space="preserve"> Resources</v>
      </c>
      <c r="M25" s="49" t="s">
        <v>16</v>
      </c>
      <c r="N25" s="16"/>
      <c r="O25" s="52">
        <f t="shared" si="1"/>
        <v>43631</v>
      </c>
      <c r="P25" s="52">
        <v>43606</v>
      </c>
      <c r="Q25" s="82" t="s">
        <v>78</v>
      </c>
      <c r="R25" s="28" t="str">
        <f t="shared" si="2"/>
        <v>Closed</v>
      </c>
      <c r="S25" s="17">
        <f t="shared" ca="1" si="3"/>
        <v>35</v>
      </c>
      <c r="T25" s="17">
        <f t="shared" si="4"/>
        <v>-25</v>
      </c>
      <c r="U25" s="17">
        <v>28</v>
      </c>
      <c r="V25" s="45">
        <v>8189</v>
      </c>
    </row>
    <row r="26" spans="1:22" ht="27.6">
      <c r="A26" s="45">
        <v>25</v>
      </c>
      <c r="B26" s="82" t="s">
        <v>79</v>
      </c>
      <c r="C26" s="49" t="s">
        <v>9</v>
      </c>
      <c r="D26" s="51">
        <v>43571</v>
      </c>
      <c r="E26" s="51" t="s">
        <v>2551</v>
      </c>
      <c r="F26" s="51" t="s">
        <v>76</v>
      </c>
      <c r="G26" s="49" t="s">
        <v>77</v>
      </c>
      <c r="H26" s="49" t="s">
        <v>12</v>
      </c>
      <c r="I26" s="49" t="str">
        <f t="shared" si="0"/>
        <v>Negative</v>
      </c>
      <c r="J26" s="17">
        <v>9001</v>
      </c>
      <c r="K26" s="49" t="s">
        <v>64</v>
      </c>
      <c r="L26" s="82" t="str">
        <f>IF(J26=9001,VLOOKUP(K26,'ISO-reference'!$C$1:$D$67,2,FALSE),IF(J26=45001,VLOOKUP(K26,'ISO-reference'!$A$1:$B$40,2,FALSE),IF(J26=21001,VLOOKUP(K26,'ISO-reference'!$E$1:$F$75,2,FALSE),"No ISO Mapping")))</f>
        <v xml:space="preserve"> Control of production &amp;  service provision</v>
      </c>
      <c r="M26" s="49" t="s">
        <v>16</v>
      </c>
      <c r="N26" s="16"/>
      <c r="O26" s="52">
        <f t="shared" si="1"/>
        <v>43631</v>
      </c>
      <c r="P26" s="52">
        <v>43606</v>
      </c>
      <c r="Q26" s="82" t="s">
        <v>80</v>
      </c>
      <c r="R26" s="28" t="str">
        <f t="shared" si="2"/>
        <v>Closed</v>
      </c>
      <c r="S26" s="17">
        <f t="shared" ca="1" si="3"/>
        <v>35</v>
      </c>
      <c r="T26" s="17">
        <f t="shared" si="4"/>
        <v>-25</v>
      </c>
      <c r="U26" s="17">
        <v>43</v>
      </c>
      <c r="V26" s="45">
        <v>8190</v>
      </c>
    </row>
    <row r="27" spans="1:22" ht="27.6">
      <c r="A27" s="45">
        <v>26</v>
      </c>
      <c r="B27" s="82" t="s">
        <v>81</v>
      </c>
      <c r="C27" s="49" t="s">
        <v>9</v>
      </c>
      <c r="D27" s="51">
        <v>43571</v>
      </c>
      <c r="E27" s="51" t="s">
        <v>2551</v>
      </c>
      <c r="F27" s="51" t="s">
        <v>76</v>
      </c>
      <c r="G27" s="49" t="s">
        <v>77</v>
      </c>
      <c r="H27" s="49" t="s">
        <v>12</v>
      </c>
      <c r="I27" s="49" t="str">
        <f t="shared" si="0"/>
        <v>Negative</v>
      </c>
      <c r="J27" s="17">
        <v>45001</v>
      </c>
      <c r="K27" s="49">
        <v>8.1</v>
      </c>
      <c r="L27" s="82" t="str">
        <f>IF(J27=9001,VLOOKUP(K27,'ISO-reference'!$C$1:$D$67,2,FALSE),IF(J27=45001,VLOOKUP(K27,'ISO-reference'!$A$1:$B$40,2,FALSE),IF(J27=21001,VLOOKUP(K27,'ISO-reference'!$E$1:$F$75,2,FALSE),"No ISO Mapping")))</f>
        <v xml:space="preserve"> Operational planning and control</v>
      </c>
      <c r="M27" s="49" t="s">
        <v>16</v>
      </c>
      <c r="N27" s="16"/>
      <c r="O27" s="52">
        <f t="shared" si="1"/>
        <v>43631</v>
      </c>
      <c r="P27" s="52">
        <v>43613</v>
      </c>
      <c r="Q27" s="82" t="s">
        <v>78</v>
      </c>
      <c r="R27" s="28" t="str">
        <f t="shared" si="2"/>
        <v>Closed</v>
      </c>
      <c r="S27" s="17">
        <f t="shared" ca="1" si="3"/>
        <v>42</v>
      </c>
      <c r="T27" s="17">
        <f t="shared" si="4"/>
        <v>-18</v>
      </c>
      <c r="U27" s="17">
        <v>32</v>
      </c>
      <c r="V27" s="45">
        <v>8191</v>
      </c>
    </row>
    <row r="28" spans="1:22" ht="27.6">
      <c r="A28" s="45">
        <v>27</v>
      </c>
      <c r="B28" s="82" t="s">
        <v>82</v>
      </c>
      <c r="C28" s="49" t="s">
        <v>9</v>
      </c>
      <c r="D28" s="51">
        <v>43571</v>
      </c>
      <c r="E28" s="51" t="s">
        <v>2551</v>
      </c>
      <c r="F28" s="51" t="s">
        <v>76</v>
      </c>
      <c r="G28" s="49" t="s">
        <v>77</v>
      </c>
      <c r="H28" s="49" t="s">
        <v>12</v>
      </c>
      <c r="I28" s="49" t="str">
        <f t="shared" si="0"/>
        <v>Negative</v>
      </c>
      <c r="J28" s="17">
        <v>45001</v>
      </c>
      <c r="K28" s="49">
        <v>8.1</v>
      </c>
      <c r="L28" s="82" t="str">
        <f>IF(J28=9001,VLOOKUP(K28,'ISO-reference'!$C$1:$D$67,2,FALSE),IF(J28=45001,VLOOKUP(K28,'ISO-reference'!$A$1:$B$40,2,FALSE),IF(J28=21001,VLOOKUP(K28,'ISO-reference'!$E$1:$F$75,2,FALSE),"No ISO Mapping")))</f>
        <v xml:space="preserve"> Operational planning and control</v>
      </c>
      <c r="M28" s="49" t="s">
        <v>16</v>
      </c>
      <c r="N28" s="16"/>
      <c r="O28" s="52">
        <f t="shared" si="1"/>
        <v>43631</v>
      </c>
      <c r="P28" s="52">
        <v>43606</v>
      </c>
      <c r="Q28" s="82" t="s">
        <v>83</v>
      </c>
      <c r="R28" s="28" t="str">
        <f t="shared" si="2"/>
        <v>Closed</v>
      </c>
      <c r="S28" s="17">
        <f t="shared" ca="1" si="3"/>
        <v>35</v>
      </c>
      <c r="T28" s="17">
        <f t="shared" si="4"/>
        <v>-25</v>
      </c>
      <c r="U28" s="17">
        <v>33</v>
      </c>
      <c r="V28" s="45">
        <v>8192</v>
      </c>
    </row>
    <row r="29" spans="1:22" ht="27.6">
      <c r="A29" s="45">
        <v>28</v>
      </c>
      <c r="B29" s="82" t="s">
        <v>84</v>
      </c>
      <c r="C29" s="49" t="s">
        <v>9</v>
      </c>
      <c r="D29" s="51">
        <v>43571</v>
      </c>
      <c r="E29" s="51" t="s">
        <v>2551</v>
      </c>
      <c r="F29" s="51" t="s">
        <v>76</v>
      </c>
      <c r="G29" s="49" t="s">
        <v>77</v>
      </c>
      <c r="H29" s="49" t="s">
        <v>12</v>
      </c>
      <c r="I29" s="49" t="str">
        <f t="shared" si="0"/>
        <v>Negative</v>
      </c>
      <c r="J29" s="17">
        <v>9001</v>
      </c>
      <c r="K29" s="49" t="s">
        <v>85</v>
      </c>
      <c r="L29" s="82" t="str">
        <f>IF(J29=9001,VLOOKUP(K29,'ISO-reference'!$C$1:$D$67,2,FALSE),IF(J29=45001,VLOOKUP(K29,'ISO-reference'!$A$1:$B$40,2,FALSE),IF(J29=21001,VLOOKUP(K29,'ISO-reference'!$E$1:$F$75,2,FALSE),"No ISO Mapping")))</f>
        <v xml:space="preserve"> Infrastructure</v>
      </c>
      <c r="M29" s="49" t="s">
        <v>16</v>
      </c>
      <c r="N29" s="16"/>
      <c r="O29" s="52">
        <f t="shared" si="1"/>
        <v>43631</v>
      </c>
      <c r="P29" s="52">
        <v>43606</v>
      </c>
      <c r="Q29" s="82" t="s">
        <v>86</v>
      </c>
      <c r="R29" s="28" t="str">
        <f t="shared" si="2"/>
        <v>Closed</v>
      </c>
      <c r="S29" s="17">
        <f t="shared" ca="1" si="3"/>
        <v>35</v>
      </c>
      <c r="T29" s="17">
        <f t="shared" si="4"/>
        <v>-25</v>
      </c>
      <c r="U29" s="17">
        <v>36</v>
      </c>
      <c r="V29" s="45">
        <v>8193</v>
      </c>
    </row>
    <row r="30" spans="1:22">
      <c r="A30" s="45">
        <v>29</v>
      </c>
      <c r="B30" s="82" t="s">
        <v>87</v>
      </c>
      <c r="C30" s="49" t="s">
        <v>9</v>
      </c>
      <c r="D30" s="51">
        <v>43571</v>
      </c>
      <c r="E30" s="51" t="s">
        <v>2551</v>
      </c>
      <c r="F30" s="51" t="s">
        <v>76</v>
      </c>
      <c r="G30" s="49" t="s">
        <v>77</v>
      </c>
      <c r="H30" s="49" t="s">
        <v>88</v>
      </c>
      <c r="I30" s="49" t="str">
        <f t="shared" si="0"/>
        <v>Neutral</v>
      </c>
      <c r="J30" s="17">
        <v>45001</v>
      </c>
      <c r="K30" s="49">
        <v>7.2</v>
      </c>
      <c r="L30" s="82" t="str">
        <f>IF(J30=9001,VLOOKUP(K30,'ISO-reference'!$C$1:$D$67,2,FALSE),IF(J30=45001,VLOOKUP(K30,'ISO-reference'!$A$1:$B$40,2,FALSE),IF(J30=21001,VLOOKUP(K30,'ISO-reference'!$E$1:$F$75,2,FALSE),"No ISO Mapping")))</f>
        <v xml:space="preserve"> Competence</v>
      </c>
      <c r="M30" s="49" t="s">
        <v>13</v>
      </c>
      <c r="N30" s="16"/>
      <c r="O30" s="52">
        <f t="shared" si="1"/>
        <v>43631</v>
      </c>
      <c r="P30" s="52">
        <v>43606</v>
      </c>
      <c r="Q30" s="82" t="s">
        <v>89</v>
      </c>
      <c r="R30" s="28" t="str">
        <f t="shared" si="2"/>
        <v>Closed</v>
      </c>
      <c r="S30" s="17">
        <f t="shared" ca="1" si="3"/>
        <v>35</v>
      </c>
      <c r="T30" s="17">
        <f t="shared" si="4"/>
        <v>-25</v>
      </c>
      <c r="U30" s="17">
        <v>29</v>
      </c>
      <c r="V30" s="45">
        <v>8194</v>
      </c>
    </row>
    <row r="31" spans="1:22">
      <c r="A31" s="45">
        <v>30</v>
      </c>
      <c r="B31" s="82" t="s">
        <v>90</v>
      </c>
      <c r="C31" s="49" t="s">
        <v>9</v>
      </c>
      <c r="D31" s="51">
        <v>43571</v>
      </c>
      <c r="E31" s="51" t="s">
        <v>2551</v>
      </c>
      <c r="F31" s="51" t="s">
        <v>76</v>
      </c>
      <c r="G31" s="49" t="s">
        <v>77</v>
      </c>
      <c r="H31" s="49" t="s">
        <v>88</v>
      </c>
      <c r="I31" s="49" t="str">
        <f t="shared" si="0"/>
        <v>Neutral</v>
      </c>
      <c r="J31" s="17">
        <v>9001</v>
      </c>
      <c r="K31" s="49" t="s">
        <v>91</v>
      </c>
      <c r="L31" s="82" t="str">
        <f>IF(J31=9001,VLOOKUP(K31,'ISO-reference'!$C$1:$D$67,2,FALSE),IF(J31=45001,VLOOKUP(K31,'ISO-reference'!$A$1:$B$40,2,FALSE),IF(J31=21001,VLOOKUP(K31,'ISO-reference'!$E$1:$F$75,2,FALSE),"No ISO Mapping")))</f>
        <v xml:space="preserve"> Communicating quality policy</v>
      </c>
      <c r="M31" s="49" t="s">
        <v>73</v>
      </c>
      <c r="N31" s="16"/>
      <c r="O31" s="52">
        <f t="shared" si="1"/>
        <v>43631</v>
      </c>
      <c r="P31" s="52">
        <v>43606</v>
      </c>
      <c r="Q31" s="82" t="s">
        <v>92</v>
      </c>
      <c r="R31" s="28" t="str">
        <f t="shared" si="2"/>
        <v>Closed</v>
      </c>
      <c r="S31" s="17">
        <f t="shared" ca="1" si="3"/>
        <v>35</v>
      </c>
      <c r="T31" s="17">
        <f t="shared" si="4"/>
        <v>-25</v>
      </c>
      <c r="U31" s="17">
        <v>35</v>
      </c>
      <c r="V31" s="45">
        <v>8196</v>
      </c>
    </row>
    <row r="32" spans="1:22" ht="27.6">
      <c r="A32" s="45">
        <v>31</v>
      </c>
      <c r="B32" s="82" t="s">
        <v>93</v>
      </c>
      <c r="C32" s="49" t="s">
        <v>9</v>
      </c>
      <c r="D32" s="51">
        <v>43571</v>
      </c>
      <c r="E32" s="51" t="s">
        <v>2551</v>
      </c>
      <c r="F32" s="51" t="s">
        <v>76</v>
      </c>
      <c r="G32" s="49" t="s">
        <v>77</v>
      </c>
      <c r="H32" s="49" t="s">
        <v>88</v>
      </c>
      <c r="I32" s="49" t="str">
        <f t="shared" si="0"/>
        <v>Neutral</v>
      </c>
      <c r="J32" s="17">
        <v>9001</v>
      </c>
      <c r="K32" s="49" t="s">
        <v>30</v>
      </c>
      <c r="L32" s="82" t="str">
        <f>IF(J32=9001,VLOOKUP(K32,'ISO-reference'!$C$1:$D$67,2,FALSE),IF(J32=45001,VLOOKUP(K32,'ISO-reference'!$A$1:$B$40,2,FALSE),IF(J32=21001,VLOOKUP(K32,'ISO-reference'!$E$1:$F$75,2,FALSE),"No ISO Mapping")))</f>
        <v xml:space="preserve"> Monitoring &amp; measuring resources</v>
      </c>
      <c r="M32" s="49" t="s">
        <v>94</v>
      </c>
      <c r="N32" s="16"/>
      <c r="O32" s="52">
        <f t="shared" si="1"/>
        <v>43631</v>
      </c>
      <c r="P32" s="52">
        <v>43851</v>
      </c>
      <c r="Q32" s="82" t="s">
        <v>95</v>
      </c>
      <c r="R32" s="28" t="str">
        <f t="shared" si="2"/>
        <v>Closed</v>
      </c>
      <c r="S32" s="17">
        <f t="shared" ca="1" si="3"/>
        <v>280</v>
      </c>
      <c r="T32" s="17">
        <f t="shared" si="4"/>
        <v>220</v>
      </c>
      <c r="U32" s="17">
        <v>37</v>
      </c>
      <c r="V32" s="45">
        <v>8197</v>
      </c>
    </row>
    <row r="33" spans="1:22" ht="27.6">
      <c r="A33" s="45">
        <v>32</v>
      </c>
      <c r="B33" s="82" t="s">
        <v>96</v>
      </c>
      <c r="C33" s="49" t="s">
        <v>9</v>
      </c>
      <c r="D33" s="51">
        <v>43571</v>
      </c>
      <c r="E33" s="51" t="s">
        <v>2551</v>
      </c>
      <c r="F33" s="51" t="s">
        <v>76</v>
      </c>
      <c r="G33" s="49" t="s">
        <v>77</v>
      </c>
      <c r="H33" s="49" t="s">
        <v>88</v>
      </c>
      <c r="I33" s="49" t="str">
        <f t="shared" si="0"/>
        <v>Neutral</v>
      </c>
      <c r="J33" s="17">
        <v>45001</v>
      </c>
      <c r="K33" s="49">
        <v>7.5</v>
      </c>
      <c r="L33" s="82" t="str">
        <f>IF(J33=9001,VLOOKUP(K33,'ISO-reference'!$C$1:$D$67,2,FALSE),IF(J33=45001,VLOOKUP(K33,'ISO-reference'!$A$1:$B$40,2,FALSE),IF(J33=21001,VLOOKUP(K33,'ISO-reference'!$E$1:$F$75,2,FALSE),"No ISO Mapping")))</f>
        <v xml:space="preserve"> Documented information</v>
      </c>
      <c r="M33" s="49" t="s">
        <v>13</v>
      </c>
      <c r="N33" s="16"/>
      <c r="O33" s="52">
        <f t="shared" si="1"/>
        <v>43631</v>
      </c>
      <c r="P33" s="52">
        <v>43606</v>
      </c>
      <c r="Q33" s="82" t="s">
        <v>97</v>
      </c>
      <c r="R33" s="28" t="str">
        <f t="shared" si="2"/>
        <v>Closed</v>
      </c>
      <c r="S33" s="17">
        <f t="shared" ca="1" si="3"/>
        <v>35</v>
      </c>
      <c r="T33" s="17">
        <f t="shared" si="4"/>
        <v>-25</v>
      </c>
      <c r="U33" s="17">
        <v>31</v>
      </c>
      <c r="V33" s="45">
        <v>8198</v>
      </c>
    </row>
    <row r="34" spans="1:22">
      <c r="A34" s="45">
        <v>33</v>
      </c>
      <c r="B34" s="82" t="s">
        <v>98</v>
      </c>
      <c r="C34" s="49" t="s">
        <v>9</v>
      </c>
      <c r="D34" s="51">
        <v>43571</v>
      </c>
      <c r="E34" s="51" t="s">
        <v>2551</v>
      </c>
      <c r="F34" s="51" t="s">
        <v>76</v>
      </c>
      <c r="G34" s="49" t="s">
        <v>77</v>
      </c>
      <c r="H34" s="49" t="s">
        <v>88</v>
      </c>
      <c r="I34" s="49" t="str">
        <f t="shared" si="0"/>
        <v>Neutral</v>
      </c>
      <c r="J34" s="17">
        <v>45001</v>
      </c>
      <c r="K34" s="49">
        <v>7.4</v>
      </c>
      <c r="L34" s="82" t="str">
        <f>IF(J34=9001,VLOOKUP(K34,'ISO-reference'!$C$1:$D$67,2,FALSE),IF(J34=45001,VLOOKUP(K34,'ISO-reference'!$A$1:$B$40,2,FALSE),IF(J34=21001,VLOOKUP(K34,'ISO-reference'!$E$1:$F$75,2,FALSE),"No ISO Mapping")))</f>
        <v xml:space="preserve"> Communication</v>
      </c>
      <c r="M34" s="49" t="s">
        <v>94</v>
      </c>
      <c r="N34" s="16"/>
      <c r="O34" s="52">
        <f t="shared" ref="O34:O65" si="5">D34+60</f>
        <v>43631</v>
      </c>
      <c r="P34" s="52">
        <v>43606</v>
      </c>
      <c r="Q34" s="82" t="s">
        <v>99</v>
      </c>
      <c r="R34" s="28" t="str">
        <f t="shared" si="2"/>
        <v>Closed</v>
      </c>
      <c r="S34" s="17">
        <f t="shared" ca="1" si="3"/>
        <v>35</v>
      </c>
      <c r="T34" s="17">
        <f t="shared" si="4"/>
        <v>-25</v>
      </c>
      <c r="U34" s="17">
        <v>30</v>
      </c>
      <c r="V34" s="45">
        <v>8207</v>
      </c>
    </row>
    <row r="35" spans="1:22" ht="27.6">
      <c r="A35" s="45">
        <v>34</v>
      </c>
      <c r="B35" s="82" t="s">
        <v>100</v>
      </c>
      <c r="C35" s="49" t="s">
        <v>9</v>
      </c>
      <c r="D35" s="51">
        <v>43571</v>
      </c>
      <c r="E35" s="51" t="s">
        <v>2551</v>
      </c>
      <c r="F35" s="51" t="s">
        <v>76</v>
      </c>
      <c r="G35" s="49" t="s">
        <v>77</v>
      </c>
      <c r="H35" s="49" t="s">
        <v>88</v>
      </c>
      <c r="I35" s="49" t="str">
        <f t="shared" si="0"/>
        <v>Neutral</v>
      </c>
      <c r="J35" s="17">
        <v>9001</v>
      </c>
      <c r="K35" s="49" t="s">
        <v>33</v>
      </c>
      <c r="L35" s="82" t="str">
        <f>IF(J35=9001,VLOOKUP(K35,'ISO-reference'!$C$1:$D$67,2,FALSE),IF(J35=45001,VLOOKUP(K35,'ISO-reference'!$A$1:$B$40,2,FALSE),IF(J35=21001,VLOOKUP(K35,'ISO-reference'!$E$1:$F$75,2,FALSE),"No ISO Mapping")))</f>
        <v xml:space="preserve"> Design &amp; development outputs</v>
      </c>
      <c r="M35" s="49" t="s">
        <v>21</v>
      </c>
      <c r="N35" s="16"/>
      <c r="O35" s="52">
        <f t="shared" si="5"/>
        <v>43631</v>
      </c>
      <c r="P35" s="52">
        <v>43613</v>
      </c>
      <c r="Q35" s="82" t="s">
        <v>101</v>
      </c>
      <c r="R35" s="28" t="str">
        <f t="shared" si="2"/>
        <v>Closed</v>
      </c>
      <c r="S35" s="17">
        <f t="shared" ca="1" si="3"/>
        <v>42</v>
      </c>
      <c r="T35" s="17">
        <f t="shared" si="4"/>
        <v>-18</v>
      </c>
      <c r="U35" s="17">
        <v>41</v>
      </c>
      <c r="V35" s="45">
        <v>8208</v>
      </c>
    </row>
    <row r="36" spans="1:22">
      <c r="A36" s="45">
        <v>35</v>
      </c>
      <c r="B36" s="82" t="s">
        <v>1523</v>
      </c>
      <c r="C36" s="49" t="s">
        <v>9</v>
      </c>
      <c r="D36" s="51">
        <v>43571</v>
      </c>
      <c r="E36" s="51" t="s">
        <v>2551</v>
      </c>
      <c r="F36" s="51" t="s">
        <v>76</v>
      </c>
      <c r="G36" s="49" t="s">
        <v>77</v>
      </c>
      <c r="H36" s="49" t="s">
        <v>88</v>
      </c>
      <c r="I36" s="49" t="str">
        <f t="shared" si="0"/>
        <v>Neutral</v>
      </c>
      <c r="J36" s="17">
        <v>9001</v>
      </c>
      <c r="K36" s="49" t="s">
        <v>24</v>
      </c>
      <c r="L36" s="82" t="str">
        <f>IF(J36=9001,VLOOKUP(K36,'ISO-reference'!$C$1:$D$67,2,FALSE),IF(J36=45001,VLOOKUP(K36,'ISO-reference'!$A$1:$B$40,2,FALSE),IF(J36=21001,VLOOKUP(K36,'ISO-reference'!$E$1:$F$75,2,FALSE),"No ISO Mapping")))</f>
        <v xml:space="preserve"> Design &amp; development planning</v>
      </c>
      <c r="M36" s="49" t="s">
        <v>94</v>
      </c>
      <c r="N36" s="16"/>
      <c r="O36" s="52">
        <f t="shared" si="5"/>
        <v>43631</v>
      </c>
      <c r="P36" s="52">
        <v>43606</v>
      </c>
      <c r="Q36" s="82" t="s">
        <v>102</v>
      </c>
      <c r="R36" s="28" t="str">
        <f t="shared" si="2"/>
        <v>Closed</v>
      </c>
      <c r="S36" s="17">
        <f t="shared" ca="1" si="3"/>
        <v>35</v>
      </c>
      <c r="T36" s="17">
        <f t="shared" si="4"/>
        <v>-25</v>
      </c>
      <c r="U36" s="17">
        <v>39</v>
      </c>
      <c r="V36" s="45">
        <v>8210</v>
      </c>
    </row>
    <row r="37" spans="1:22" ht="41.4">
      <c r="A37" s="45">
        <v>36</v>
      </c>
      <c r="B37" s="82" t="s">
        <v>103</v>
      </c>
      <c r="C37" s="49" t="s">
        <v>9</v>
      </c>
      <c r="D37" s="51">
        <v>43571</v>
      </c>
      <c r="E37" s="51" t="s">
        <v>2551</v>
      </c>
      <c r="F37" s="51" t="s">
        <v>76</v>
      </c>
      <c r="G37" s="49" t="s">
        <v>77</v>
      </c>
      <c r="H37" s="49" t="s">
        <v>19</v>
      </c>
      <c r="I37" s="49" t="str">
        <f t="shared" si="0"/>
        <v>Neutral</v>
      </c>
      <c r="J37" s="17">
        <v>45001</v>
      </c>
      <c r="K37" s="49">
        <v>6.1</v>
      </c>
      <c r="L37" s="82" t="str">
        <f>IF(J37=9001,VLOOKUP(K37,'ISO-reference'!$C$1:$D$67,2,FALSE),IF(J37=45001,VLOOKUP(K37,'ISO-reference'!$A$1:$B$40,2,FALSE),IF(J37=21001,VLOOKUP(K37,'ISO-reference'!$E$1:$F$75,2,FALSE),"No ISO Mapping")))</f>
        <v xml:space="preserve"> Actions to address risk &amp; opportunities</v>
      </c>
      <c r="M37" s="49" t="s">
        <v>94</v>
      </c>
      <c r="N37" s="16"/>
      <c r="O37" s="52">
        <f t="shared" si="5"/>
        <v>43631</v>
      </c>
      <c r="P37" s="52">
        <v>43888</v>
      </c>
      <c r="Q37" s="82" t="s">
        <v>104</v>
      </c>
      <c r="R37" s="28" t="str">
        <f t="shared" si="2"/>
        <v>Closed</v>
      </c>
      <c r="S37" s="17">
        <f t="shared" ca="1" si="3"/>
        <v>317</v>
      </c>
      <c r="T37" s="17">
        <f t="shared" si="4"/>
        <v>257</v>
      </c>
      <c r="U37" s="17">
        <v>27</v>
      </c>
      <c r="V37" s="45">
        <v>8211</v>
      </c>
    </row>
    <row r="38" spans="1:22">
      <c r="A38" s="45">
        <v>37</v>
      </c>
      <c r="B38" s="82" t="s">
        <v>105</v>
      </c>
      <c r="C38" s="49" t="s">
        <v>9</v>
      </c>
      <c r="D38" s="51">
        <v>43571</v>
      </c>
      <c r="E38" s="51" t="s">
        <v>2551</v>
      </c>
      <c r="F38" s="51" t="s">
        <v>76</v>
      </c>
      <c r="G38" s="49" t="s">
        <v>77</v>
      </c>
      <c r="H38" s="49" t="s">
        <v>19</v>
      </c>
      <c r="I38" s="49" t="str">
        <f t="shared" si="0"/>
        <v>Neutral</v>
      </c>
      <c r="J38" s="17">
        <v>9001</v>
      </c>
      <c r="K38" s="49">
        <v>8.5</v>
      </c>
      <c r="L38" s="82" t="str">
        <f>IF(J38=9001,VLOOKUP(K38,'ISO-reference'!$C$1:$D$67,2,FALSE),IF(J38=45001,VLOOKUP(K38,'ISO-reference'!$A$1:$B$40,2,FALSE),IF(J38=21001,VLOOKUP(K38,'ISO-reference'!$E$1:$F$75,2,FALSE),"No ISO Mapping")))</f>
        <v xml:space="preserve"> Production &amp; service provision</v>
      </c>
      <c r="M38" s="49" t="s">
        <v>94</v>
      </c>
      <c r="N38" s="16"/>
      <c r="O38" s="52">
        <f t="shared" si="5"/>
        <v>43631</v>
      </c>
      <c r="P38" s="52">
        <v>43979</v>
      </c>
      <c r="Q38" s="82" t="s">
        <v>106</v>
      </c>
      <c r="R38" s="28" t="str">
        <f t="shared" si="2"/>
        <v>Closed</v>
      </c>
      <c r="S38" s="17">
        <f t="shared" ca="1" si="3"/>
        <v>408</v>
      </c>
      <c r="T38" s="17">
        <f t="shared" si="4"/>
        <v>348</v>
      </c>
      <c r="U38" s="17">
        <v>42</v>
      </c>
      <c r="V38" s="45">
        <v>8212</v>
      </c>
    </row>
    <row r="39" spans="1:22" ht="41.4">
      <c r="A39" s="45">
        <v>38</v>
      </c>
      <c r="B39" s="82" t="s">
        <v>107</v>
      </c>
      <c r="C39" s="49" t="s">
        <v>9</v>
      </c>
      <c r="D39" s="51">
        <v>43571</v>
      </c>
      <c r="E39" s="51" t="s">
        <v>2551</v>
      </c>
      <c r="F39" s="51" t="s">
        <v>76</v>
      </c>
      <c r="G39" s="49" t="s">
        <v>77</v>
      </c>
      <c r="H39" s="49" t="s">
        <v>19</v>
      </c>
      <c r="I39" s="49" t="str">
        <f t="shared" si="0"/>
        <v>Neutral</v>
      </c>
      <c r="J39" s="17">
        <v>9001</v>
      </c>
      <c r="K39" s="49" t="s">
        <v>27</v>
      </c>
      <c r="L39" s="82" t="str">
        <f>IF(J39=9001,VLOOKUP(K39,'ISO-reference'!$C$1:$D$67,2,FALSE),IF(J39=45001,VLOOKUP(K39,'ISO-reference'!$A$1:$B$40,2,FALSE),IF(J39=21001,VLOOKUP(K39,'ISO-reference'!$E$1:$F$75,2,FALSE),"No ISO Mapping")))</f>
        <v xml:space="preserve"> Design &amp; development controls</v>
      </c>
      <c r="M39" s="49" t="s">
        <v>21</v>
      </c>
      <c r="N39" s="16"/>
      <c r="O39" s="52">
        <f t="shared" si="5"/>
        <v>43631</v>
      </c>
      <c r="P39" s="52">
        <v>43613</v>
      </c>
      <c r="Q39" s="82" t="s">
        <v>108</v>
      </c>
      <c r="R39" s="28" t="str">
        <f t="shared" si="2"/>
        <v>Closed</v>
      </c>
      <c r="S39" s="17">
        <f t="shared" ca="1" si="3"/>
        <v>42</v>
      </c>
      <c r="T39" s="17">
        <f t="shared" si="4"/>
        <v>-18</v>
      </c>
      <c r="U39" s="17">
        <v>40</v>
      </c>
      <c r="V39" s="45">
        <v>8213</v>
      </c>
    </row>
    <row r="40" spans="1:22" ht="41.4">
      <c r="A40" s="45">
        <v>39</v>
      </c>
      <c r="B40" s="82" t="s">
        <v>109</v>
      </c>
      <c r="C40" s="49" t="s">
        <v>9</v>
      </c>
      <c r="D40" s="51">
        <v>43571</v>
      </c>
      <c r="E40" s="51" t="s">
        <v>2551</v>
      </c>
      <c r="F40" s="51" t="s">
        <v>76</v>
      </c>
      <c r="G40" s="49" t="s">
        <v>77</v>
      </c>
      <c r="H40" s="49" t="s">
        <v>19</v>
      </c>
      <c r="I40" s="49" t="str">
        <f t="shared" si="0"/>
        <v>Neutral</v>
      </c>
      <c r="J40" s="17">
        <v>9001</v>
      </c>
      <c r="K40" s="49" t="s">
        <v>110</v>
      </c>
      <c r="L40" s="82" t="str">
        <f>IF(J40=9001,VLOOKUP(K40,'ISO-reference'!$C$1:$D$67,2,FALSE),IF(J40=45001,VLOOKUP(K40,'ISO-reference'!$A$1:$B$40,2,FALSE),IF(J40=21001,VLOOKUP(K40,'ISO-reference'!$E$1:$F$75,2,FALSE),"No ISO Mapping")))</f>
        <v xml:space="preserve"> Customer communication</v>
      </c>
      <c r="M40" s="49" t="s">
        <v>94</v>
      </c>
      <c r="N40" s="16"/>
      <c r="O40" s="52">
        <f t="shared" si="5"/>
        <v>43631</v>
      </c>
      <c r="P40" s="52">
        <v>43886</v>
      </c>
      <c r="Q40" s="82" t="s">
        <v>111</v>
      </c>
      <c r="R40" s="28" t="str">
        <f t="shared" si="2"/>
        <v>Closed</v>
      </c>
      <c r="S40" s="17">
        <f t="shared" ca="1" si="3"/>
        <v>315</v>
      </c>
      <c r="T40" s="17">
        <f t="shared" si="4"/>
        <v>255</v>
      </c>
      <c r="U40" s="17">
        <v>38</v>
      </c>
      <c r="V40" s="45">
        <v>8215</v>
      </c>
    </row>
    <row r="41" spans="1:22" ht="27.6">
      <c r="A41" s="45">
        <v>40</v>
      </c>
      <c r="B41" s="82" t="s">
        <v>82</v>
      </c>
      <c r="C41" s="49" t="s">
        <v>9</v>
      </c>
      <c r="D41" s="51">
        <v>43571</v>
      </c>
      <c r="E41" s="51" t="s">
        <v>2551</v>
      </c>
      <c r="F41" s="51" t="s">
        <v>76</v>
      </c>
      <c r="G41" s="49" t="s">
        <v>77</v>
      </c>
      <c r="H41" s="49" t="s">
        <v>12</v>
      </c>
      <c r="I41" s="49" t="str">
        <f t="shared" si="0"/>
        <v>Negative</v>
      </c>
      <c r="J41" s="17">
        <v>45001</v>
      </c>
      <c r="K41" s="49">
        <v>8.1</v>
      </c>
      <c r="L41" s="82" t="str">
        <f>IF(J41=9001,VLOOKUP(K41,'ISO-reference'!$C$1:$D$67,2,FALSE),IF(J41=45001,VLOOKUP(K41,'ISO-reference'!$A$1:$B$40,2,FALSE),IF(J41=21001,VLOOKUP(K41,'ISO-reference'!$E$1:$F$75,2,FALSE),"No ISO Mapping")))</f>
        <v xml:space="preserve"> Operational planning and control</v>
      </c>
      <c r="M41" s="49" t="s">
        <v>112</v>
      </c>
      <c r="N41" s="16"/>
      <c r="O41" s="52">
        <f t="shared" si="5"/>
        <v>43631</v>
      </c>
      <c r="P41" s="52">
        <v>43860</v>
      </c>
      <c r="Q41" s="82" t="s">
        <v>113</v>
      </c>
      <c r="R41" s="28" t="str">
        <f t="shared" si="2"/>
        <v>Closed</v>
      </c>
      <c r="S41" s="17">
        <f t="shared" ca="1" si="3"/>
        <v>289</v>
      </c>
      <c r="T41" s="17">
        <f t="shared" si="4"/>
        <v>229</v>
      </c>
      <c r="U41" s="17"/>
      <c r="V41" s="45">
        <v>8583</v>
      </c>
    </row>
    <row r="42" spans="1:22" ht="27.6">
      <c r="A42" s="45">
        <v>41</v>
      </c>
      <c r="B42" s="82" t="s">
        <v>114</v>
      </c>
      <c r="C42" s="49" t="s">
        <v>9</v>
      </c>
      <c r="D42" s="51">
        <v>43601</v>
      </c>
      <c r="E42" s="51" t="s">
        <v>2551</v>
      </c>
      <c r="F42" s="51" t="s">
        <v>52</v>
      </c>
      <c r="G42" s="49" t="s">
        <v>115</v>
      </c>
      <c r="H42" s="49" t="s">
        <v>12</v>
      </c>
      <c r="I42" s="49" t="str">
        <f t="shared" si="0"/>
        <v>Negative</v>
      </c>
      <c r="J42" s="17">
        <v>9001</v>
      </c>
      <c r="K42" s="49" t="s">
        <v>27</v>
      </c>
      <c r="L42" s="82" t="str">
        <f>IF(J42=9001,VLOOKUP(K42,'ISO-reference'!$C$1:$D$67,2,FALSE),IF(J42=45001,VLOOKUP(K42,'ISO-reference'!$A$1:$B$40,2,FALSE),IF(J42=21001,VLOOKUP(K42,'ISO-reference'!$E$1:$F$75,2,FALSE),"No ISO Mapping")))</f>
        <v xml:space="preserve"> Design &amp; development controls</v>
      </c>
      <c r="M42" s="49" t="s">
        <v>21</v>
      </c>
      <c r="N42" s="16"/>
      <c r="O42" s="52">
        <f t="shared" si="5"/>
        <v>43661</v>
      </c>
      <c r="P42" s="52">
        <v>43864</v>
      </c>
      <c r="Q42" s="82" t="s">
        <v>116</v>
      </c>
      <c r="R42" s="28" t="str">
        <f t="shared" si="2"/>
        <v>Closed</v>
      </c>
      <c r="S42" s="17">
        <f t="shared" ca="1" si="3"/>
        <v>263</v>
      </c>
      <c r="T42" s="17">
        <f t="shared" si="4"/>
        <v>203</v>
      </c>
      <c r="U42" s="17">
        <v>47</v>
      </c>
      <c r="V42" s="45">
        <v>8343</v>
      </c>
    </row>
    <row r="43" spans="1:22" ht="27.6">
      <c r="A43" s="45">
        <v>42</v>
      </c>
      <c r="B43" s="82" t="s">
        <v>117</v>
      </c>
      <c r="C43" s="49" t="s">
        <v>9</v>
      </c>
      <c r="D43" s="51">
        <v>43601</v>
      </c>
      <c r="E43" s="51" t="s">
        <v>2551</v>
      </c>
      <c r="F43" s="51" t="s">
        <v>52</v>
      </c>
      <c r="G43" s="49" t="s">
        <v>115</v>
      </c>
      <c r="H43" s="49" t="s">
        <v>12</v>
      </c>
      <c r="I43" s="49" t="str">
        <f t="shared" si="0"/>
        <v>Negative</v>
      </c>
      <c r="J43" s="17">
        <v>9001</v>
      </c>
      <c r="K43" s="49" t="s">
        <v>30</v>
      </c>
      <c r="L43" s="82" t="str">
        <f>IF(J43=9001,VLOOKUP(K43,'ISO-reference'!$C$1:$D$67,2,FALSE),IF(J43=45001,VLOOKUP(K43,'ISO-reference'!$A$1:$B$40,2,FALSE),IF(J43=21001,VLOOKUP(K43,'ISO-reference'!$E$1:$F$75,2,FALSE),"No ISO Mapping")))</f>
        <v xml:space="preserve"> Monitoring &amp; measuring resources</v>
      </c>
      <c r="M43" s="49" t="s">
        <v>94</v>
      </c>
      <c r="N43" s="16"/>
      <c r="O43" s="52">
        <f t="shared" si="5"/>
        <v>43661</v>
      </c>
      <c r="P43" s="52">
        <v>43837</v>
      </c>
      <c r="Q43" s="82" t="s">
        <v>118</v>
      </c>
      <c r="R43" s="28" t="str">
        <f t="shared" si="2"/>
        <v>Closed</v>
      </c>
      <c r="S43" s="17">
        <f t="shared" ca="1" si="3"/>
        <v>236</v>
      </c>
      <c r="T43" s="17">
        <f t="shared" si="4"/>
        <v>176</v>
      </c>
      <c r="U43" s="17">
        <v>44</v>
      </c>
      <c r="V43" s="45">
        <v>8344</v>
      </c>
    </row>
    <row r="44" spans="1:22" ht="27.6">
      <c r="A44" s="45">
        <v>43</v>
      </c>
      <c r="B44" s="82" t="s">
        <v>119</v>
      </c>
      <c r="C44" s="49" t="s">
        <v>9</v>
      </c>
      <c r="D44" s="51">
        <v>43601</v>
      </c>
      <c r="E44" s="51" t="s">
        <v>2551</v>
      </c>
      <c r="F44" s="51" t="s">
        <v>52</v>
      </c>
      <c r="G44" s="49" t="s">
        <v>115</v>
      </c>
      <c r="H44" s="49" t="s">
        <v>12</v>
      </c>
      <c r="I44" s="49" t="str">
        <f t="shared" si="0"/>
        <v>Negative</v>
      </c>
      <c r="J44" s="17">
        <v>9001</v>
      </c>
      <c r="K44" s="49" t="s">
        <v>120</v>
      </c>
      <c r="L44" s="82" t="str">
        <f>IF(J44=9001,VLOOKUP(K44,'ISO-reference'!$C$1:$D$67,2,FALSE),IF(J44=45001,VLOOKUP(K44,'ISO-reference'!$A$1:$B$40,2,FALSE),IF(J44=21001,VLOOKUP(K44,'ISO-reference'!$E$1:$F$75,2,FALSE),"No ISO Mapping")))</f>
        <v xml:space="preserve"> General (Performance Evaluation)</v>
      </c>
      <c r="M44" s="49" t="s">
        <v>21</v>
      </c>
      <c r="N44" s="16"/>
      <c r="O44" s="52">
        <f t="shared" si="5"/>
        <v>43661</v>
      </c>
      <c r="P44" s="52">
        <v>43864</v>
      </c>
      <c r="Q44" s="82" t="s">
        <v>121</v>
      </c>
      <c r="R44" s="28" t="str">
        <f t="shared" si="2"/>
        <v>Closed</v>
      </c>
      <c r="S44" s="17">
        <f t="shared" ca="1" si="3"/>
        <v>263</v>
      </c>
      <c r="T44" s="17">
        <f t="shared" si="4"/>
        <v>203</v>
      </c>
      <c r="U44" s="17">
        <v>50</v>
      </c>
      <c r="V44" s="45">
        <v>8345</v>
      </c>
    </row>
    <row r="45" spans="1:22" ht="27.6">
      <c r="A45" s="45">
        <v>44</v>
      </c>
      <c r="B45" s="82" t="s">
        <v>122</v>
      </c>
      <c r="C45" s="49" t="s">
        <v>9</v>
      </c>
      <c r="D45" s="51">
        <v>43601</v>
      </c>
      <c r="E45" s="51" t="s">
        <v>2551</v>
      </c>
      <c r="F45" s="51" t="s">
        <v>52</v>
      </c>
      <c r="G45" s="49" t="s">
        <v>115</v>
      </c>
      <c r="H45" s="49" t="s">
        <v>12</v>
      </c>
      <c r="I45" s="49" t="str">
        <f t="shared" si="0"/>
        <v>Negative</v>
      </c>
      <c r="J45" s="17">
        <v>9001</v>
      </c>
      <c r="K45" s="49" t="s">
        <v>123</v>
      </c>
      <c r="L45" s="82" t="str">
        <f>IF(J45=9001,VLOOKUP(K45,'ISO-reference'!$C$1:$D$67,2,FALSE),IF(J45=45001,VLOOKUP(K45,'ISO-reference'!$A$1:$B$40,2,FALSE),IF(J45=21001,VLOOKUP(K45,'ISO-reference'!$E$1:$F$75,2,FALSE),"No ISO Mapping")))</f>
        <v xml:space="preserve"> Analysis &amp; evaluation</v>
      </c>
      <c r="M45" s="49" t="s">
        <v>21</v>
      </c>
      <c r="N45" s="16"/>
      <c r="O45" s="52">
        <f t="shared" si="5"/>
        <v>43661</v>
      </c>
      <c r="P45" s="52">
        <v>43864</v>
      </c>
      <c r="Q45" s="82" t="s">
        <v>124</v>
      </c>
      <c r="R45" s="28" t="str">
        <f t="shared" si="2"/>
        <v>Closed</v>
      </c>
      <c r="S45" s="17">
        <f t="shared" ca="1" si="3"/>
        <v>263</v>
      </c>
      <c r="T45" s="17">
        <f t="shared" si="4"/>
        <v>203</v>
      </c>
      <c r="U45" s="17">
        <v>51</v>
      </c>
      <c r="V45" s="45">
        <v>8347</v>
      </c>
    </row>
    <row r="46" spans="1:22" ht="27.6">
      <c r="A46" s="45">
        <v>45</v>
      </c>
      <c r="B46" s="82" t="s">
        <v>125</v>
      </c>
      <c r="C46" s="49" t="s">
        <v>9</v>
      </c>
      <c r="D46" s="51">
        <v>43601</v>
      </c>
      <c r="E46" s="51" t="s">
        <v>2551</v>
      </c>
      <c r="F46" s="51" t="s">
        <v>52</v>
      </c>
      <c r="G46" s="49" t="s">
        <v>115</v>
      </c>
      <c r="H46" s="49" t="s">
        <v>12</v>
      </c>
      <c r="I46" s="49" t="str">
        <f t="shared" si="0"/>
        <v>Negative</v>
      </c>
      <c r="J46" s="17">
        <v>9001</v>
      </c>
      <c r="K46" s="49" t="s">
        <v>67</v>
      </c>
      <c r="L46" s="82" t="str">
        <f>IF(J46=9001,VLOOKUP(K46,'ISO-reference'!$C$1:$D$67,2,FALSE),IF(J46=45001,VLOOKUP(K46,'ISO-reference'!$A$1:$B$40,2,FALSE),IF(J46=21001,VLOOKUP(K46,'ISO-reference'!$E$1:$F$75,2,FALSE),"No ISO Mapping")))</f>
        <v xml:space="preserve"> General (External Processes)</v>
      </c>
      <c r="M46" s="49" t="s">
        <v>16</v>
      </c>
      <c r="N46" s="16"/>
      <c r="O46" s="52">
        <f t="shared" si="5"/>
        <v>43661</v>
      </c>
      <c r="P46" s="52">
        <v>43837</v>
      </c>
      <c r="Q46" s="82" t="s">
        <v>126</v>
      </c>
      <c r="R46" s="28" t="str">
        <f t="shared" si="2"/>
        <v>Closed</v>
      </c>
      <c r="S46" s="17">
        <f t="shared" ca="1" si="3"/>
        <v>236</v>
      </c>
      <c r="T46" s="17">
        <f t="shared" si="4"/>
        <v>176</v>
      </c>
      <c r="U46" s="17">
        <v>48</v>
      </c>
      <c r="V46" s="45">
        <v>8348</v>
      </c>
    </row>
    <row r="47" spans="1:22" ht="27.6">
      <c r="A47" s="45">
        <v>46</v>
      </c>
      <c r="B47" s="82" t="s">
        <v>127</v>
      </c>
      <c r="C47" s="49" t="s">
        <v>9</v>
      </c>
      <c r="D47" s="51">
        <v>43601</v>
      </c>
      <c r="E47" s="51" t="s">
        <v>2551</v>
      </c>
      <c r="F47" s="51" t="s">
        <v>52</v>
      </c>
      <c r="G47" s="49" t="s">
        <v>115</v>
      </c>
      <c r="H47" s="49" t="s">
        <v>12</v>
      </c>
      <c r="I47" s="49" t="str">
        <f t="shared" si="0"/>
        <v>Negative</v>
      </c>
      <c r="J47" s="17">
        <v>9001</v>
      </c>
      <c r="K47" s="49" t="s">
        <v>30</v>
      </c>
      <c r="L47" s="82" t="str">
        <f>IF(J47=9001,VLOOKUP(K47,'ISO-reference'!$C$1:$D$67,2,FALSE),IF(J47=45001,VLOOKUP(K47,'ISO-reference'!$A$1:$B$40,2,FALSE),IF(J47=21001,VLOOKUP(K47,'ISO-reference'!$E$1:$F$75,2,FALSE),"No ISO Mapping")))</f>
        <v xml:space="preserve"> Monitoring &amp; measuring resources</v>
      </c>
      <c r="M47" s="49" t="s">
        <v>16</v>
      </c>
      <c r="N47" s="16"/>
      <c r="O47" s="52">
        <f t="shared" si="5"/>
        <v>43661</v>
      </c>
      <c r="P47" s="52">
        <v>43873</v>
      </c>
      <c r="Q47" s="82" t="s">
        <v>128</v>
      </c>
      <c r="R47" s="28" t="str">
        <f t="shared" si="2"/>
        <v>Closed</v>
      </c>
      <c r="S47" s="17">
        <f t="shared" ca="1" si="3"/>
        <v>272</v>
      </c>
      <c r="T47" s="17">
        <f t="shared" si="4"/>
        <v>212</v>
      </c>
      <c r="U47" s="17">
        <v>45</v>
      </c>
      <c r="V47" s="45">
        <v>8349</v>
      </c>
    </row>
    <row r="48" spans="1:22" ht="27.6">
      <c r="A48" s="45">
        <v>47</v>
      </c>
      <c r="B48" s="82" t="s">
        <v>129</v>
      </c>
      <c r="C48" s="49" t="s">
        <v>9</v>
      </c>
      <c r="D48" s="51">
        <v>43601</v>
      </c>
      <c r="E48" s="51" t="s">
        <v>2551</v>
      </c>
      <c r="F48" s="51" t="s">
        <v>52</v>
      </c>
      <c r="G48" s="49" t="s">
        <v>115</v>
      </c>
      <c r="H48" s="49" t="s">
        <v>12</v>
      </c>
      <c r="I48" s="49" t="str">
        <f t="shared" si="0"/>
        <v>Negative</v>
      </c>
      <c r="J48" s="17">
        <v>9001</v>
      </c>
      <c r="K48" s="49" t="s">
        <v>130</v>
      </c>
      <c r="L48" s="82" t="str">
        <f>IF(J48=9001,VLOOKUP(K48,'ISO-reference'!$C$1:$D$67,2,FALSE),IF(J48=45001,VLOOKUP(K48,'ISO-reference'!$A$1:$B$40,2,FALSE),IF(J48=21001,VLOOKUP(K48,'ISO-reference'!$E$1:$F$75,2,FALSE),"No ISO Mapping")))</f>
        <v xml:space="preserve"> Preservation</v>
      </c>
      <c r="M48" s="49" t="s">
        <v>21</v>
      </c>
      <c r="N48" s="16"/>
      <c r="O48" s="52">
        <f t="shared" si="5"/>
        <v>43661</v>
      </c>
      <c r="P48" s="52">
        <v>43837</v>
      </c>
      <c r="Q48" s="82" t="s">
        <v>131</v>
      </c>
      <c r="R48" s="28" t="str">
        <f t="shared" si="2"/>
        <v>Closed</v>
      </c>
      <c r="S48" s="17">
        <f t="shared" ca="1" si="3"/>
        <v>236</v>
      </c>
      <c r="T48" s="17">
        <f t="shared" si="4"/>
        <v>176</v>
      </c>
      <c r="U48" s="17">
        <v>49</v>
      </c>
      <c r="V48" s="45">
        <v>8350</v>
      </c>
    </row>
    <row r="49" spans="1:22" ht="27.6">
      <c r="A49" s="45">
        <v>48</v>
      </c>
      <c r="B49" s="82" t="s">
        <v>1524</v>
      </c>
      <c r="C49" s="49" t="s">
        <v>9</v>
      </c>
      <c r="D49" s="51">
        <v>43601</v>
      </c>
      <c r="E49" s="51" t="s">
        <v>2551</v>
      </c>
      <c r="F49" s="51" t="s">
        <v>52</v>
      </c>
      <c r="G49" s="49" t="s">
        <v>115</v>
      </c>
      <c r="H49" s="49" t="s">
        <v>12</v>
      </c>
      <c r="I49" s="49" t="str">
        <f t="shared" si="0"/>
        <v>Negative</v>
      </c>
      <c r="J49" s="17">
        <v>9001</v>
      </c>
      <c r="K49" s="49" t="s">
        <v>59</v>
      </c>
      <c r="L49" s="82" t="str">
        <f>IF(J49=9001,VLOOKUP(K49,'ISO-reference'!$C$1:$D$67,2,FALSE),IF(J49=45001,VLOOKUP(K49,'ISO-reference'!$A$1:$B$40,2,FALSE),IF(J49=21001,VLOOKUP(K49,'ISO-reference'!$E$1:$F$75,2,FALSE),"No ISO Mapping")))</f>
        <v xml:space="preserve"> Organizational knowledge</v>
      </c>
      <c r="M49" s="49" t="s">
        <v>13</v>
      </c>
      <c r="N49" s="16"/>
      <c r="O49" s="52">
        <f t="shared" si="5"/>
        <v>43661</v>
      </c>
      <c r="P49" s="52">
        <v>43837</v>
      </c>
      <c r="Q49" s="82" t="s">
        <v>132</v>
      </c>
      <c r="R49" s="28" t="str">
        <f t="shared" si="2"/>
        <v>Closed</v>
      </c>
      <c r="S49" s="17">
        <f t="shared" ca="1" si="3"/>
        <v>236</v>
      </c>
      <c r="T49" s="17">
        <f t="shared" si="4"/>
        <v>176</v>
      </c>
      <c r="U49" s="17">
        <v>46</v>
      </c>
      <c r="V49" s="45">
        <v>8351</v>
      </c>
    </row>
    <row r="50" spans="1:22" ht="55.2">
      <c r="A50" s="45">
        <v>49</v>
      </c>
      <c r="B50" s="82" t="s">
        <v>133</v>
      </c>
      <c r="C50" s="49" t="s">
        <v>134</v>
      </c>
      <c r="D50" s="51">
        <v>43510</v>
      </c>
      <c r="E50" s="51" t="s">
        <v>2551</v>
      </c>
      <c r="F50" s="51" t="s">
        <v>135</v>
      </c>
      <c r="G50" s="49" t="s">
        <v>136</v>
      </c>
      <c r="H50" s="49" t="s">
        <v>88</v>
      </c>
      <c r="I50" s="49" t="str">
        <f t="shared" si="0"/>
        <v>Neutral</v>
      </c>
      <c r="J50" s="17">
        <v>9001</v>
      </c>
      <c r="K50" s="49" t="s">
        <v>30</v>
      </c>
      <c r="L50" s="82" t="str">
        <f>IF(J50=9001,VLOOKUP(K50,'ISO-reference'!$C$1:$D$67,2,FALSE),IF(J50=45001,VLOOKUP(K50,'ISO-reference'!$A$1:$B$40,2,FALSE),IF(J50=21001,VLOOKUP(K50,'ISO-reference'!$E$1:$F$75,2,FALSE),"No ISO Mapping")))</f>
        <v xml:space="preserve"> Monitoring &amp; measuring resources</v>
      </c>
      <c r="M50" s="49" t="s">
        <v>73</v>
      </c>
      <c r="N50" s="16"/>
      <c r="O50" s="52">
        <f t="shared" si="5"/>
        <v>43570</v>
      </c>
      <c r="P50" s="52">
        <v>43600</v>
      </c>
      <c r="Q50" s="82" t="s">
        <v>137</v>
      </c>
      <c r="R50" s="28" t="str">
        <f t="shared" si="2"/>
        <v>Closed</v>
      </c>
      <c r="S50" s="17">
        <f t="shared" ca="1" si="3"/>
        <v>90</v>
      </c>
      <c r="T50" s="17">
        <f t="shared" si="4"/>
        <v>30</v>
      </c>
      <c r="U50" s="17">
        <v>54</v>
      </c>
      <c r="V50" s="45">
        <v>8137</v>
      </c>
    </row>
    <row r="51" spans="1:22" ht="41.4">
      <c r="A51" s="45">
        <v>50</v>
      </c>
      <c r="B51" s="82" t="s">
        <v>138</v>
      </c>
      <c r="C51" s="49" t="s">
        <v>134</v>
      </c>
      <c r="D51" s="51">
        <v>43510</v>
      </c>
      <c r="E51" s="51" t="s">
        <v>2551</v>
      </c>
      <c r="F51" s="51" t="s">
        <v>135</v>
      </c>
      <c r="G51" s="49" t="s">
        <v>136</v>
      </c>
      <c r="H51" s="49" t="s">
        <v>88</v>
      </c>
      <c r="I51" s="49" t="str">
        <f t="shared" si="0"/>
        <v>Neutral</v>
      </c>
      <c r="J51" s="17">
        <v>9001</v>
      </c>
      <c r="K51" s="49" t="s">
        <v>72</v>
      </c>
      <c r="L51" s="82" t="str">
        <f>IF(J51=9001,VLOOKUP(K51,'ISO-reference'!$C$1:$D$67,2,FALSE),IF(J51=45001,VLOOKUP(K51,'ISO-reference'!$A$1:$B$40,2,FALSE),IF(J51=21001,VLOOKUP(K51,'ISO-reference'!$E$1:$F$75,2,FALSE),"No ISO Mapping")))</f>
        <v xml:space="preserve"> Control of documented information</v>
      </c>
      <c r="M51" s="49" t="s">
        <v>73</v>
      </c>
      <c r="N51" s="16"/>
      <c r="O51" s="52">
        <f t="shared" si="5"/>
        <v>43570</v>
      </c>
      <c r="P51" s="52">
        <v>43600</v>
      </c>
      <c r="Q51" s="82" t="s">
        <v>139</v>
      </c>
      <c r="R51" s="28" t="str">
        <f t="shared" si="2"/>
        <v>Closed</v>
      </c>
      <c r="S51" s="17">
        <f t="shared" ca="1" si="3"/>
        <v>90</v>
      </c>
      <c r="T51" s="17">
        <f t="shared" si="4"/>
        <v>30</v>
      </c>
      <c r="U51" s="17">
        <v>55</v>
      </c>
      <c r="V51" s="45">
        <v>8138</v>
      </c>
    </row>
    <row r="52" spans="1:22" ht="27.6">
      <c r="A52" s="45">
        <v>51</v>
      </c>
      <c r="B52" s="82" t="s">
        <v>140</v>
      </c>
      <c r="C52" s="49" t="s">
        <v>134</v>
      </c>
      <c r="D52" s="51">
        <v>43510</v>
      </c>
      <c r="E52" s="51" t="s">
        <v>2551</v>
      </c>
      <c r="F52" s="51" t="s">
        <v>135</v>
      </c>
      <c r="G52" s="49" t="s">
        <v>136</v>
      </c>
      <c r="H52" s="49" t="s">
        <v>88</v>
      </c>
      <c r="I52" s="49" t="str">
        <f t="shared" si="0"/>
        <v>Neutral</v>
      </c>
      <c r="J52" s="17">
        <v>9001</v>
      </c>
      <c r="K52" s="49" t="s">
        <v>110</v>
      </c>
      <c r="L52" s="82" t="str">
        <f>IF(J52=9001,VLOOKUP(K52,'ISO-reference'!$C$1:$D$67,2,FALSE),IF(J52=45001,VLOOKUP(K52,'ISO-reference'!$A$1:$B$40,2,FALSE),IF(J52=21001,VLOOKUP(K52,'ISO-reference'!$E$1:$F$75,2,FALSE),"No ISO Mapping")))</f>
        <v xml:space="preserve"> Customer communication</v>
      </c>
      <c r="M52" s="49" t="s">
        <v>21</v>
      </c>
      <c r="N52" s="16"/>
      <c r="O52" s="52">
        <f t="shared" si="5"/>
        <v>43570</v>
      </c>
      <c r="P52" s="52">
        <v>43600</v>
      </c>
      <c r="Q52" s="82" t="s">
        <v>141</v>
      </c>
      <c r="R52" s="28" t="str">
        <f t="shared" si="2"/>
        <v>Closed</v>
      </c>
      <c r="S52" s="17">
        <f t="shared" ca="1" si="3"/>
        <v>90</v>
      </c>
      <c r="T52" s="17">
        <f t="shared" si="4"/>
        <v>30</v>
      </c>
      <c r="U52" s="17">
        <v>56</v>
      </c>
      <c r="V52" s="45">
        <v>8139</v>
      </c>
    </row>
    <row r="53" spans="1:22" ht="27.6">
      <c r="A53" s="45">
        <v>52</v>
      </c>
      <c r="B53" s="82" t="s">
        <v>142</v>
      </c>
      <c r="C53" s="49" t="s">
        <v>134</v>
      </c>
      <c r="D53" s="51">
        <v>43510</v>
      </c>
      <c r="E53" s="51" t="s">
        <v>2551</v>
      </c>
      <c r="F53" s="51" t="s">
        <v>135</v>
      </c>
      <c r="G53" s="49" t="s">
        <v>136</v>
      </c>
      <c r="H53" s="49" t="s">
        <v>88</v>
      </c>
      <c r="I53" s="49" t="str">
        <f t="shared" si="0"/>
        <v>Neutral</v>
      </c>
      <c r="J53" s="17">
        <v>9001</v>
      </c>
      <c r="K53" s="49" t="s">
        <v>143</v>
      </c>
      <c r="L53" s="82" t="str">
        <f>IF(J53=9001,VLOOKUP(K53,'ISO-reference'!$C$1:$D$67,2,FALSE),IF(J53=45001,VLOOKUP(K53,'ISO-reference'!$A$1:$B$40,2,FALSE),IF(J53=21001,VLOOKUP(K53,'ISO-reference'!$E$1:$F$75,2,FALSE),"No ISO Mapping")))</f>
        <v xml:space="preserve"> Type &amp; extent of control</v>
      </c>
      <c r="M53" s="49" t="s">
        <v>21</v>
      </c>
      <c r="N53" s="16"/>
      <c r="O53" s="52">
        <f t="shared" si="5"/>
        <v>43570</v>
      </c>
      <c r="P53" s="52">
        <v>43600</v>
      </c>
      <c r="Q53" s="82" t="s">
        <v>144</v>
      </c>
      <c r="R53" s="28" t="str">
        <f t="shared" si="2"/>
        <v>Closed</v>
      </c>
      <c r="S53" s="17">
        <f t="shared" ca="1" si="3"/>
        <v>90</v>
      </c>
      <c r="T53" s="17">
        <f t="shared" si="4"/>
        <v>30</v>
      </c>
      <c r="U53" s="17">
        <v>57</v>
      </c>
      <c r="V53" s="45">
        <v>8140</v>
      </c>
    </row>
    <row r="54" spans="1:22" ht="41.4">
      <c r="A54" s="45">
        <v>53</v>
      </c>
      <c r="B54" s="82" t="s">
        <v>145</v>
      </c>
      <c r="C54" s="49" t="s">
        <v>134</v>
      </c>
      <c r="D54" s="51">
        <v>43510</v>
      </c>
      <c r="E54" s="51" t="s">
        <v>2551</v>
      </c>
      <c r="F54" s="51" t="s">
        <v>135</v>
      </c>
      <c r="G54" s="49" t="s">
        <v>136</v>
      </c>
      <c r="H54" s="49" t="s">
        <v>88</v>
      </c>
      <c r="I54" s="49" t="str">
        <f t="shared" si="0"/>
        <v>Neutral</v>
      </c>
      <c r="J54" s="17">
        <v>9001</v>
      </c>
      <c r="K54" s="49" t="s">
        <v>143</v>
      </c>
      <c r="L54" s="82" t="str">
        <f>IF(J54=9001,VLOOKUP(K54,'ISO-reference'!$C$1:$D$67,2,FALSE),IF(J54=45001,VLOOKUP(K54,'ISO-reference'!$A$1:$B$40,2,FALSE),IF(J54=21001,VLOOKUP(K54,'ISO-reference'!$E$1:$F$75,2,FALSE),"No ISO Mapping")))</f>
        <v xml:space="preserve"> Type &amp; extent of control</v>
      </c>
      <c r="M54" s="49" t="s">
        <v>21</v>
      </c>
      <c r="N54" s="16"/>
      <c r="O54" s="52">
        <f t="shared" si="5"/>
        <v>43570</v>
      </c>
      <c r="P54" s="52">
        <v>43600</v>
      </c>
      <c r="Q54" s="82" t="s">
        <v>146</v>
      </c>
      <c r="R54" s="28" t="str">
        <f t="shared" si="2"/>
        <v>Closed</v>
      </c>
      <c r="S54" s="17">
        <f t="shared" ca="1" si="3"/>
        <v>90</v>
      </c>
      <c r="T54" s="17">
        <f t="shared" si="4"/>
        <v>30</v>
      </c>
      <c r="U54" s="17">
        <v>58</v>
      </c>
      <c r="V54" s="45">
        <v>8141</v>
      </c>
    </row>
    <row r="55" spans="1:22" ht="55.2">
      <c r="A55" s="45">
        <v>54</v>
      </c>
      <c r="B55" s="82" t="s">
        <v>147</v>
      </c>
      <c r="C55" s="49" t="s">
        <v>134</v>
      </c>
      <c r="D55" s="51">
        <v>43510</v>
      </c>
      <c r="E55" s="51" t="s">
        <v>2551</v>
      </c>
      <c r="F55" s="51" t="s">
        <v>135</v>
      </c>
      <c r="G55" s="49" t="s">
        <v>136</v>
      </c>
      <c r="H55" s="49" t="s">
        <v>88</v>
      </c>
      <c r="I55" s="49" t="str">
        <f t="shared" si="0"/>
        <v>Neutral</v>
      </c>
      <c r="J55" s="17">
        <v>9001</v>
      </c>
      <c r="K55" s="49" t="s">
        <v>120</v>
      </c>
      <c r="L55" s="82" t="str">
        <f>IF(J55=9001,VLOOKUP(K55,'ISO-reference'!$C$1:$D$67,2,FALSE),IF(J55=45001,VLOOKUP(K55,'ISO-reference'!$A$1:$B$40,2,FALSE),IF(J55=21001,VLOOKUP(K55,'ISO-reference'!$E$1:$F$75,2,FALSE),"No ISO Mapping")))</f>
        <v xml:space="preserve"> General (Performance Evaluation)</v>
      </c>
      <c r="M55" s="49" t="s">
        <v>13</v>
      </c>
      <c r="N55" s="16"/>
      <c r="O55" s="52">
        <f t="shared" si="5"/>
        <v>43570</v>
      </c>
      <c r="P55" s="52">
        <v>43600</v>
      </c>
      <c r="Q55" s="82" t="s">
        <v>148</v>
      </c>
      <c r="R55" s="28" t="str">
        <f t="shared" si="2"/>
        <v>Closed</v>
      </c>
      <c r="S55" s="17">
        <f t="shared" ca="1" si="3"/>
        <v>90</v>
      </c>
      <c r="T55" s="17">
        <f t="shared" si="4"/>
        <v>30</v>
      </c>
      <c r="U55" s="17">
        <v>61</v>
      </c>
      <c r="V55" s="45">
        <v>8142</v>
      </c>
    </row>
    <row r="56" spans="1:22" ht="27.6">
      <c r="A56" s="45">
        <v>55</v>
      </c>
      <c r="B56" s="82" t="s">
        <v>149</v>
      </c>
      <c r="C56" s="49" t="s">
        <v>134</v>
      </c>
      <c r="D56" s="51">
        <v>43510</v>
      </c>
      <c r="E56" s="51" t="s">
        <v>2551</v>
      </c>
      <c r="F56" s="51" t="s">
        <v>135</v>
      </c>
      <c r="G56" s="49" t="s">
        <v>136</v>
      </c>
      <c r="H56" s="49" t="s">
        <v>88</v>
      </c>
      <c r="I56" s="49" t="str">
        <f t="shared" si="0"/>
        <v>Neutral</v>
      </c>
      <c r="J56" s="17">
        <v>9001</v>
      </c>
      <c r="K56" s="49" t="s">
        <v>45</v>
      </c>
      <c r="L56" s="82" t="str">
        <f>IF(J56=9001,VLOOKUP(K56,'ISO-reference'!$C$1:$D$67,2,FALSE),IF(J56=45001,VLOOKUP(K56,'ISO-reference'!$A$1:$B$40,2,FALSE),IF(J56=21001,VLOOKUP(K56,'ISO-reference'!$E$1:$F$75,2,FALSE),"No ISO Mapping")))</f>
        <v xml:space="preserve"> People</v>
      </c>
      <c r="M56" s="49" t="s">
        <v>13</v>
      </c>
      <c r="N56" s="16"/>
      <c r="O56" s="52">
        <f t="shared" si="5"/>
        <v>43570</v>
      </c>
      <c r="P56" s="52">
        <v>43600</v>
      </c>
      <c r="Q56" s="82" t="s">
        <v>150</v>
      </c>
      <c r="R56" s="28" t="str">
        <f t="shared" si="2"/>
        <v>Closed</v>
      </c>
      <c r="S56" s="17">
        <f t="shared" ca="1" si="3"/>
        <v>90</v>
      </c>
      <c r="T56" s="17">
        <f t="shared" si="4"/>
        <v>30</v>
      </c>
      <c r="U56" s="17">
        <v>52</v>
      </c>
      <c r="V56" s="45">
        <v>8143</v>
      </c>
    </row>
    <row r="57" spans="1:22" ht="27.6">
      <c r="A57" s="45">
        <v>56</v>
      </c>
      <c r="B57" s="82" t="s">
        <v>151</v>
      </c>
      <c r="C57" s="49" t="s">
        <v>134</v>
      </c>
      <c r="D57" s="51">
        <v>43510</v>
      </c>
      <c r="E57" s="51" t="s">
        <v>2551</v>
      </c>
      <c r="F57" s="51" t="s">
        <v>135</v>
      </c>
      <c r="G57" s="49" t="s">
        <v>136</v>
      </c>
      <c r="H57" s="49" t="s">
        <v>88</v>
      </c>
      <c r="I57" s="49" t="str">
        <f t="shared" si="0"/>
        <v>Neutral</v>
      </c>
      <c r="J57" s="17">
        <v>9001</v>
      </c>
      <c r="K57" s="49" t="s">
        <v>130</v>
      </c>
      <c r="L57" s="82" t="str">
        <f>IF(J57=9001,VLOOKUP(K57,'ISO-reference'!$C$1:$D$67,2,FALSE),IF(J57=45001,VLOOKUP(K57,'ISO-reference'!$A$1:$B$40,2,FALSE),IF(J57=21001,VLOOKUP(K57,'ISO-reference'!$E$1:$F$75,2,FALSE),"No ISO Mapping")))</f>
        <v xml:space="preserve"> Preservation</v>
      </c>
      <c r="M57" s="49" t="s">
        <v>16</v>
      </c>
      <c r="N57" s="16"/>
      <c r="O57" s="52">
        <f t="shared" si="5"/>
        <v>43570</v>
      </c>
      <c r="P57" s="52">
        <v>43600</v>
      </c>
      <c r="Q57" s="82" t="s">
        <v>152</v>
      </c>
      <c r="R57" s="28" t="str">
        <f t="shared" si="2"/>
        <v>Closed</v>
      </c>
      <c r="S57" s="17">
        <f t="shared" ca="1" si="3"/>
        <v>90</v>
      </c>
      <c r="T57" s="17">
        <f t="shared" si="4"/>
        <v>30</v>
      </c>
      <c r="U57" s="17">
        <v>60</v>
      </c>
      <c r="V57" s="45">
        <v>8145</v>
      </c>
    </row>
    <row r="58" spans="1:22" ht="55.2">
      <c r="A58" s="45">
        <v>57</v>
      </c>
      <c r="B58" s="82" t="s">
        <v>153</v>
      </c>
      <c r="C58" s="49" t="s">
        <v>134</v>
      </c>
      <c r="D58" s="51">
        <v>43510</v>
      </c>
      <c r="E58" s="51" t="s">
        <v>2551</v>
      </c>
      <c r="F58" s="51" t="s">
        <v>135</v>
      </c>
      <c r="G58" s="49" t="s">
        <v>136</v>
      </c>
      <c r="H58" s="49" t="s">
        <v>88</v>
      </c>
      <c r="I58" s="49" t="str">
        <f t="shared" si="0"/>
        <v>Neutral</v>
      </c>
      <c r="J58" s="17">
        <v>9001</v>
      </c>
      <c r="K58" s="49" t="s">
        <v>36</v>
      </c>
      <c r="L58" s="82" t="str">
        <f>IF(J58=9001,VLOOKUP(K58,'ISO-reference'!$C$1:$D$67,2,FALSE),IF(J58=45001,VLOOKUP(K58,'ISO-reference'!$A$1:$B$40,2,FALSE),IF(J58=21001,VLOOKUP(K58,'ISO-reference'!$E$1:$F$75,2,FALSE),"No ISO Mapping")))</f>
        <v xml:space="preserve"> Environment for Operating Processes</v>
      </c>
      <c r="M58" s="49" t="s">
        <v>16</v>
      </c>
      <c r="N58" s="16"/>
      <c r="O58" s="52">
        <f t="shared" si="5"/>
        <v>43570</v>
      </c>
      <c r="P58" s="52">
        <v>43600</v>
      </c>
      <c r="Q58" s="82" t="s">
        <v>154</v>
      </c>
      <c r="R58" s="28" t="str">
        <f t="shared" si="2"/>
        <v>Closed</v>
      </c>
      <c r="S58" s="17">
        <f t="shared" ca="1" si="3"/>
        <v>90</v>
      </c>
      <c r="T58" s="17">
        <f t="shared" si="4"/>
        <v>30</v>
      </c>
      <c r="U58" s="17">
        <v>53</v>
      </c>
      <c r="V58" s="45">
        <v>8146</v>
      </c>
    </row>
    <row r="59" spans="1:22" ht="55.2">
      <c r="A59" s="45">
        <v>58</v>
      </c>
      <c r="B59" s="82" t="s">
        <v>155</v>
      </c>
      <c r="C59" s="49" t="s">
        <v>134</v>
      </c>
      <c r="D59" s="51">
        <v>43510</v>
      </c>
      <c r="E59" s="51" t="s">
        <v>2551</v>
      </c>
      <c r="F59" s="51" t="s">
        <v>135</v>
      </c>
      <c r="G59" s="49" t="s">
        <v>136</v>
      </c>
      <c r="H59" s="49" t="s">
        <v>88</v>
      </c>
      <c r="I59" s="49" t="str">
        <f t="shared" si="0"/>
        <v>Neutral</v>
      </c>
      <c r="J59" s="17">
        <v>9001</v>
      </c>
      <c r="K59" s="49" t="s">
        <v>156</v>
      </c>
      <c r="L59" s="82" t="str">
        <f>IF(J59=9001,VLOOKUP(K59,'ISO-reference'!$C$1:$D$67,2,FALSE),IF(J59=45001,VLOOKUP(K59,'ISO-reference'!$A$1:$B$40,2,FALSE),IF(J59=21001,VLOOKUP(K59,'ISO-reference'!$E$1:$F$75,2,FALSE),"No ISO Mapping")))</f>
        <v xml:space="preserve"> Information for external provide</v>
      </c>
      <c r="M59" s="49" t="s">
        <v>16</v>
      </c>
      <c r="N59" s="16"/>
      <c r="O59" s="52">
        <f t="shared" si="5"/>
        <v>43570</v>
      </c>
      <c r="P59" s="52">
        <v>43600</v>
      </c>
      <c r="Q59" s="82" t="s">
        <v>157</v>
      </c>
      <c r="R59" s="28" t="str">
        <f t="shared" si="2"/>
        <v>Closed</v>
      </c>
      <c r="S59" s="17">
        <f t="shared" ca="1" si="3"/>
        <v>90</v>
      </c>
      <c r="T59" s="17">
        <f t="shared" si="4"/>
        <v>30</v>
      </c>
      <c r="U59" s="17">
        <v>59</v>
      </c>
      <c r="V59" s="45">
        <v>8147</v>
      </c>
    </row>
    <row r="60" spans="1:22" ht="41.4">
      <c r="A60" s="45">
        <v>59</v>
      </c>
      <c r="B60" s="82" t="s">
        <v>158</v>
      </c>
      <c r="C60" s="49" t="s">
        <v>134</v>
      </c>
      <c r="D60" s="51">
        <v>43529</v>
      </c>
      <c r="E60" s="51" t="s">
        <v>2551</v>
      </c>
      <c r="F60" s="51" t="s">
        <v>10</v>
      </c>
      <c r="G60" s="49" t="s">
        <v>11</v>
      </c>
      <c r="H60" s="49" t="s">
        <v>88</v>
      </c>
      <c r="I60" s="49" t="str">
        <f t="shared" si="0"/>
        <v>Neutral</v>
      </c>
      <c r="J60" s="17">
        <v>9001</v>
      </c>
      <c r="K60" s="49">
        <v>7.3</v>
      </c>
      <c r="L60" s="82" t="str">
        <f>IF(J60=9001,VLOOKUP(K60,'ISO-reference'!$C$1:$D$67,2,FALSE),IF(J60=45001,VLOOKUP(K60,'ISO-reference'!$A$1:$B$40,2,FALSE),IF(J60=21001,VLOOKUP(K60,'ISO-reference'!$E$1:$F$75,2,FALSE),"No ISO Mapping")))</f>
        <v xml:space="preserve"> Awareness</v>
      </c>
      <c r="M60" s="49" t="s">
        <v>13</v>
      </c>
      <c r="N60" s="16"/>
      <c r="O60" s="52">
        <f t="shared" si="5"/>
        <v>43589</v>
      </c>
      <c r="P60" s="52">
        <v>43684</v>
      </c>
      <c r="Q60" s="82" t="s">
        <v>159</v>
      </c>
      <c r="R60" s="28" t="str">
        <f t="shared" si="2"/>
        <v>Closed</v>
      </c>
      <c r="S60" s="17">
        <f t="shared" ca="1" si="3"/>
        <v>155</v>
      </c>
      <c r="T60" s="17">
        <f t="shared" si="4"/>
        <v>95</v>
      </c>
      <c r="U60" s="17">
        <v>213</v>
      </c>
      <c r="V60" s="45">
        <v>10569</v>
      </c>
    </row>
    <row r="61" spans="1:22" ht="55.2">
      <c r="A61" s="45">
        <v>60</v>
      </c>
      <c r="B61" s="82" t="s">
        <v>1525</v>
      </c>
      <c r="C61" s="49" t="s">
        <v>134</v>
      </c>
      <c r="D61" s="51">
        <v>43610</v>
      </c>
      <c r="E61" s="51" t="s">
        <v>2551</v>
      </c>
      <c r="F61" s="49" t="s">
        <v>160</v>
      </c>
      <c r="G61" s="49" t="s">
        <v>160</v>
      </c>
      <c r="H61" s="49" t="s">
        <v>19</v>
      </c>
      <c r="I61" s="49" t="str">
        <f t="shared" si="0"/>
        <v>Neutral</v>
      </c>
      <c r="J61" s="17">
        <v>9001</v>
      </c>
      <c r="K61" s="49">
        <v>4.3</v>
      </c>
      <c r="L61" s="82" t="str">
        <f>IF(J61=9001,VLOOKUP(K61,'ISO-reference'!$C$1:$D$67,2,FALSE),IF(J61=45001,VLOOKUP(K61,'ISO-reference'!$A$1:$B$40,2,FALSE),IF(J61=21001,VLOOKUP(K61,'ISO-reference'!$E$1:$F$75,2,FALSE),"No ISO Mapping")))</f>
        <v xml:space="preserve"> Scope of QMS</v>
      </c>
      <c r="M61" s="49" t="s">
        <v>21</v>
      </c>
      <c r="N61" s="16"/>
      <c r="O61" s="52">
        <f t="shared" si="5"/>
        <v>43670</v>
      </c>
      <c r="P61" s="52">
        <v>43841</v>
      </c>
      <c r="Q61" s="82" t="s">
        <v>161</v>
      </c>
      <c r="R61" s="28" t="str">
        <f t="shared" si="2"/>
        <v>Closed</v>
      </c>
      <c r="S61" s="17">
        <f t="shared" ca="1" si="3"/>
        <v>231</v>
      </c>
      <c r="T61" s="17">
        <f t="shared" si="4"/>
        <v>171</v>
      </c>
      <c r="U61" s="17">
        <v>218</v>
      </c>
      <c r="V61" s="45">
        <v>10625</v>
      </c>
    </row>
    <row r="62" spans="1:22">
      <c r="A62" s="45">
        <v>61</v>
      </c>
      <c r="B62" s="82" t="s">
        <v>1526</v>
      </c>
      <c r="C62" s="49" t="s">
        <v>134</v>
      </c>
      <c r="D62" s="51">
        <v>43614</v>
      </c>
      <c r="E62" s="51" t="s">
        <v>2551</v>
      </c>
      <c r="F62" s="49" t="s">
        <v>160</v>
      </c>
      <c r="G62" s="49" t="s">
        <v>160</v>
      </c>
      <c r="H62" s="49" t="s">
        <v>19</v>
      </c>
      <c r="I62" s="49" t="str">
        <f t="shared" si="0"/>
        <v>Neutral</v>
      </c>
      <c r="J62" s="17">
        <v>9001</v>
      </c>
      <c r="K62" s="49">
        <v>4.2</v>
      </c>
      <c r="L62" s="82" t="str">
        <f>IF(J62=9001,VLOOKUP(K62,'ISO-reference'!$C$1:$D$67,2,FALSE),IF(J62=45001,VLOOKUP(K62,'ISO-reference'!$A$1:$B$40,2,FALSE),IF(J62=21001,VLOOKUP(K62,'ISO-reference'!$E$1:$F$75,2,FALSE),"No ISO Mapping")))</f>
        <v xml:space="preserve"> Needs &amp; Expectations</v>
      </c>
      <c r="M62" s="49" t="s">
        <v>16</v>
      </c>
      <c r="N62" s="16"/>
      <c r="O62" s="52">
        <f t="shared" si="5"/>
        <v>43674</v>
      </c>
      <c r="P62" s="52">
        <v>43841</v>
      </c>
      <c r="Q62" s="82" t="s">
        <v>162</v>
      </c>
      <c r="R62" s="28" t="str">
        <f t="shared" si="2"/>
        <v>Closed</v>
      </c>
      <c r="S62" s="17">
        <f t="shared" ca="1" si="3"/>
        <v>227</v>
      </c>
      <c r="T62" s="17">
        <f t="shared" si="4"/>
        <v>167</v>
      </c>
      <c r="U62" s="17">
        <v>214</v>
      </c>
      <c r="V62" s="45">
        <v>10656</v>
      </c>
    </row>
    <row r="63" spans="1:22" ht="27.6">
      <c r="A63" s="45">
        <v>62</v>
      </c>
      <c r="B63" s="82" t="s">
        <v>163</v>
      </c>
      <c r="C63" s="49" t="s">
        <v>134</v>
      </c>
      <c r="D63" s="51">
        <v>43614</v>
      </c>
      <c r="E63" s="51" t="s">
        <v>2551</v>
      </c>
      <c r="F63" s="49" t="s">
        <v>160</v>
      </c>
      <c r="G63" s="49" t="s">
        <v>160</v>
      </c>
      <c r="H63" s="49" t="s">
        <v>19</v>
      </c>
      <c r="I63" s="49" t="str">
        <f t="shared" si="0"/>
        <v>Neutral</v>
      </c>
      <c r="J63" s="17">
        <v>9001</v>
      </c>
      <c r="K63" s="49">
        <v>4.2</v>
      </c>
      <c r="L63" s="82" t="str">
        <f>IF(J63=9001,VLOOKUP(K63,'ISO-reference'!$C$1:$D$67,2,FALSE),IF(J63=45001,VLOOKUP(K63,'ISO-reference'!$A$1:$B$40,2,FALSE),IF(J63=21001,VLOOKUP(K63,'ISO-reference'!$E$1:$F$75,2,FALSE),"No ISO Mapping")))</f>
        <v xml:space="preserve"> Needs &amp; Expectations</v>
      </c>
      <c r="M63" s="49" t="s">
        <v>16</v>
      </c>
      <c r="N63" s="16"/>
      <c r="O63" s="52">
        <f t="shared" si="5"/>
        <v>43674</v>
      </c>
      <c r="P63" s="52">
        <v>43841</v>
      </c>
      <c r="Q63" s="82" t="s">
        <v>164</v>
      </c>
      <c r="R63" s="28" t="str">
        <f t="shared" si="2"/>
        <v>Closed</v>
      </c>
      <c r="S63" s="17">
        <f t="shared" ca="1" si="3"/>
        <v>227</v>
      </c>
      <c r="T63" s="17">
        <f t="shared" si="4"/>
        <v>167</v>
      </c>
      <c r="U63" s="17">
        <v>215</v>
      </c>
      <c r="V63" s="45">
        <v>10657</v>
      </c>
    </row>
    <row r="64" spans="1:22">
      <c r="A64" s="45">
        <v>63</v>
      </c>
      <c r="B64" s="82" t="s">
        <v>1527</v>
      </c>
      <c r="C64" s="49" t="s">
        <v>134</v>
      </c>
      <c r="D64" s="51">
        <v>43616</v>
      </c>
      <c r="E64" s="51" t="s">
        <v>2551</v>
      </c>
      <c r="F64" s="49" t="s">
        <v>160</v>
      </c>
      <c r="G64" s="49" t="s">
        <v>160</v>
      </c>
      <c r="H64" s="49" t="s">
        <v>19</v>
      </c>
      <c r="I64" s="49" t="str">
        <f t="shared" si="0"/>
        <v>Neutral</v>
      </c>
      <c r="J64" s="17">
        <v>9001</v>
      </c>
      <c r="K64" s="49">
        <v>4.2</v>
      </c>
      <c r="L64" s="82" t="str">
        <f>IF(J64=9001,VLOOKUP(K64,'ISO-reference'!$C$1:$D$67,2,FALSE),IF(J64=45001,VLOOKUP(K64,'ISO-reference'!$A$1:$B$40,2,FALSE),IF(J64=21001,VLOOKUP(K64,'ISO-reference'!$E$1:$F$75,2,FALSE),"No ISO Mapping")))</f>
        <v xml:space="preserve"> Needs &amp; Expectations</v>
      </c>
      <c r="M64" s="49" t="s">
        <v>13</v>
      </c>
      <c r="N64" s="16"/>
      <c r="O64" s="52">
        <f t="shared" si="5"/>
        <v>43676</v>
      </c>
      <c r="P64" s="52">
        <v>43853</v>
      </c>
      <c r="Q64" s="82" t="s">
        <v>165</v>
      </c>
      <c r="R64" s="28" t="str">
        <f t="shared" si="2"/>
        <v>Closed</v>
      </c>
      <c r="S64" s="17">
        <f t="shared" ca="1" si="3"/>
        <v>237</v>
      </c>
      <c r="T64" s="17">
        <f t="shared" si="4"/>
        <v>177</v>
      </c>
      <c r="U64" s="17">
        <v>216</v>
      </c>
      <c r="V64" s="45">
        <v>10658</v>
      </c>
    </row>
    <row r="65" spans="1:22">
      <c r="A65" s="45">
        <v>64</v>
      </c>
      <c r="B65" s="82" t="s">
        <v>166</v>
      </c>
      <c r="C65" s="49" t="s">
        <v>134</v>
      </c>
      <c r="D65" s="51">
        <v>43616</v>
      </c>
      <c r="E65" s="51" t="s">
        <v>2551</v>
      </c>
      <c r="F65" s="49" t="s">
        <v>160</v>
      </c>
      <c r="G65" s="49" t="s">
        <v>160</v>
      </c>
      <c r="H65" s="49" t="s">
        <v>19</v>
      </c>
      <c r="I65" s="49" t="str">
        <f t="shared" si="0"/>
        <v>Neutral</v>
      </c>
      <c r="J65" s="17">
        <v>9001</v>
      </c>
      <c r="K65" s="49">
        <v>4.2</v>
      </c>
      <c r="L65" s="82" t="str">
        <f>IF(J65=9001,VLOOKUP(K65,'ISO-reference'!$C$1:$D$67,2,FALSE),IF(J65=45001,VLOOKUP(K65,'ISO-reference'!$A$1:$B$40,2,FALSE),IF(J65=21001,VLOOKUP(K65,'ISO-reference'!$E$1:$F$75,2,FALSE),"No ISO Mapping")))</f>
        <v xml:space="preserve"> Needs &amp; Expectations</v>
      </c>
      <c r="M65" s="49" t="s">
        <v>21</v>
      </c>
      <c r="N65" s="16"/>
      <c r="O65" s="52">
        <f t="shared" si="5"/>
        <v>43676</v>
      </c>
      <c r="P65" s="52">
        <v>43840</v>
      </c>
      <c r="Q65" s="82" t="s">
        <v>167</v>
      </c>
      <c r="R65" s="28" t="str">
        <f t="shared" si="2"/>
        <v>Closed</v>
      </c>
      <c r="S65" s="17">
        <f t="shared" ca="1" si="3"/>
        <v>224</v>
      </c>
      <c r="T65" s="17">
        <f t="shared" si="4"/>
        <v>164</v>
      </c>
      <c r="U65" s="17">
        <v>217</v>
      </c>
      <c r="V65" s="45">
        <v>10659</v>
      </c>
    </row>
    <row r="66" spans="1:22" ht="27.6">
      <c r="A66" s="45">
        <v>65</v>
      </c>
      <c r="B66" s="82" t="s">
        <v>168</v>
      </c>
      <c r="C66" s="49" t="s">
        <v>9</v>
      </c>
      <c r="D66" s="51">
        <v>43640</v>
      </c>
      <c r="E66" s="51" t="s">
        <v>2551</v>
      </c>
      <c r="F66" s="51" t="s">
        <v>76</v>
      </c>
      <c r="G66" s="49" t="s">
        <v>2781</v>
      </c>
      <c r="H66" s="49" t="s">
        <v>19</v>
      </c>
      <c r="I66" s="49" t="str">
        <f t="shared" ref="I66:I129" si="6">IF(H66="Strength", "Positive", IF(OR(H66="OFI", H66="Observation"), "Neutral", "Negative"))</f>
        <v>Neutral</v>
      </c>
      <c r="J66" s="17">
        <v>9001</v>
      </c>
      <c r="K66" s="49" t="s">
        <v>64</v>
      </c>
      <c r="L66" s="82" t="str">
        <f>IF(J66=9001,VLOOKUP(K66,'ISO-reference'!$C$1:$D$67,2,FALSE),IF(J66=45001,VLOOKUP(K66,'ISO-reference'!$A$1:$B$40,2,FALSE),IF(J66=21001,VLOOKUP(K66,'ISO-reference'!$E$1:$F$75,2,FALSE),"No ISO Mapping")))</f>
        <v xml:space="preserve"> Control of production &amp;  service provision</v>
      </c>
      <c r="M66" s="49" t="s">
        <v>16</v>
      </c>
      <c r="N66" s="16"/>
      <c r="O66" s="52">
        <f t="shared" ref="O66:O76" si="7">D66+60</f>
        <v>43700</v>
      </c>
      <c r="P66" s="52">
        <v>43888</v>
      </c>
      <c r="Q66" s="82" t="s">
        <v>169</v>
      </c>
      <c r="R66" s="28" t="str">
        <f t="shared" si="2"/>
        <v>Closed</v>
      </c>
      <c r="S66" s="17">
        <f t="shared" ref="S66:S129" ca="1" si="8">IF(P66="NA",TODAY()-D66, P66-D66)</f>
        <v>248</v>
      </c>
      <c r="T66" s="17">
        <f t="shared" si="4"/>
        <v>188</v>
      </c>
      <c r="U66" s="17">
        <v>62</v>
      </c>
      <c r="V66" s="45">
        <v>10982</v>
      </c>
    </row>
    <row r="67" spans="1:22" ht="55.2">
      <c r="A67" s="45">
        <v>66</v>
      </c>
      <c r="B67" s="82" t="s">
        <v>170</v>
      </c>
      <c r="C67" s="49" t="s">
        <v>9</v>
      </c>
      <c r="D67" s="51">
        <v>43640</v>
      </c>
      <c r="E67" s="51" t="s">
        <v>2551</v>
      </c>
      <c r="F67" s="51" t="s">
        <v>76</v>
      </c>
      <c r="G67" s="49" t="s">
        <v>2781</v>
      </c>
      <c r="H67" s="49" t="s">
        <v>19</v>
      </c>
      <c r="I67" s="49" t="str">
        <f t="shared" si="6"/>
        <v>Neutral</v>
      </c>
      <c r="J67" s="17">
        <v>9001</v>
      </c>
      <c r="K67" s="49" t="s">
        <v>120</v>
      </c>
      <c r="L67" s="82" t="str">
        <f>IF(J67=9001,VLOOKUP(K67,'ISO-reference'!$C$1:$D$67,2,FALSE),IF(J67=45001,VLOOKUP(K67,'ISO-reference'!$A$1:$B$40,2,FALSE),IF(J67=21001,VLOOKUP(K67,'ISO-reference'!$E$1:$F$75,2,FALSE),"No ISO Mapping")))</f>
        <v xml:space="preserve"> General (Performance Evaluation)</v>
      </c>
      <c r="M67" s="49" t="s">
        <v>21</v>
      </c>
      <c r="N67" s="16"/>
      <c r="O67" s="52">
        <f t="shared" si="7"/>
        <v>43700</v>
      </c>
      <c r="P67" s="52">
        <v>43896</v>
      </c>
      <c r="Q67" s="82" t="s">
        <v>171</v>
      </c>
      <c r="R67" s="28" t="str">
        <f t="shared" ref="R67:R130" si="9">IF(P67="NA", "Open", "Closed")</f>
        <v>Closed</v>
      </c>
      <c r="S67" s="17">
        <f t="shared" ca="1" si="8"/>
        <v>256</v>
      </c>
      <c r="T67" s="17">
        <f t="shared" ref="T67:T130" si="10">IF(R67="Open",0, P67-O67)</f>
        <v>196</v>
      </c>
      <c r="U67" s="17">
        <v>70</v>
      </c>
      <c r="V67" s="45">
        <v>10984</v>
      </c>
    </row>
    <row r="68" spans="1:22" ht="41.4">
      <c r="A68" s="45">
        <v>67</v>
      </c>
      <c r="B68" s="82" t="s">
        <v>172</v>
      </c>
      <c r="C68" s="49" t="s">
        <v>9</v>
      </c>
      <c r="D68" s="51">
        <v>43640</v>
      </c>
      <c r="E68" s="51" t="s">
        <v>2551</v>
      </c>
      <c r="F68" s="51" t="s">
        <v>76</v>
      </c>
      <c r="G68" s="49" t="s">
        <v>2781</v>
      </c>
      <c r="H68" s="49" t="s">
        <v>19</v>
      </c>
      <c r="I68" s="49" t="str">
        <f t="shared" si="6"/>
        <v>Neutral</v>
      </c>
      <c r="J68" s="17">
        <v>9001</v>
      </c>
      <c r="K68" s="49" t="s">
        <v>120</v>
      </c>
      <c r="L68" s="82" t="str">
        <f>IF(J68=9001,VLOOKUP(K68,'ISO-reference'!$C$1:$D$67,2,FALSE),IF(J68=45001,VLOOKUP(K68,'ISO-reference'!$A$1:$B$40,2,FALSE),IF(J68=21001,VLOOKUP(K68,'ISO-reference'!$E$1:$F$75,2,FALSE),"No ISO Mapping")))</f>
        <v xml:space="preserve"> General (Performance Evaluation)</v>
      </c>
      <c r="M68" s="49" t="s">
        <v>21</v>
      </c>
      <c r="N68" s="16"/>
      <c r="O68" s="52">
        <f t="shared" si="7"/>
        <v>43700</v>
      </c>
      <c r="P68" s="52">
        <v>43896</v>
      </c>
      <c r="Q68" s="82" t="s">
        <v>173</v>
      </c>
      <c r="R68" s="28" t="str">
        <f t="shared" si="9"/>
        <v>Closed</v>
      </c>
      <c r="S68" s="17">
        <f t="shared" ca="1" si="8"/>
        <v>256</v>
      </c>
      <c r="T68" s="17">
        <f t="shared" si="10"/>
        <v>196</v>
      </c>
      <c r="U68" s="17">
        <v>71</v>
      </c>
      <c r="V68" s="45">
        <v>10985</v>
      </c>
    </row>
    <row r="69" spans="1:22" ht="41.4">
      <c r="A69" s="45">
        <v>68</v>
      </c>
      <c r="B69" s="82" t="s">
        <v>174</v>
      </c>
      <c r="C69" s="49" t="s">
        <v>9</v>
      </c>
      <c r="D69" s="51">
        <v>43640</v>
      </c>
      <c r="E69" s="51" t="s">
        <v>2551</v>
      </c>
      <c r="F69" s="51" t="s">
        <v>76</v>
      </c>
      <c r="G69" s="49" t="s">
        <v>2781</v>
      </c>
      <c r="H69" s="49" t="s">
        <v>19</v>
      </c>
      <c r="I69" s="49" t="str">
        <f t="shared" si="6"/>
        <v>Neutral</v>
      </c>
      <c r="J69" s="17">
        <v>9001</v>
      </c>
      <c r="K69" s="49" t="s">
        <v>120</v>
      </c>
      <c r="L69" s="82" t="str">
        <f>IF(J69=9001,VLOOKUP(K69,'ISO-reference'!$C$1:$D$67,2,FALSE),IF(J69=45001,VLOOKUP(K69,'ISO-reference'!$A$1:$B$40,2,FALSE),IF(J69=21001,VLOOKUP(K69,'ISO-reference'!$E$1:$F$75,2,FALSE),"No ISO Mapping")))</f>
        <v xml:space="preserve"> General (Performance Evaluation)</v>
      </c>
      <c r="M69" s="49" t="s">
        <v>21</v>
      </c>
      <c r="N69" s="16"/>
      <c r="O69" s="52">
        <f t="shared" si="7"/>
        <v>43700</v>
      </c>
      <c r="P69" s="52">
        <v>43896</v>
      </c>
      <c r="Q69" s="82" t="s">
        <v>175</v>
      </c>
      <c r="R69" s="28" t="str">
        <f t="shared" si="9"/>
        <v>Closed</v>
      </c>
      <c r="S69" s="17">
        <f t="shared" ca="1" si="8"/>
        <v>256</v>
      </c>
      <c r="T69" s="17">
        <f t="shared" si="10"/>
        <v>196</v>
      </c>
      <c r="U69" s="17">
        <v>72</v>
      </c>
      <c r="V69" s="45">
        <v>10987</v>
      </c>
    </row>
    <row r="70" spans="1:22">
      <c r="A70" s="45">
        <v>69</v>
      </c>
      <c r="B70" s="82" t="s">
        <v>176</v>
      </c>
      <c r="C70" s="49" t="s">
        <v>9</v>
      </c>
      <c r="D70" s="51">
        <v>43640</v>
      </c>
      <c r="E70" s="51" t="s">
        <v>2551</v>
      </c>
      <c r="F70" s="51" t="s">
        <v>76</v>
      </c>
      <c r="G70" s="49" t="s">
        <v>2781</v>
      </c>
      <c r="H70" s="49" t="s">
        <v>19</v>
      </c>
      <c r="I70" s="49" t="str">
        <f t="shared" si="6"/>
        <v>Neutral</v>
      </c>
      <c r="J70" s="17">
        <v>9001</v>
      </c>
      <c r="K70" s="49" t="s">
        <v>64</v>
      </c>
      <c r="L70" s="82" t="str">
        <f>IF(J70=9001,VLOOKUP(K70,'ISO-reference'!$C$1:$D$67,2,FALSE),IF(J70=45001,VLOOKUP(K70,'ISO-reference'!$A$1:$B$40,2,FALSE),IF(J70=21001,VLOOKUP(K70,'ISO-reference'!$E$1:$F$75,2,FALSE),"No ISO Mapping")))</f>
        <v xml:space="preserve"> Control of production &amp;  service provision</v>
      </c>
      <c r="M70" s="49" t="s">
        <v>21</v>
      </c>
      <c r="N70" s="16"/>
      <c r="O70" s="52">
        <f t="shared" si="7"/>
        <v>43700</v>
      </c>
      <c r="P70" s="52">
        <v>43896</v>
      </c>
      <c r="Q70" s="82" t="s">
        <v>177</v>
      </c>
      <c r="R70" s="28" t="str">
        <f t="shared" si="9"/>
        <v>Closed</v>
      </c>
      <c r="S70" s="17">
        <f t="shared" ca="1" si="8"/>
        <v>256</v>
      </c>
      <c r="T70" s="17">
        <f t="shared" si="10"/>
        <v>196</v>
      </c>
      <c r="U70" s="17">
        <v>66</v>
      </c>
      <c r="V70" s="45">
        <v>10993</v>
      </c>
    </row>
    <row r="71" spans="1:22">
      <c r="A71" s="45">
        <v>70</v>
      </c>
      <c r="B71" s="82" t="s">
        <v>178</v>
      </c>
      <c r="C71" s="49" t="s">
        <v>9</v>
      </c>
      <c r="D71" s="51">
        <v>43640</v>
      </c>
      <c r="E71" s="51" t="s">
        <v>2551</v>
      </c>
      <c r="F71" s="51" t="s">
        <v>76</v>
      </c>
      <c r="G71" s="49" t="s">
        <v>2781</v>
      </c>
      <c r="H71" s="49" t="s">
        <v>19</v>
      </c>
      <c r="I71" s="49" t="str">
        <f t="shared" si="6"/>
        <v>Neutral</v>
      </c>
      <c r="J71" s="17">
        <v>9001</v>
      </c>
      <c r="K71" s="49" t="s">
        <v>64</v>
      </c>
      <c r="L71" s="82" t="str">
        <f>IF(J71=9001,VLOOKUP(K71,'ISO-reference'!$C$1:$D$67,2,FALSE),IF(J71=45001,VLOOKUP(K71,'ISO-reference'!$A$1:$B$40,2,FALSE),IF(J71=21001,VLOOKUP(K71,'ISO-reference'!$E$1:$F$75,2,FALSE),"No ISO Mapping")))</f>
        <v xml:space="preserve"> Control of production &amp;  service provision</v>
      </c>
      <c r="M71" s="49" t="s">
        <v>112</v>
      </c>
      <c r="N71" s="16"/>
      <c r="O71" s="52">
        <f t="shared" si="7"/>
        <v>43700</v>
      </c>
      <c r="P71" s="52">
        <v>43895</v>
      </c>
      <c r="Q71" s="82" t="s">
        <v>179</v>
      </c>
      <c r="R71" s="28" t="str">
        <f t="shared" si="9"/>
        <v>Closed</v>
      </c>
      <c r="S71" s="17">
        <f t="shared" ca="1" si="8"/>
        <v>255</v>
      </c>
      <c r="T71" s="17">
        <f t="shared" si="10"/>
        <v>195</v>
      </c>
      <c r="U71" s="17">
        <v>67</v>
      </c>
      <c r="V71" s="45">
        <v>10994</v>
      </c>
    </row>
    <row r="72" spans="1:22" ht="82.8">
      <c r="A72" s="45">
        <v>71</v>
      </c>
      <c r="B72" s="82" t="s">
        <v>180</v>
      </c>
      <c r="C72" s="49" t="s">
        <v>9</v>
      </c>
      <c r="D72" s="51">
        <v>43640</v>
      </c>
      <c r="E72" s="51" t="s">
        <v>2551</v>
      </c>
      <c r="F72" s="51" t="s">
        <v>76</v>
      </c>
      <c r="G72" s="49" t="s">
        <v>2781</v>
      </c>
      <c r="H72" s="49" t="s">
        <v>19</v>
      </c>
      <c r="I72" s="49" t="str">
        <f t="shared" si="6"/>
        <v>Neutral</v>
      </c>
      <c r="J72" s="17">
        <v>9001</v>
      </c>
      <c r="K72" s="49" t="s">
        <v>120</v>
      </c>
      <c r="L72" s="82" t="str">
        <f>IF(J72=9001,VLOOKUP(K72,'ISO-reference'!$C$1:$D$67,2,FALSE),IF(J72=45001,VLOOKUP(K72,'ISO-reference'!$A$1:$B$40,2,FALSE),IF(J72=21001,VLOOKUP(K72,'ISO-reference'!$E$1:$F$75,2,FALSE),"No ISO Mapping")))</f>
        <v xml:space="preserve"> General (Performance Evaluation)</v>
      </c>
      <c r="M72" s="49" t="s">
        <v>21</v>
      </c>
      <c r="N72" s="16"/>
      <c r="O72" s="52">
        <f t="shared" si="7"/>
        <v>43700</v>
      </c>
      <c r="P72" s="52">
        <v>43896</v>
      </c>
      <c r="Q72" s="82" t="s">
        <v>181</v>
      </c>
      <c r="R72" s="28" t="str">
        <f t="shared" si="9"/>
        <v>Closed</v>
      </c>
      <c r="S72" s="17">
        <f t="shared" ca="1" si="8"/>
        <v>256</v>
      </c>
      <c r="T72" s="17">
        <f t="shared" si="10"/>
        <v>196</v>
      </c>
      <c r="U72" s="17">
        <v>68</v>
      </c>
      <c r="V72" s="45">
        <v>10996</v>
      </c>
    </row>
    <row r="73" spans="1:22" ht="41.4">
      <c r="A73" s="45">
        <v>72</v>
      </c>
      <c r="B73" s="82" t="s">
        <v>182</v>
      </c>
      <c r="C73" s="49" t="s">
        <v>9</v>
      </c>
      <c r="D73" s="51">
        <v>43640</v>
      </c>
      <c r="E73" s="51" t="s">
        <v>2551</v>
      </c>
      <c r="F73" s="51" t="s">
        <v>76</v>
      </c>
      <c r="G73" s="49" t="s">
        <v>2781</v>
      </c>
      <c r="H73" s="49" t="s">
        <v>19</v>
      </c>
      <c r="I73" s="49" t="str">
        <f t="shared" si="6"/>
        <v>Neutral</v>
      </c>
      <c r="J73" s="17">
        <v>9001</v>
      </c>
      <c r="K73" s="49" t="s">
        <v>120</v>
      </c>
      <c r="L73" s="82" t="str">
        <f>IF(J73=9001,VLOOKUP(K73,'ISO-reference'!$C$1:$D$67,2,FALSE),IF(J73=45001,VLOOKUP(K73,'ISO-reference'!$A$1:$B$40,2,FALSE),IF(J73=21001,VLOOKUP(K73,'ISO-reference'!$E$1:$F$75,2,FALSE),"No ISO Mapping")))</f>
        <v xml:space="preserve"> General (Performance Evaluation)</v>
      </c>
      <c r="M73" s="49" t="s">
        <v>21</v>
      </c>
      <c r="N73" s="16"/>
      <c r="O73" s="52">
        <f t="shared" si="7"/>
        <v>43700</v>
      </c>
      <c r="P73" s="52">
        <v>43893</v>
      </c>
      <c r="Q73" s="82" t="s">
        <v>183</v>
      </c>
      <c r="R73" s="28" t="str">
        <f t="shared" si="9"/>
        <v>Closed</v>
      </c>
      <c r="S73" s="17">
        <f t="shared" ca="1" si="8"/>
        <v>253</v>
      </c>
      <c r="T73" s="17">
        <f t="shared" si="10"/>
        <v>193</v>
      </c>
      <c r="U73" s="17">
        <v>69</v>
      </c>
      <c r="V73" s="45">
        <v>10998</v>
      </c>
    </row>
    <row r="74" spans="1:22" ht="27.6">
      <c r="A74" s="45">
        <v>73</v>
      </c>
      <c r="B74" s="82" t="s">
        <v>184</v>
      </c>
      <c r="C74" s="49" t="s">
        <v>9</v>
      </c>
      <c r="D74" s="51">
        <v>43640</v>
      </c>
      <c r="E74" s="51" t="s">
        <v>2551</v>
      </c>
      <c r="F74" s="51" t="s">
        <v>76</v>
      </c>
      <c r="G74" s="49" t="s">
        <v>2781</v>
      </c>
      <c r="H74" s="49" t="s">
        <v>19</v>
      </c>
      <c r="I74" s="49" t="str">
        <f t="shared" si="6"/>
        <v>Neutral</v>
      </c>
      <c r="J74" s="17">
        <v>9001</v>
      </c>
      <c r="K74" s="49" t="s">
        <v>64</v>
      </c>
      <c r="L74" s="82" t="str">
        <f>IF(J74=9001,VLOOKUP(K74,'ISO-reference'!$C$1:$D$67,2,FALSE),IF(J74=45001,VLOOKUP(K74,'ISO-reference'!$A$1:$B$40,2,FALSE),IF(J74=21001,VLOOKUP(K74,'ISO-reference'!$E$1:$F$75,2,FALSE),"No ISO Mapping")))</f>
        <v xml:space="preserve"> Control of production &amp;  service provision</v>
      </c>
      <c r="M74" s="49" t="s">
        <v>185</v>
      </c>
      <c r="N74" s="16"/>
      <c r="O74" s="52">
        <f t="shared" si="7"/>
        <v>43700</v>
      </c>
      <c r="P74" s="52">
        <v>44000</v>
      </c>
      <c r="Q74" s="82" t="s">
        <v>186</v>
      </c>
      <c r="R74" s="28" t="str">
        <f t="shared" si="9"/>
        <v>Closed</v>
      </c>
      <c r="S74" s="17">
        <f t="shared" ca="1" si="8"/>
        <v>360</v>
      </c>
      <c r="T74" s="17">
        <f t="shared" si="10"/>
        <v>300</v>
      </c>
      <c r="U74" s="17">
        <v>63</v>
      </c>
      <c r="V74" s="45">
        <v>10999</v>
      </c>
    </row>
    <row r="75" spans="1:22">
      <c r="A75" s="45">
        <v>74</v>
      </c>
      <c r="B75" s="82" t="s">
        <v>187</v>
      </c>
      <c r="C75" s="49" t="s">
        <v>9</v>
      </c>
      <c r="D75" s="51">
        <v>43640</v>
      </c>
      <c r="E75" s="51" t="s">
        <v>2551</v>
      </c>
      <c r="F75" s="51" t="s">
        <v>76</v>
      </c>
      <c r="G75" s="49" t="s">
        <v>2781</v>
      </c>
      <c r="H75" s="49" t="s">
        <v>19</v>
      </c>
      <c r="I75" s="49" t="str">
        <f t="shared" si="6"/>
        <v>Neutral</v>
      </c>
      <c r="J75" s="17">
        <v>9001</v>
      </c>
      <c r="K75" s="49" t="s">
        <v>64</v>
      </c>
      <c r="L75" s="82" t="str">
        <f>IF(J75=9001,VLOOKUP(K75,'ISO-reference'!$C$1:$D$67,2,FALSE),IF(J75=45001,VLOOKUP(K75,'ISO-reference'!$A$1:$B$40,2,FALSE),IF(J75=21001,VLOOKUP(K75,'ISO-reference'!$E$1:$F$75,2,FALSE),"No ISO Mapping")))</f>
        <v xml:space="preserve"> Control of production &amp;  service provision</v>
      </c>
      <c r="M75" s="49" t="s">
        <v>185</v>
      </c>
      <c r="N75" s="16"/>
      <c r="O75" s="52">
        <f t="shared" si="7"/>
        <v>43700</v>
      </c>
      <c r="P75" s="52">
        <v>43948</v>
      </c>
      <c r="Q75" s="82" t="s">
        <v>188</v>
      </c>
      <c r="R75" s="28" t="str">
        <f t="shared" si="9"/>
        <v>Closed</v>
      </c>
      <c r="S75" s="17">
        <f t="shared" ca="1" si="8"/>
        <v>308</v>
      </c>
      <c r="T75" s="17">
        <f t="shared" si="10"/>
        <v>248</v>
      </c>
      <c r="U75" s="17">
        <v>64</v>
      </c>
      <c r="V75" s="45">
        <v>11000</v>
      </c>
    </row>
    <row r="76" spans="1:22">
      <c r="A76" s="45">
        <v>75</v>
      </c>
      <c r="B76" s="83" t="s">
        <v>189</v>
      </c>
      <c r="C76" s="49" t="s">
        <v>9</v>
      </c>
      <c r="D76" s="51">
        <v>43640</v>
      </c>
      <c r="E76" s="51" t="s">
        <v>2551</v>
      </c>
      <c r="F76" s="51" t="s">
        <v>76</v>
      </c>
      <c r="G76" s="49" t="s">
        <v>2781</v>
      </c>
      <c r="H76" s="49" t="s">
        <v>19</v>
      </c>
      <c r="I76" s="49" t="str">
        <f t="shared" si="6"/>
        <v>Neutral</v>
      </c>
      <c r="J76" s="17">
        <v>9001</v>
      </c>
      <c r="K76" s="49" t="s">
        <v>64</v>
      </c>
      <c r="L76" s="82" t="str">
        <f>IF(J76=9001,VLOOKUP(K76,'ISO-reference'!$C$1:$D$67,2,FALSE),IF(J76=45001,VLOOKUP(K76,'ISO-reference'!$A$1:$B$40,2,FALSE),IF(J76=21001,VLOOKUP(K76,'ISO-reference'!$E$1:$F$75,2,FALSE),"No ISO Mapping")))</f>
        <v xml:space="preserve"> Control of production &amp;  service provision</v>
      </c>
      <c r="M76" s="49" t="s">
        <v>16</v>
      </c>
      <c r="N76" s="16"/>
      <c r="O76" s="52">
        <f t="shared" si="7"/>
        <v>43700</v>
      </c>
      <c r="P76" s="52">
        <v>43907</v>
      </c>
      <c r="Q76" s="83" t="s">
        <v>190</v>
      </c>
      <c r="R76" s="28" t="str">
        <f t="shared" si="9"/>
        <v>Closed</v>
      </c>
      <c r="S76" s="17">
        <f t="shared" ca="1" si="8"/>
        <v>267</v>
      </c>
      <c r="T76" s="17">
        <f t="shared" si="10"/>
        <v>207</v>
      </c>
      <c r="U76" s="17">
        <v>65</v>
      </c>
      <c r="V76" s="45">
        <v>11001</v>
      </c>
    </row>
    <row r="77" spans="1:22" ht="69">
      <c r="A77" s="45">
        <v>76</v>
      </c>
      <c r="B77" s="82" t="s">
        <v>191</v>
      </c>
      <c r="C77" s="49" t="s">
        <v>9</v>
      </c>
      <c r="D77" s="51">
        <v>43654</v>
      </c>
      <c r="E77" s="51" t="s">
        <v>2551</v>
      </c>
      <c r="F77" s="51" t="s">
        <v>76</v>
      </c>
      <c r="G77" s="49" t="s">
        <v>192</v>
      </c>
      <c r="H77" s="49" t="s">
        <v>88</v>
      </c>
      <c r="I77" s="49" t="str">
        <f t="shared" si="6"/>
        <v>Neutral</v>
      </c>
      <c r="J77" s="17">
        <v>9001</v>
      </c>
      <c r="K77" s="49" t="s">
        <v>193</v>
      </c>
      <c r="L77" s="82" t="str">
        <f>IF(J77=9001,VLOOKUP(K77,'ISO-reference'!$C$1:$D$67,2,FALSE),IF(J77=45001,VLOOKUP(K77,'ISO-reference'!$A$1:$B$40,2,FALSE),IF(J77=21001,VLOOKUP(K77,'ISO-reference'!$E$1:$F$75,2,FALSE),"No ISO Mapping")))</f>
        <v xml:space="preserve"> Determining requirements for products &amp; services</v>
      </c>
      <c r="M77" s="49" t="s">
        <v>194</v>
      </c>
      <c r="N77" s="16"/>
      <c r="O77" s="52">
        <v>44012</v>
      </c>
      <c r="P77" s="52">
        <v>43979</v>
      </c>
      <c r="Q77" s="82" t="s">
        <v>195</v>
      </c>
      <c r="R77" s="28" t="str">
        <f t="shared" si="9"/>
        <v>Closed</v>
      </c>
      <c r="S77" s="17">
        <f t="shared" ca="1" si="8"/>
        <v>325</v>
      </c>
      <c r="T77" s="17">
        <f t="shared" si="10"/>
        <v>-33</v>
      </c>
      <c r="U77" s="17">
        <v>579</v>
      </c>
      <c r="V77" s="45">
        <v>11407</v>
      </c>
    </row>
    <row r="78" spans="1:22" ht="41.4">
      <c r="A78" s="45">
        <v>77</v>
      </c>
      <c r="B78" s="82" t="s">
        <v>196</v>
      </c>
      <c r="C78" s="49" t="s">
        <v>9</v>
      </c>
      <c r="D78" s="51">
        <v>43654</v>
      </c>
      <c r="E78" s="51" t="s">
        <v>2551</v>
      </c>
      <c r="F78" s="51" t="s">
        <v>76</v>
      </c>
      <c r="G78" s="49" t="s">
        <v>192</v>
      </c>
      <c r="H78" s="49" t="s">
        <v>12</v>
      </c>
      <c r="I78" s="49" t="str">
        <f t="shared" si="6"/>
        <v>Negative</v>
      </c>
      <c r="J78" s="17">
        <v>9001</v>
      </c>
      <c r="K78" s="49" t="s">
        <v>193</v>
      </c>
      <c r="L78" s="82" t="str">
        <f>IF(J78=9001,VLOOKUP(K78,'ISO-reference'!$C$1:$D$67,2,FALSE),IF(J78=45001,VLOOKUP(K78,'ISO-reference'!$A$1:$B$40,2,FALSE),IF(J78=21001,VLOOKUP(K78,'ISO-reference'!$E$1:$F$75,2,FALSE),"No ISO Mapping")))</f>
        <v xml:space="preserve"> Determining requirements for products &amp; services</v>
      </c>
      <c r="M78" s="49" t="s">
        <v>194</v>
      </c>
      <c r="N78" s="16"/>
      <c r="O78" s="52">
        <v>44012</v>
      </c>
      <c r="P78" s="52">
        <v>43986</v>
      </c>
      <c r="Q78" s="82" t="s">
        <v>197</v>
      </c>
      <c r="R78" s="28" t="str">
        <f t="shared" si="9"/>
        <v>Closed</v>
      </c>
      <c r="S78" s="17">
        <f t="shared" ca="1" si="8"/>
        <v>332</v>
      </c>
      <c r="T78" s="17">
        <f t="shared" si="10"/>
        <v>-26</v>
      </c>
      <c r="U78" s="17">
        <v>580</v>
      </c>
      <c r="V78" s="45">
        <v>11414</v>
      </c>
    </row>
    <row r="79" spans="1:22" ht="96.6">
      <c r="A79" s="45">
        <v>78</v>
      </c>
      <c r="B79" s="82" t="s">
        <v>198</v>
      </c>
      <c r="C79" s="49" t="s">
        <v>9</v>
      </c>
      <c r="D79" s="51">
        <v>43654</v>
      </c>
      <c r="E79" s="51" t="s">
        <v>2551</v>
      </c>
      <c r="F79" s="51" t="s">
        <v>76</v>
      </c>
      <c r="G79" s="49" t="s">
        <v>192</v>
      </c>
      <c r="H79" s="49" t="s">
        <v>12</v>
      </c>
      <c r="I79" s="49" t="str">
        <f t="shared" si="6"/>
        <v>Negative</v>
      </c>
      <c r="J79" s="17">
        <v>45001</v>
      </c>
      <c r="K79" s="49">
        <v>8.1</v>
      </c>
      <c r="L79" s="82" t="str">
        <f>IF(J79=9001,VLOOKUP(K79,'ISO-reference'!$C$1:$D$67,2,FALSE),IF(J79=45001,VLOOKUP(K79,'ISO-reference'!$A$1:$B$40,2,FALSE),IF(J79=21001,VLOOKUP(K79,'ISO-reference'!$E$1:$F$75,2,FALSE),"No ISO Mapping")))</f>
        <v xml:space="preserve"> Operational planning and control</v>
      </c>
      <c r="M79" s="49" t="s">
        <v>194</v>
      </c>
      <c r="N79" s="16"/>
      <c r="O79" s="52">
        <f t="shared" ref="O79:O95" si="11">D79+60</f>
        <v>43714</v>
      </c>
      <c r="P79" s="52">
        <v>43948</v>
      </c>
      <c r="Q79" s="82" t="s">
        <v>199</v>
      </c>
      <c r="R79" s="28" t="str">
        <f t="shared" si="9"/>
        <v>Closed</v>
      </c>
      <c r="S79" s="17">
        <f t="shared" ca="1" si="8"/>
        <v>294</v>
      </c>
      <c r="T79" s="17">
        <f t="shared" si="10"/>
        <v>234</v>
      </c>
      <c r="U79" s="17">
        <v>503</v>
      </c>
      <c r="V79" s="45">
        <v>11415</v>
      </c>
    </row>
    <row r="80" spans="1:22" ht="55.2">
      <c r="A80" s="45">
        <v>79</v>
      </c>
      <c r="B80" s="82" t="s">
        <v>200</v>
      </c>
      <c r="C80" s="49" t="s">
        <v>9</v>
      </c>
      <c r="D80" s="51">
        <v>43654</v>
      </c>
      <c r="E80" s="51" t="s">
        <v>2551</v>
      </c>
      <c r="F80" s="51" t="s">
        <v>76</v>
      </c>
      <c r="G80" s="49" t="s">
        <v>192</v>
      </c>
      <c r="H80" s="49" t="s">
        <v>12</v>
      </c>
      <c r="I80" s="49" t="str">
        <f t="shared" si="6"/>
        <v>Negative</v>
      </c>
      <c r="J80" s="17">
        <v>9001</v>
      </c>
      <c r="K80" s="49" t="s">
        <v>193</v>
      </c>
      <c r="L80" s="82" t="str">
        <f>IF(J80=9001,VLOOKUP(K80,'ISO-reference'!$C$1:$D$67,2,FALSE),IF(J80=45001,VLOOKUP(K80,'ISO-reference'!$A$1:$B$40,2,FALSE),IF(J80=21001,VLOOKUP(K80,'ISO-reference'!$E$1:$F$75,2,FALSE),"No ISO Mapping")))</f>
        <v xml:space="preserve"> Determining requirements for products &amp; services</v>
      </c>
      <c r="M80" s="49" t="s">
        <v>194</v>
      </c>
      <c r="N80" s="16"/>
      <c r="O80" s="52">
        <f t="shared" si="11"/>
        <v>43714</v>
      </c>
      <c r="P80" s="52">
        <v>43887</v>
      </c>
      <c r="Q80" s="82" t="s">
        <v>201</v>
      </c>
      <c r="R80" s="28" t="str">
        <f t="shared" si="9"/>
        <v>Closed</v>
      </c>
      <c r="S80" s="17">
        <f t="shared" ca="1" si="8"/>
        <v>233</v>
      </c>
      <c r="T80" s="17">
        <f t="shared" si="10"/>
        <v>173</v>
      </c>
      <c r="U80" s="17">
        <v>581</v>
      </c>
      <c r="V80" s="45">
        <v>11416</v>
      </c>
    </row>
    <row r="81" spans="1:22" ht="55.2">
      <c r="A81" s="45">
        <v>80</v>
      </c>
      <c r="B81" s="82" t="s">
        <v>202</v>
      </c>
      <c r="C81" s="49" t="s">
        <v>9</v>
      </c>
      <c r="D81" s="51">
        <v>43655</v>
      </c>
      <c r="E81" s="51" t="s">
        <v>2551</v>
      </c>
      <c r="F81" s="51" t="s">
        <v>76</v>
      </c>
      <c r="G81" s="49" t="s">
        <v>192</v>
      </c>
      <c r="H81" s="49" t="s">
        <v>88</v>
      </c>
      <c r="I81" s="49" t="str">
        <f t="shared" si="6"/>
        <v>Neutral</v>
      </c>
      <c r="J81" s="17">
        <v>9001</v>
      </c>
      <c r="K81" s="49" t="s">
        <v>193</v>
      </c>
      <c r="L81" s="82" t="str">
        <f>IF(J81=9001,VLOOKUP(K81,'ISO-reference'!$C$1:$D$67,2,FALSE),IF(J81=45001,VLOOKUP(K81,'ISO-reference'!$A$1:$B$40,2,FALSE),IF(J81=21001,VLOOKUP(K81,'ISO-reference'!$E$1:$F$75,2,FALSE),"No ISO Mapping")))</f>
        <v xml:space="preserve"> Determining requirements for products &amp; services</v>
      </c>
      <c r="M81" s="49" t="s">
        <v>21</v>
      </c>
      <c r="N81" s="16"/>
      <c r="O81" s="52">
        <f t="shared" si="11"/>
        <v>43715</v>
      </c>
      <c r="P81" s="52">
        <v>43887</v>
      </c>
      <c r="Q81" s="82" t="s">
        <v>203</v>
      </c>
      <c r="R81" s="28" t="str">
        <f t="shared" si="9"/>
        <v>Closed</v>
      </c>
      <c r="S81" s="17">
        <f t="shared" ca="1" si="8"/>
        <v>232</v>
      </c>
      <c r="T81" s="17">
        <f t="shared" si="10"/>
        <v>172</v>
      </c>
      <c r="U81" s="17">
        <v>582</v>
      </c>
      <c r="V81" s="45">
        <v>11417</v>
      </c>
    </row>
    <row r="82" spans="1:22" ht="41.4">
      <c r="A82" s="45">
        <v>81</v>
      </c>
      <c r="B82" s="82" t="s">
        <v>204</v>
      </c>
      <c r="C82" s="49" t="s">
        <v>9</v>
      </c>
      <c r="D82" s="51">
        <v>43655</v>
      </c>
      <c r="E82" s="51" t="s">
        <v>2551</v>
      </c>
      <c r="F82" s="51" t="s">
        <v>76</v>
      </c>
      <c r="G82" s="49" t="s">
        <v>192</v>
      </c>
      <c r="H82" s="49" t="s">
        <v>88</v>
      </c>
      <c r="I82" s="49" t="str">
        <f t="shared" si="6"/>
        <v>Neutral</v>
      </c>
      <c r="J82" s="17">
        <v>45001</v>
      </c>
      <c r="K82" s="49">
        <v>7.2</v>
      </c>
      <c r="L82" s="82" t="str">
        <f>IF(J82=9001,VLOOKUP(K82,'ISO-reference'!$C$1:$D$67,2,FALSE),IF(J82=45001,VLOOKUP(K82,'ISO-reference'!$A$1:$B$40,2,FALSE),IF(J82=21001,VLOOKUP(K82,'ISO-reference'!$E$1:$F$75,2,FALSE),"No ISO Mapping")))</f>
        <v xml:space="preserve"> Competence</v>
      </c>
      <c r="M82" s="49" t="s">
        <v>21</v>
      </c>
      <c r="N82" s="16"/>
      <c r="O82" s="52">
        <f t="shared" si="11"/>
        <v>43715</v>
      </c>
      <c r="P82" s="52">
        <v>43887</v>
      </c>
      <c r="Q82" s="82" t="s">
        <v>205</v>
      </c>
      <c r="R82" s="28" t="str">
        <f t="shared" si="9"/>
        <v>Closed</v>
      </c>
      <c r="S82" s="17">
        <f t="shared" ca="1" si="8"/>
        <v>232</v>
      </c>
      <c r="T82" s="17">
        <f t="shared" si="10"/>
        <v>172</v>
      </c>
      <c r="U82" s="17">
        <v>469</v>
      </c>
      <c r="V82" s="45">
        <v>11418</v>
      </c>
    </row>
    <row r="83" spans="1:22" ht="27.6">
      <c r="A83" s="45">
        <v>82</v>
      </c>
      <c r="B83" s="82" t="s">
        <v>206</v>
      </c>
      <c r="C83" s="49" t="s">
        <v>9</v>
      </c>
      <c r="D83" s="51">
        <v>43655</v>
      </c>
      <c r="E83" s="51" t="s">
        <v>2551</v>
      </c>
      <c r="F83" s="51" t="s">
        <v>76</v>
      </c>
      <c r="G83" s="49" t="s">
        <v>192</v>
      </c>
      <c r="H83" s="49" t="s">
        <v>88</v>
      </c>
      <c r="I83" s="49" t="str">
        <f t="shared" si="6"/>
        <v>Neutral</v>
      </c>
      <c r="J83" s="17">
        <v>9001</v>
      </c>
      <c r="K83" s="49" t="s">
        <v>193</v>
      </c>
      <c r="L83" s="82" t="str">
        <f>IF(J83=9001,VLOOKUP(K83,'ISO-reference'!$C$1:$D$67,2,FALSE),IF(J83=45001,VLOOKUP(K83,'ISO-reference'!$A$1:$B$40,2,FALSE),IF(J83=21001,VLOOKUP(K83,'ISO-reference'!$E$1:$F$75,2,FALSE),"No ISO Mapping")))</f>
        <v xml:space="preserve"> Determining requirements for products &amp; services</v>
      </c>
      <c r="M83" s="49" t="s">
        <v>21</v>
      </c>
      <c r="N83" s="16"/>
      <c r="O83" s="52">
        <f t="shared" si="11"/>
        <v>43715</v>
      </c>
      <c r="P83" s="52">
        <v>43887</v>
      </c>
      <c r="Q83" s="82" t="s">
        <v>207</v>
      </c>
      <c r="R83" s="28" t="str">
        <f t="shared" si="9"/>
        <v>Closed</v>
      </c>
      <c r="S83" s="17">
        <f t="shared" ca="1" si="8"/>
        <v>232</v>
      </c>
      <c r="T83" s="17">
        <f t="shared" si="10"/>
        <v>172</v>
      </c>
      <c r="U83" s="17">
        <v>576</v>
      </c>
      <c r="V83" s="45">
        <v>11419</v>
      </c>
    </row>
    <row r="84" spans="1:22" ht="27.6">
      <c r="A84" s="45">
        <v>83</v>
      </c>
      <c r="B84" s="82" t="s">
        <v>208</v>
      </c>
      <c r="C84" s="49" t="s">
        <v>9</v>
      </c>
      <c r="D84" s="51">
        <v>43655</v>
      </c>
      <c r="E84" s="51" t="s">
        <v>2551</v>
      </c>
      <c r="F84" s="51" t="s">
        <v>76</v>
      </c>
      <c r="G84" s="49" t="s">
        <v>192</v>
      </c>
      <c r="H84" s="49" t="s">
        <v>88</v>
      </c>
      <c r="I84" s="49" t="str">
        <f t="shared" si="6"/>
        <v>Neutral</v>
      </c>
      <c r="J84" s="17">
        <v>45001</v>
      </c>
      <c r="K84" s="49">
        <v>7.2</v>
      </c>
      <c r="L84" s="82" t="str">
        <f>IF(J84=9001,VLOOKUP(K84,'ISO-reference'!$C$1:$D$67,2,FALSE),IF(J84=45001,VLOOKUP(K84,'ISO-reference'!$A$1:$B$40,2,FALSE),IF(J84=21001,VLOOKUP(K84,'ISO-reference'!$E$1:$F$75,2,FALSE),"No ISO Mapping")))</f>
        <v xml:space="preserve"> Competence</v>
      </c>
      <c r="M84" s="49" t="s">
        <v>21</v>
      </c>
      <c r="N84" s="16"/>
      <c r="O84" s="52">
        <f t="shared" si="11"/>
        <v>43715</v>
      </c>
      <c r="P84" s="52">
        <v>43887</v>
      </c>
      <c r="Q84" s="82" t="s">
        <v>209</v>
      </c>
      <c r="R84" s="28" t="str">
        <f t="shared" si="9"/>
        <v>Closed</v>
      </c>
      <c r="S84" s="17">
        <f t="shared" ca="1" si="8"/>
        <v>232</v>
      </c>
      <c r="T84" s="17">
        <f t="shared" si="10"/>
        <v>172</v>
      </c>
      <c r="U84" s="17">
        <v>470</v>
      </c>
      <c r="V84" s="45">
        <v>11420</v>
      </c>
    </row>
    <row r="85" spans="1:22" ht="27.6">
      <c r="A85" s="45">
        <v>84</v>
      </c>
      <c r="B85" s="82" t="s">
        <v>210</v>
      </c>
      <c r="C85" s="49" t="s">
        <v>9</v>
      </c>
      <c r="D85" s="51">
        <v>43655</v>
      </c>
      <c r="E85" s="51" t="s">
        <v>2551</v>
      </c>
      <c r="F85" s="51" t="s">
        <v>76</v>
      </c>
      <c r="G85" s="49" t="s">
        <v>192</v>
      </c>
      <c r="H85" s="49" t="s">
        <v>88</v>
      </c>
      <c r="I85" s="49" t="str">
        <f t="shared" si="6"/>
        <v>Neutral</v>
      </c>
      <c r="J85" s="17">
        <v>9001</v>
      </c>
      <c r="K85" s="49" t="s">
        <v>193</v>
      </c>
      <c r="L85" s="82" t="str">
        <f>IF(J85=9001,VLOOKUP(K85,'ISO-reference'!$C$1:$D$67,2,FALSE),IF(J85=45001,VLOOKUP(K85,'ISO-reference'!$A$1:$B$40,2,FALSE),IF(J85=21001,VLOOKUP(K85,'ISO-reference'!$E$1:$F$75,2,FALSE),"No ISO Mapping")))</f>
        <v xml:space="preserve"> Determining requirements for products &amp; services</v>
      </c>
      <c r="M85" s="49" t="s">
        <v>21</v>
      </c>
      <c r="N85" s="16"/>
      <c r="O85" s="52">
        <f t="shared" si="11"/>
        <v>43715</v>
      </c>
      <c r="P85" s="52">
        <v>43887</v>
      </c>
      <c r="Q85" s="82" t="s">
        <v>211</v>
      </c>
      <c r="R85" s="28" t="str">
        <f t="shared" si="9"/>
        <v>Closed</v>
      </c>
      <c r="S85" s="17">
        <f t="shared" ca="1" si="8"/>
        <v>232</v>
      </c>
      <c r="T85" s="17">
        <f t="shared" si="10"/>
        <v>172</v>
      </c>
      <c r="U85" s="17">
        <v>583</v>
      </c>
      <c r="V85" s="45">
        <v>11421</v>
      </c>
    </row>
    <row r="86" spans="1:22" ht="55.2">
      <c r="A86" s="45">
        <v>85</v>
      </c>
      <c r="B86" s="82" t="s">
        <v>212</v>
      </c>
      <c r="C86" s="49" t="s">
        <v>9</v>
      </c>
      <c r="D86" s="51">
        <v>43655</v>
      </c>
      <c r="E86" s="51" t="s">
        <v>2551</v>
      </c>
      <c r="F86" s="51" t="s">
        <v>76</v>
      </c>
      <c r="G86" s="49" t="s">
        <v>192</v>
      </c>
      <c r="H86" s="49" t="s">
        <v>88</v>
      </c>
      <c r="I86" s="49" t="str">
        <f t="shared" si="6"/>
        <v>Neutral</v>
      </c>
      <c r="J86" s="17">
        <v>9001</v>
      </c>
      <c r="K86" s="49">
        <v>8.4</v>
      </c>
      <c r="L86" s="82" t="str">
        <f>IF(J86=9001,VLOOKUP(K86,'ISO-reference'!$C$1:$D$67,2,FALSE),IF(J86=45001,VLOOKUP(K86,'ISO-reference'!$A$1:$B$40,2,FALSE),IF(J86=21001,VLOOKUP(K86,'ISO-reference'!$E$1:$F$75,2,FALSE),"No ISO Mapping")))</f>
        <v xml:space="preserve"> Control of external processes, products &amp; services</v>
      </c>
      <c r="M86" s="49" t="s">
        <v>21</v>
      </c>
      <c r="N86" s="16"/>
      <c r="O86" s="52">
        <f t="shared" si="11"/>
        <v>43715</v>
      </c>
      <c r="P86" s="52">
        <v>43887</v>
      </c>
      <c r="Q86" s="82" t="s">
        <v>213</v>
      </c>
      <c r="R86" s="28" t="str">
        <f t="shared" si="9"/>
        <v>Closed</v>
      </c>
      <c r="S86" s="17">
        <f t="shared" ca="1" si="8"/>
        <v>232</v>
      </c>
      <c r="T86" s="17">
        <f t="shared" si="10"/>
        <v>172</v>
      </c>
      <c r="U86" s="17">
        <v>588</v>
      </c>
      <c r="V86" s="45">
        <v>11422</v>
      </c>
    </row>
    <row r="87" spans="1:22" ht="82.8">
      <c r="A87" s="45">
        <v>86</v>
      </c>
      <c r="B87" s="82" t="s">
        <v>214</v>
      </c>
      <c r="C87" s="49" t="s">
        <v>9</v>
      </c>
      <c r="D87" s="51">
        <v>43655</v>
      </c>
      <c r="E87" s="51" t="s">
        <v>2551</v>
      </c>
      <c r="F87" s="51" t="s">
        <v>76</v>
      </c>
      <c r="G87" s="49" t="s">
        <v>192</v>
      </c>
      <c r="H87" s="49" t="s">
        <v>88</v>
      </c>
      <c r="I87" s="49" t="str">
        <f t="shared" si="6"/>
        <v>Neutral</v>
      </c>
      <c r="J87" s="17">
        <v>45001</v>
      </c>
      <c r="K87" s="49">
        <v>7.1</v>
      </c>
      <c r="L87" s="82" t="str">
        <f>IF(J87=9001,VLOOKUP(K87,'ISO-reference'!$C$1:$D$67,2,FALSE),IF(J87=45001,VLOOKUP(K87,'ISO-reference'!$A$1:$B$40,2,FALSE),IF(J87=21001,VLOOKUP(K87,'ISO-reference'!$E$1:$F$75,2,FALSE),"No ISO Mapping")))</f>
        <v xml:space="preserve"> Resources</v>
      </c>
      <c r="M87" s="49" t="s">
        <v>21</v>
      </c>
      <c r="N87" s="16"/>
      <c r="O87" s="52">
        <f t="shared" si="11"/>
        <v>43715</v>
      </c>
      <c r="P87" s="52">
        <v>43887</v>
      </c>
      <c r="Q87" s="82" t="s">
        <v>215</v>
      </c>
      <c r="R87" s="28" t="str">
        <f t="shared" si="9"/>
        <v>Closed</v>
      </c>
      <c r="S87" s="17">
        <f t="shared" ca="1" si="8"/>
        <v>232</v>
      </c>
      <c r="T87" s="17">
        <f t="shared" si="10"/>
        <v>172</v>
      </c>
      <c r="U87" s="17">
        <v>459</v>
      </c>
      <c r="V87" s="45">
        <v>11423</v>
      </c>
    </row>
    <row r="88" spans="1:22" ht="41.4">
      <c r="A88" s="45">
        <v>87</v>
      </c>
      <c r="B88" s="82" t="s">
        <v>216</v>
      </c>
      <c r="C88" s="49" t="s">
        <v>9</v>
      </c>
      <c r="D88" s="51">
        <v>43655</v>
      </c>
      <c r="E88" s="51" t="s">
        <v>2551</v>
      </c>
      <c r="F88" s="51" t="s">
        <v>76</v>
      </c>
      <c r="G88" s="49" t="s">
        <v>192</v>
      </c>
      <c r="H88" s="49" t="s">
        <v>88</v>
      </c>
      <c r="I88" s="49" t="str">
        <f t="shared" si="6"/>
        <v>Neutral</v>
      </c>
      <c r="J88" s="17">
        <v>45001</v>
      </c>
      <c r="K88" s="49">
        <v>7.5</v>
      </c>
      <c r="L88" s="82" t="str">
        <f>IF(J88=9001,VLOOKUP(K88,'ISO-reference'!$C$1:$D$67,2,FALSE),IF(J88=45001,VLOOKUP(K88,'ISO-reference'!$A$1:$B$40,2,FALSE),IF(J88=21001,VLOOKUP(K88,'ISO-reference'!$E$1:$F$75,2,FALSE),"No ISO Mapping")))</f>
        <v xml:space="preserve"> Documented information</v>
      </c>
      <c r="M88" s="49" t="s">
        <v>21</v>
      </c>
      <c r="N88" s="16"/>
      <c r="O88" s="52">
        <f t="shared" si="11"/>
        <v>43715</v>
      </c>
      <c r="P88" s="52">
        <v>43887</v>
      </c>
      <c r="Q88" s="82" t="s">
        <v>217</v>
      </c>
      <c r="R88" s="28" t="str">
        <f t="shared" si="9"/>
        <v>Closed</v>
      </c>
      <c r="S88" s="17">
        <f t="shared" ca="1" si="8"/>
        <v>232</v>
      </c>
      <c r="T88" s="17">
        <f t="shared" si="10"/>
        <v>172</v>
      </c>
      <c r="U88" s="17">
        <v>484</v>
      </c>
      <c r="V88" s="45">
        <v>11424</v>
      </c>
    </row>
    <row r="89" spans="1:22" ht="55.2">
      <c r="A89" s="45">
        <v>88</v>
      </c>
      <c r="B89" s="82" t="s">
        <v>218</v>
      </c>
      <c r="C89" s="49" t="s">
        <v>9</v>
      </c>
      <c r="D89" s="51">
        <v>43655</v>
      </c>
      <c r="E89" s="51" t="s">
        <v>2551</v>
      </c>
      <c r="F89" s="51" t="s">
        <v>76</v>
      </c>
      <c r="G89" s="49" t="s">
        <v>192</v>
      </c>
      <c r="H89" s="49" t="s">
        <v>88</v>
      </c>
      <c r="I89" s="49" t="str">
        <f t="shared" si="6"/>
        <v>Neutral</v>
      </c>
      <c r="J89" s="17">
        <v>45001</v>
      </c>
      <c r="K89" s="49">
        <v>7.1</v>
      </c>
      <c r="L89" s="82" t="str">
        <f>IF(J89=9001,VLOOKUP(K89,'ISO-reference'!$C$1:$D$67,2,FALSE),IF(J89=45001,VLOOKUP(K89,'ISO-reference'!$A$1:$B$40,2,FALSE),IF(J89=21001,VLOOKUP(K89,'ISO-reference'!$E$1:$F$75,2,FALSE),"No ISO Mapping")))</f>
        <v xml:space="preserve"> Resources</v>
      </c>
      <c r="M89" s="49" t="s">
        <v>21</v>
      </c>
      <c r="N89" s="16"/>
      <c r="O89" s="52">
        <f t="shared" si="11"/>
        <v>43715</v>
      </c>
      <c r="P89" s="52">
        <v>43887</v>
      </c>
      <c r="Q89" s="82" t="s">
        <v>219</v>
      </c>
      <c r="R89" s="28" t="str">
        <f t="shared" si="9"/>
        <v>Closed</v>
      </c>
      <c r="S89" s="17">
        <f t="shared" ca="1" si="8"/>
        <v>232</v>
      </c>
      <c r="T89" s="17">
        <f t="shared" si="10"/>
        <v>172</v>
      </c>
      <c r="U89" s="17">
        <v>460</v>
      </c>
      <c r="V89" s="45">
        <v>11425</v>
      </c>
    </row>
    <row r="90" spans="1:22" ht="41.4">
      <c r="A90" s="45">
        <v>89</v>
      </c>
      <c r="B90" s="82" t="s">
        <v>220</v>
      </c>
      <c r="C90" s="49" t="s">
        <v>9</v>
      </c>
      <c r="D90" s="51">
        <v>43655</v>
      </c>
      <c r="E90" s="51" t="s">
        <v>2551</v>
      </c>
      <c r="F90" s="51" t="s">
        <v>76</v>
      </c>
      <c r="G90" s="49" t="s">
        <v>192</v>
      </c>
      <c r="H90" s="49" t="s">
        <v>88</v>
      </c>
      <c r="I90" s="49" t="str">
        <f t="shared" si="6"/>
        <v>Neutral</v>
      </c>
      <c r="J90" s="17">
        <v>9001</v>
      </c>
      <c r="K90" s="49" t="s">
        <v>193</v>
      </c>
      <c r="L90" s="82" t="str">
        <f>IF(J90=9001,VLOOKUP(K90,'ISO-reference'!$C$1:$D$67,2,FALSE),IF(J90=45001,VLOOKUP(K90,'ISO-reference'!$A$1:$B$40,2,FALSE),IF(J90=21001,VLOOKUP(K90,'ISO-reference'!$E$1:$F$75,2,FALSE),"No ISO Mapping")))</f>
        <v xml:space="preserve"> Determining requirements for products &amp; services</v>
      </c>
      <c r="M90" s="49" t="s">
        <v>21</v>
      </c>
      <c r="N90" s="16"/>
      <c r="O90" s="52">
        <f t="shared" si="11"/>
        <v>43715</v>
      </c>
      <c r="P90" s="52">
        <v>43887</v>
      </c>
      <c r="Q90" s="82" t="s">
        <v>221</v>
      </c>
      <c r="R90" s="28" t="str">
        <f t="shared" si="9"/>
        <v>Closed</v>
      </c>
      <c r="S90" s="17">
        <f t="shared" ca="1" si="8"/>
        <v>232</v>
      </c>
      <c r="T90" s="17">
        <f t="shared" si="10"/>
        <v>172</v>
      </c>
      <c r="U90" s="17">
        <v>578</v>
      </c>
      <c r="V90" s="45">
        <v>11426</v>
      </c>
    </row>
    <row r="91" spans="1:22" ht="69">
      <c r="A91" s="45">
        <v>90</v>
      </c>
      <c r="B91" s="82" t="s">
        <v>222</v>
      </c>
      <c r="C91" s="49" t="s">
        <v>9</v>
      </c>
      <c r="D91" s="51">
        <v>43655</v>
      </c>
      <c r="E91" s="51" t="s">
        <v>2551</v>
      </c>
      <c r="F91" s="51" t="s">
        <v>76</v>
      </c>
      <c r="G91" s="49" t="s">
        <v>192</v>
      </c>
      <c r="H91" s="49" t="s">
        <v>88</v>
      </c>
      <c r="I91" s="49" t="str">
        <f t="shared" si="6"/>
        <v>Neutral</v>
      </c>
      <c r="J91" s="17">
        <v>9001</v>
      </c>
      <c r="K91" s="49" t="s">
        <v>193</v>
      </c>
      <c r="L91" s="82" t="str">
        <f>IF(J91=9001,VLOOKUP(K91,'ISO-reference'!$C$1:$D$67,2,FALSE),IF(J91=45001,VLOOKUP(K91,'ISO-reference'!$A$1:$B$40,2,FALSE),IF(J91=21001,VLOOKUP(K91,'ISO-reference'!$E$1:$F$75,2,FALSE),"No ISO Mapping")))</f>
        <v xml:space="preserve"> Determining requirements for products &amp; services</v>
      </c>
      <c r="M91" s="49" t="s">
        <v>21</v>
      </c>
      <c r="N91" s="16"/>
      <c r="O91" s="52">
        <f t="shared" si="11"/>
        <v>43715</v>
      </c>
      <c r="P91" s="52">
        <v>43887</v>
      </c>
      <c r="Q91" s="82" t="s">
        <v>223</v>
      </c>
      <c r="R91" s="28" t="str">
        <f t="shared" si="9"/>
        <v>Closed</v>
      </c>
      <c r="S91" s="17">
        <f t="shared" ca="1" si="8"/>
        <v>232</v>
      </c>
      <c r="T91" s="17">
        <f t="shared" si="10"/>
        <v>172</v>
      </c>
      <c r="U91" s="17"/>
      <c r="V91" s="45">
        <v>11427</v>
      </c>
    </row>
    <row r="92" spans="1:22" ht="41.4">
      <c r="A92" s="45">
        <v>91</v>
      </c>
      <c r="B92" s="82" t="s">
        <v>224</v>
      </c>
      <c r="C92" s="49" t="s">
        <v>9</v>
      </c>
      <c r="D92" s="51">
        <v>43655</v>
      </c>
      <c r="E92" s="51" t="s">
        <v>2551</v>
      </c>
      <c r="F92" s="51" t="s">
        <v>76</v>
      </c>
      <c r="G92" s="49" t="s">
        <v>192</v>
      </c>
      <c r="H92" s="49" t="s">
        <v>88</v>
      </c>
      <c r="I92" s="49" t="str">
        <f t="shared" si="6"/>
        <v>Neutral</v>
      </c>
      <c r="J92" s="17">
        <v>45001</v>
      </c>
      <c r="K92" s="49">
        <v>7.4</v>
      </c>
      <c r="L92" s="82" t="str">
        <f>IF(J92=9001,VLOOKUP(K92,'ISO-reference'!$C$1:$D$67,2,FALSE),IF(J92=45001,VLOOKUP(K92,'ISO-reference'!$A$1:$B$40,2,FALSE),IF(J92=21001,VLOOKUP(K92,'ISO-reference'!$E$1:$F$75,2,FALSE),"No ISO Mapping")))</f>
        <v xml:space="preserve"> Communication</v>
      </c>
      <c r="M92" s="49" t="s">
        <v>21</v>
      </c>
      <c r="N92" s="16"/>
      <c r="O92" s="52">
        <f t="shared" si="11"/>
        <v>43715</v>
      </c>
      <c r="P92" s="52">
        <v>43887</v>
      </c>
      <c r="Q92" s="82" t="s">
        <v>225</v>
      </c>
      <c r="R92" s="28" t="str">
        <f t="shared" si="9"/>
        <v>Closed</v>
      </c>
      <c r="S92" s="17">
        <f t="shared" ca="1" si="8"/>
        <v>232</v>
      </c>
      <c r="T92" s="17">
        <f t="shared" si="10"/>
        <v>172</v>
      </c>
      <c r="U92" s="17">
        <v>480</v>
      </c>
      <c r="V92" s="45">
        <v>11428</v>
      </c>
    </row>
    <row r="93" spans="1:22" ht="41.4">
      <c r="A93" s="45">
        <v>92</v>
      </c>
      <c r="B93" s="82" t="s">
        <v>226</v>
      </c>
      <c r="C93" s="49" t="s">
        <v>9</v>
      </c>
      <c r="D93" s="51">
        <v>43655</v>
      </c>
      <c r="E93" s="51" t="s">
        <v>2551</v>
      </c>
      <c r="F93" s="51" t="s">
        <v>76</v>
      </c>
      <c r="G93" s="49" t="s">
        <v>192</v>
      </c>
      <c r="H93" s="49" t="s">
        <v>88</v>
      </c>
      <c r="I93" s="49" t="str">
        <f t="shared" si="6"/>
        <v>Neutral</v>
      </c>
      <c r="J93" s="17">
        <v>45001</v>
      </c>
      <c r="K93" s="49">
        <v>7.2</v>
      </c>
      <c r="L93" s="82" t="str">
        <f>IF(J93=9001,VLOOKUP(K93,'ISO-reference'!$C$1:$D$67,2,FALSE),IF(J93=45001,VLOOKUP(K93,'ISO-reference'!$A$1:$B$40,2,FALSE),IF(J93=21001,VLOOKUP(K93,'ISO-reference'!$E$1:$F$75,2,FALSE),"No ISO Mapping")))</f>
        <v xml:space="preserve"> Competence</v>
      </c>
      <c r="M93" s="49" t="s">
        <v>21</v>
      </c>
      <c r="N93" s="16"/>
      <c r="O93" s="52">
        <f t="shared" si="11"/>
        <v>43715</v>
      </c>
      <c r="P93" s="52">
        <v>43887</v>
      </c>
      <c r="Q93" s="82" t="s">
        <v>227</v>
      </c>
      <c r="R93" s="28" t="str">
        <f t="shared" si="9"/>
        <v>Closed</v>
      </c>
      <c r="S93" s="17">
        <f t="shared" ca="1" si="8"/>
        <v>232</v>
      </c>
      <c r="T93" s="17">
        <f t="shared" si="10"/>
        <v>172</v>
      </c>
      <c r="U93" s="17">
        <v>471</v>
      </c>
      <c r="V93" s="45">
        <v>11429</v>
      </c>
    </row>
    <row r="94" spans="1:22" ht="41.4">
      <c r="A94" s="45">
        <v>93</v>
      </c>
      <c r="B94" s="82" t="s">
        <v>228</v>
      </c>
      <c r="C94" s="49" t="s">
        <v>9</v>
      </c>
      <c r="D94" s="51">
        <v>43655</v>
      </c>
      <c r="E94" s="51" t="s">
        <v>2551</v>
      </c>
      <c r="F94" s="51" t="s">
        <v>76</v>
      </c>
      <c r="G94" s="49" t="s">
        <v>192</v>
      </c>
      <c r="H94" s="49" t="s">
        <v>88</v>
      </c>
      <c r="I94" s="49" t="str">
        <f t="shared" si="6"/>
        <v>Neutral</v>
      </c>
      <c r="J94" s="17">
        <v>45001</v>
      </c>
      <c r="K94" s="49">
        <v>7.2</v>
      </c>
      <c r="L94" s="82" t="str">
        <f>IF(J94=9001,VLOOKUP(K94,'ISO-reference'!$C$1:$D$67,2,FALSE),IF(J94=45001,VLOOKUP(K94,'ISO-reference'!$A$1:$B$40,2,FALSE),IF(J94=21001,VLOOKUP(K94,'ISO-reference'!$E$1:$F$75,2,FALSE),"No ISO Mapping")))</f>
        <v xml:space="preserve"> Competence</v>
      </c>
      <c r="M94" s="49" t="s">
        <v>21</v>
      </c>
      <c r="N94" s="16"/>
      <c r="O94" s="52">
        <f t="shared" si="11"/>
        <v>43715</v>
      </c>
      <c r="P94" s="52">
        <v>43887</v>
      </c>
      <c r="Q94" s="82" t="s">
        <v>229</v>
      </c>
      <c r="R94" s="28" t="str">
        <f t="shared" si="9"/>
        <v>Closed</v>
      </c>
      <c r="S94" s="17">
        <f t="shared" ca="1" si="8"/>
        <v>232</v>
      </c>
      <c r="T94" s="17">
        <f t="shared" si="10"/>
        <v>172</v>
      </c>
      <c r="U94" s="17">
        <v>472</v>
      </c>
      <c r="V94" s="45">
        <v>11430</v>
      </c>
    </row>
    <row r="95" spans="1:22" ht="27.6">
      <c r="A95" s="45">
        <v>94</v>
      </c>
      <c r="B95" s="82" t="s">
        <v>230</v>
      </c>
      <c r="C95" s="49" t="s">
        <v>9</v>
      </c>
      <c r="D95" s="51">
        <v>43655</v>
      </c>
      <c r="E95" s="51" t="s">
        <v>2551</v>
      </c>
      <c r="F95" s="51" t="s">
        <v>76</v>
      </c>
      <c r="G95" s="49" t="s">
        <v>192</v>
      </c>
      <c r="H95" s="49" t="s">
        <v>88</v>
      </c>
      <c r="I95" s="49" t="str">
        <f t="shared" si="6"/>
        <v>Neutral</v>
      </c>
      <c r="J95" s="17">
        <v>45001</v>
      </c>
      <c r="K95" s="49">
        <v>8.1</v>
      </c>
      <c r="L95" s="82" t="str">
        <f>IF(J95=9001,VLOOKUP(K95,'ISO-reference'!$C$1:$D$67,2,FALSE),IF(J95=45001,VLOOKUP(K95,'ISO-reference'!$A$1:$B$40,2,FALSE),IF(J95=21001,VLOOKUP(K95,'ISO-reference'!$E$1:$F$75,2,FALSE),"No ISO Mapping")))</f>
        <v xml:space="preserve"> Operational planning and control</v>
      </c>
      <c r="M95" s="49" t="s">
        <v>194</v>
      </c>
      <c r="N95" s="16"/>
      <c r="O95" s="52">
        <f t="shared" si="11"/>
        <v>43715</v>
      </c>
      <c r="P95" s="52">
        <v>43948</v>
      </c>
      <c r="Q95" s="82" t="s">
        <v>231</v>
      </c>
      <c r="R95" s="28" t="str">
        <f t="shared" si="9"/>
        <v>Closed</v>
      </c>
      <c r="S95" s="17">
        <f t="shared" ca="1" si="8"/>
        <v>293</v>
      </c>
      <c r="T95" s="17">
        <f t="shared" si="10"/>
        <v>233</v>
      </c>
      <c r="U95" s="17">
        <v>504</v>
      </c>
      <c r="V95" s="45">
        <v>11431</v>
      </c>
    </row>
    <row r="96" spans="1:22" ht="41.4">
      <c r="A96" s="45">
        <v>95</v>
      </c>
      <c r="B96" s="82" t="s">
        <v>232</v>
      </c>
      <c r="C96" s="49" t="s">
        <v>9</v>
      </c>
      <c r="D96" s="51">
        <v>43655</v>
      </c>
      <c r="E96" s="51" t="s">
        <v>2551</v>
      </c>
      <c r="F96" s="51" t="s">
        <v>76</v>
      </c>
      <c r="G96" s="49" t="s">
        <v>192</v>
      </c>
      <c r="H96" s="49" t="s">
        <v>88</v>
      </c>
      <c r="I96" s="49" t="str">
        <f t="shared" si="6"/>
        <v>Neutral</v>
      </c>
      <c r="J96" s="17">
        <v>9001</v>
      </c>
      <c r="K96" s="49">
        <v>7.1</v>
      </c>
      <c r="L96" s="82" t="str">
        <f>IF(J96=9001,VLOOKUP(K96,'ISO-reference'!$C$1:$D$67,2,FALSE),IF(J96=45001,VLOOKUP(K96,'ISO-reference'!$A$1:$B$40,2,FALSE),IF(J96=21001,VLOOKUP(K96,'ISO-reference'!$E$1:$F$75,2,FALSE),"No ISO Mapping")))</f>
        <v xml:space="preserve"> Resources</v>
      </c>
      <c r="M96" s="49" t="s">
        <v>194</v>
      </c>
      <c r="N96" s="16"/>
      <c r="O96" s="52">
        <v>44012</v>
      </c>
      <c r="P96" s="52">
        <v>44033</v>
      </c>
      <c r="Q96" s="82" t="s">
        <v>233</v>
      </c>
      <c r="R96" s="28" t="str">
        <f t="shared" si="9"/>
        <v>Closed</v>
      </c>
      <c r="S96" s="17">
        <f t="shared" ca="1" si="8"/>
        <v>378</v>
      </c>
      <c r="T96" s="17">
        <f t="shared" si="10"/>
        <v>21</v>
      </c>
      <c r="U96" s="17">
        <v>513</v>
      </c>
      <c r="V96" s="45">
        <v>11432</v>
      </c>
    </row>
    <row r="97" spans="1:22" ht="55.2">
      <c r="A97" s="45">
        <v>96</v>
      </c>
      <c r="B97" s="82" t="s">
        <v>234</v>
      </c>
      <c r="C97" s="49" t="s">
        <v>9</v>
      </c>
      <c r="D97" s="51">
        <v>43655</v>
      </c>
      <c r="E97" s="51" t="s">
        <v>2551</v>
      </c>
      <c r="F97" s="51" t="s">
        <v>76</v>
      </c>
      <c r="G97" s="49" t="s">
        <v>192</v>
      </c>
      <c r="H97" s="49" t="s">
        <v>88</v>
      </c>
      <c r="I97" s="49" t="str">
        <f t="shared" si="6"/>
        <v>Neutral</v>
      </c>
      <c r="J97" s="17">
        <v>45001</v>
      </c>
      <c r="K97" s="49">
        <v>8.1</v>
      </c>
      <c r="L97" s="82" t="str">
        <f>IF(J97=9001,VLOOKUP(K97,'ISO-reference'!$C$1:$D$67,2,FALSE),IF(J97=45001,VLOOKUP(K97,'ISO-reference'!$A$1:$B$40,2,FALSE),IF(J97=21001,VLOOKUP(K97,'ISO-reference'!$E$1:$F$75,2,FALSE),"No ISO Mapping")))</f>
        <v xml:space="preserve"> Operational planning and control</v>
      </c>
      <c r="M97" s="49" t="s">
        <v>194</v>
      </c>
      <c r="N97" s="16"/>
      <c r="O97" s="52">
        <v>44012</v>
      </c>
      <c r="P97" s="52">
        <v>44000</v>
      </c>
      <c r="Q97" s="82" t="s">
        <v>235</v>
      </c>
      <c r="R97" s="28" t="str">
        <f t="shared" si="9"/>
        <v>Closed</v>
      </c>
      <c r="S97" s="17">
        <f t="shared" ca="1" si="8"/>
        <v>345</v>
      </c>
      <c r="T97" s="17">
        <f t="shared" si="10"/>
        <v>-12</v>
      </c>
      <c r="U97" s="17">
        <v>505</v>
      </c>
      <c r="V97" s="45">
        <v>11433</v>
      </c>
    </row>
    <row r="98" spans="1:22" ht="27.6">
      <c r="A98" s="45">
        <v>97</v>
      </c>
      <c r="B98" s="82" t="s">
        <v>236</v>
      </c>
      <c r="C98" s="49" t="s">
        <v>9</v>
      </c>
      <c r="D98" s="51">
        <v>43655</v>
      </c>
      <c r="E98" s="51" t="s">
        <v>2551</v>
      </c>
      <c r="F98" s="51" t="s">
        <v>76</v>
      </c>
      <c r="G98" s="49" t="s">
        <v>192</v>
      </c>
      <c r="H98" s="49" t="s">
        <v>88</v>
      </c>
      <c r="I98" s="49" t="str">
        <f t="shared" si="6"/>
        <v>Neutral</v>
      </c>
      <c r="J98" s="17">
        <v>45001</v>
      </c>
      <c r="K98" s="49">
        <v>7.1</v>
      </c>
      <c r="L98" s="82" t="str">
        <f>IF(J98=9001,VLOOKUP(K98,'ISO-reference'!$C$1:$D$67,2,FALSE),IF(J98=45001,VLOOKUP(K98,'ISO-reference'!$A$1:$B$40,2,FALSE),IF(J98=21001,VLOOKUP(K98,'ISO-reference'!$E$1:$F$75,2,FALSE),"No ISO Mapping")))</f>
        <v xml:space="preserve"> Resources</v>
      </c>
      <c r="M98" s="49" t="s">
        <v>194</v>
      </c>
      <c r="N98" s="16"/>
      <c r="O98" s="52">
        <f>D98+60</f>
        <v>43715</v>
      </c>
      <c r="P98" s="52">
        <v>43887</v>
      </c>
      <c r="Q98" s="82" t="s">
        <v>237</v>
      </c>
      <c r="R98" s="28" t="str">
        <f t="shared" si="9"/>
        <v>Closed</v>
      </c>
      <c r="S98" s="17">
        <f t="shared" ca="1" si="8"/>
        <v>232</v>
      </c>
      <c r="T98" s="17">
        <f t="shared" si="10"/>
        <v>172</v>
      </c>
      <c r="U98" s="17">
        <v>461</v>
      </c>
      <c r="V98" s="45">
        <v>11434</v>
      </c>
    </row>
    <row r="99" spans="1:22" ht="69">
      <c r="A99" s="45">
        <v>98</v>
      </c>
      <c r="B99" s="82" t="s">
        <v>238</v>
      </c>
      <c r="C99" s="49" t="s">
        <v>9</v>
      </c>
      <c r="D99" s="51">
        <v>43655</v>
      </c>
      <c r="E99" s="51" t="s">
        <v>2551</v>
      </c>
      <c r="F99" s="51" t="s">
        <v>76</v>
      </c>
      <c r="G99" s="49" t="s">
        <v>192</v>
      </c>
      <c r="H99" s="49" t="s">
        <v>88</v>
      </c>
      <c r="I99" s="49" t="str">
        <f t="shared" si="6"/>
        <v>Neutral</v>
      </c>
      <c r="J99" s="17">
        <v>9001</v>
      </c>
      <c r="K99" s="49" t="s">
        <v>85</v>
      </c>
      <c r="L99" s="82" t="str">
        <f>IF(J99=9001,VLOOKUP(K99,'ISO-reference'!$C$1:$D$67,2,FALSE),IF(J99=45001,VLOOKUP(K99,'ISO-reference'!$A$1:$B$40,2,FALSE),IF(J99=21001,VLOOKUP(K99,'ISO-reference'!$E$1:$F$75,2,FALSE),"No ISO Mapping")))</f>
        <v xml:space="preserve"> Infrastructure</v>
      </c>
      <c r="M99" s="49" t="s">
        <v>194</v>
      </c>
      <c r="N99" s="16"/>
      <c r="O99" s="52">
        <f>D99+60</f>
        <v>43715</v>
      </c>
      <c r="P99" s="52">
        <v>43965</v>
      </c>
      <c r="Q99" s="82" t="s">
        <v>239</v>
      </c>
      <c r="R99" s="28" t="str">
        <f t="shared" si="9"/>
        <v>Closed</v>
      </c>
      <c r="S99" s="17">
        <f t="shared" ca="1" si="8"/>
        <v>310</v>
      </c>
      <c r="T99" s="17">
        <f t="shared" si="10"/>
        <v>250</v>
      </c>
      <c r="U99" s="17">
        <v>514</v>
      </c>
      <c r="V99" s="45">
        <v>11436</v>
      </c>
    </row>
    <row r="100" spans="1:22" ht="27.6">
      <c r="A100" s="45">
        <v>99</v>
      </c>
      <c r="B100" s="82" t="s">
        <v>240</v>
      </c>
      <c r="C100" s="49" t="s">
        <v>9</v>
      </c>
      <c r="D100" s="51">
        <v>43655</v>
      </c>
      <c r="E100" s="51" t="s">
        <v>2551</v>
      </c>
      <c r="F100" s="51" t="s">
        <v>76</v>
      </c>
      <c r="G100" s="49" t="s">
        <v>192</v>
      </c>
      <c r="H100" s="49" t="s">
        <v>88</v>
      </c>
      <c r="I100" s="49" t="str">
        <f t="shared" si="6"/>
        <v>Neutral</v>
      </c>
      <c r="J100" s="17">
        <v>9001</v>
      </c>
      <c r="K100" s="49" t="s">
        <v>85</v>
      </c>
      <c r="L100" s="82" t="str">
        <f>IF(J100=9001,VLOOKUP(K100,'ISO-reference'!$C$1:$D$67,2,FALSE),IF(J100=45001,VLOOKUP(K100,'ISO-reference'!$A$1:$B$40,2,FALSE),IF(J100=21001,VLOOKUP(K100,'ISO-reference'!$E$1:$F$75,2,FALSE),"No ISO Mapping")))</f>
        <v xml:space="preserve"> Infrastructure</v>
      </c>
      <c r="M100" s="49" t="s">
        <v>194</v>
      </c>
      <c r="N100" s="16"/>
      <c r="O100" s="52">
        <v>44012</v>
      </c>
      <c r="P100" s="52">
        <v>44001</v>
      </c>
      <c r="Q100" s="82" t="s">
        <v>241</v>
      </c>
      <c r="R100" s="28" t="str">
        <f t="shared" si="9"/>
        <v>Closed</v>
      </c>
      <c r="S100" s="17">
        <f t="shared" ca="1" si="8"/>
        <v>346</v>
      </c>
      <c r="T100" s="17">
        <f t="shared" si="10"/>
        <v>-11</v>
      </c>
      <c r="U100" s="17">
        <v>515</v>
      </c>
      <c r="V100" s="45">
        <v>11438</v>
      </c>
    </row>
    <row r="101" spans="1:22" ht="27.6">
      <c r="A101" s="45">
        <v>100</v>
      </c>
      <c r="B101" s="82" t="s">
        <v>242</v>
      </c>
      <c r="C101" s="49" t="s">
        <v>9</v>
      </c>
      <c r="D101" s="51">
        <v>43655</v>
      </c>
      <c r="E101" s="51" t="s">
        <v>2551</v>
      </c>
      <c r="F101" s="51" t="s">
        <v>76</v>
      </c>
      <c r="G101" s="49" t="s">
        <v>192</v>
      </c>
      <c r="H101" s="49" t="s">
        <v>88</v>
      </c>
      <c r="I101" s="49" t="str">
        <f t="shared" si="6"/>
        <v>Neutral</v>
      </c>
      <c r="J101" s="17">
        <v>9001</v>
      </c>
      <c r="K101" s="49" t="s">
        <v>85</v>
      </c>
      <c r="L101" s="82" t="str">
        <f>IF(J101=9001,VLOOKUP(K101,'ISO-reference'!$C$1:$D$67,2,FALSE),IF(J101=45001,VLOOKUP(K101,'ISO-reference'!$A$1:$B$40,2,FALSE),IF(J101=21001,VLOOKUP(K101,'ISO-reference'!$E$1:$F$75,2,FALSE),"No ISO Mapping")))</f>
        <v xml:space="preserve"> Infrastructure</v>
      </c>
      <c r="M101" s="49" t="s">
        <v>194</v>
      </c>
      <c r="N101" s="16"/>
      <c r="O101" s="52">
        <f t="shared" ref="O101:O113" si="12">D101+60</f>
        <v>43715</v>
      </c>
      <c r="P101" s="52">
        <v>43887</v>
      </c>
      <c r="Q101" s="82" t="s">
        <v>243</v>
      </c>
      <c r="R101" s="28" t="str">
        <f t="shared" si="9"/>
        <v>Closed</v>
      </c>
      <c r="S101" s="17">
        <f t="shared" ca="1" si="8"/>
        <v>232</v>
      </c>
      <c r="T101" s="17">
        <f t="shared" si="10"/>
        <v>172</v>
      </c>
      <c r="U101" s="17">
        <v>516</v>
      </c>
      <c r="V101" s="45">
        <v>11454</v>
      </c>
    </row>
    <row r="102" spans="1:22" ht="55.2">
      <c r="A102" s="45">
        <v>101</v>
      </c>
      <c r="B102" s="82" t="s">
        <v>244</v>
      </c>
      <c r="C102" s="49" t="s">
        <v>9</v>
      </c>
      <c r="D102" s="51">
        <v>43655</v>
      </c>
      <c r="E102" s="51" t="s">
        <v>2551</v>
      </c>
      <c r="F102" s="51" t="s">
        <v>76</v>
      </c>
      <c r="G102" s="49" t="s">
        <v>192</v>
      </c>
      <c r="H102" s="49" t="s">
        <v>88</v>
      </c>
      <c r="I102" s="49" t="str">
        <f t="shared" si="6"/>
        <v>Neutral</v>
      </c>
      <c r="J102" s="17">
        <v>9001</v>
      </c>
      <c r="K102" s="49" t="s">
        <v>85</v>
      </c>
      <c r="L102" s="82" t="str">
        <f>IF(J102=9001,VLOOKUP(K102,'ISO-reference'!$C$1:$D$67,2,FALSE),IF(J102=45001,VLOOKUP(K102,'ISO-reference'!$A$1:$B$40,2,FALSE),IF(J102=21001,VLOOKUP(K102,'ISO-reference'!$E$1:$F$75,2,FALSE),"No ISO Mapping")))</f>
        <v xml:space="preserve"> Infrastructure</v>
      </c>
      <c r="M102" s="49" t="s">
        <v>194</v>
      </c>
      <c r="N102" s="16"/>
      <c r="O102" s="52">
        <f t="shared" si="12"/>
        <v>43715</v>
      </c>
      <c r="P102" s="52">
        <v>43887</v>
      </c>
      <c r="Q102" s="82" t="s">
        <v>245</v>
      </c>
      <c r="R102" s="28" t="str">
        <f t="shared" si="9"/>
        <v>Closed</v>
      </c>
      <c r="S102" s="17">
        <f t="shared" ca="1" si="8"/>
        <v>232</v>
      </c>
      <c r="T102" s="17">
        <f t="shared" si="10"/>
        <v>172</v>
      </c>
      <c r="U102" s="17">
        <v>517</v>
      </c>
      <c r="V102" s="45">
        <v>11456</v>
      </c>
    </row>
    <row r="103" spans="1:22" ht="27.6">
      <c r="A103" s="45">
        <v>102</v>
      </c>
      <c r="B103" s="82" t="s">
        <v>246</v>
      </c>
      <c r="C103" s="49" t="s">
        <v>9</v>
      </c>
      <c r="D103" s="51">
        <v>43655</v>
      </c>
      <c r="E103" s="51" t="s">
        <v>2551</v>
      </c>
      <c r="F103" s="51" t="s">
        <v>76</v>
      </c>
      <c r="G103" s="49" t="s">
        <v>192</v>
      </c>
      <c r="H103" s="49" t="s">
        <v>88</v>
      </c>
      <c r="I103" s="49" t="str">
        <f t="shared" si="6"/>
        <v>Neutral</v>
      </c>
      <c r="J103" s="17">
        <v>9001</v>
      </c>
      <c r="K103" s="49" t="s">
        <v>85</v>
      </c>
      <c r="L103" s="82" t="str">
        <f>IF(J103=9001,VLOOKUP(K103,'ISO-reference'!$C$1:$D$67,2,FALSE),IF(J103=45001,VLOOKUP(K103,'ISO-reference'!$A$1:$B$40,2,FALSE),IF(J103=21001,VLOOKUP(K103,'ISO-reference'!$E$1:$F$75,2,FALSE),"No ISO Mapping")))</f>
        <v xml:space="preserve"> Infrastructure</v>
      </c>
      <c r="M103" s="49" t="s">
        <v>194</v>
      </c>
      <c r="N103" s="16"/>
      <c r="O103" s="52">
        <f t="shared" si="12"/>
        <v>43715</v>
      </c>
      <c r="P103" s="52">
        <v>43887</v>
      </c>
      <c r="Q103" s="82" t="s">
        <v>247</v>
      </c>
      <c r="R103" s="28" t="str">
        <f t="shared" si="9"/>
        <v>Closed</v>
      </c>
      <c r="S103" s="17">
        <f t="shared" ca="1" si="8"/>
        <v>232</v>
      </c>
      <c r="T103" s="17">
        <f t="shared" si="10"/>
        <v>172</v>
      </c>
      <c r="U103" s="17">
        <v>518</v>
      </c>
      <c r="V103" s="45">
        <v>11457</v>
      </c>
    </row>
    <row r="104" spans="1:22" ht="27.6">
      <c r="A104" s="45">
        <v>103</v>
      </c>
      <c r="B104" s="82" t="s">
        <v>248</v>
      </c>
      <c r="C104" s="49" t="s">
        <v>9</v>
      </c>
      <c r="D104" s="51">
        <v>43655</v>
      </c>
      <c r="E104" s="51" t="s">
        <v>2551</v>
      </c>
      <c r="F104" s="51" t="s">
        <v>76</v>
      </c>
      <c r="G104" s="49" t="s">
        <v>192</v>
      </c>
      <c r="H104" s="49" t="s">
        <v>88</v>
      </c>
      <c r="I104" s="49" t="str">
        <f t="shared" si="6"/>
        <v>Neutral</v>
      </c>
      <c r="J104" s="17">
        <v>9001</v>
      </c>
      <c r="K104" s="49" t="s">
        <v>85</v>
      </c>
      <c r="L104" s="82" t="str">
        <f>IF(J104=9001,VLOOKUP(K104,'ISO-reference'!$C$1:$D$67,2,FALSE),IF(J104=45001,VLOOKUP(K104,'ISO-reference'!$A$1:$B$40,2,FALSE),IF(J104=21001,VLOOKUP(K104,'ISO-reference'!$E$1:$F$75,2,FALSE),"No ISO Mapping")))</f>
        <v xml:space="preserve"> Infrastructure</v>
      </c>
      <c r="M104" s="49" t="s">
        <v>194</v>
      </c>
      <c r="N104" s="16"/>
      <c r="O104" s="52">
        <f t="shared" si="12"/>
        <v>43715</v>
      </c>
      <c r="P104" s="52">
        <v>43887</v>
      </c>
      <c r="Q104" s="82" t="s">
        <v>249</v>
      </c>
      <c r="R104" s="28" t="str">
        <f t="shared" si="9"/>
        <v>Closed</v>
      </c>
      <c r="S104" s="17">
        <f t="shared" ca="1" si="8"/>
        <v>232</v>
      </c>
      <c r="T104" s="17">
        <f t="shared" si="10"/>
        <v>172</v>
      </c>
      <c r="U104" s="17">
        <v>519</v>
      </c>
      <c r="V104" s="45">
        <v>11458</v>
      </c>
    </row>
    <row r="105" spans="1:22" ht="27.6">
      <c r="A105" s="45">
        <v>104</v>
      </c>
      <c r="B105" s="82" t="s">
        <v>250</v>
      </c>
      <c r="C105" s="49" t="s">
        <v>9</v>
      </c>
      <c r="D105" s="51">
        <v>43655</v>
      </c>
      <c r="E105" s="51" t="s">
        <v>2551</v>
      </c>
      <c r="F105" s="51" t="s">
        <v>76</v>
      </c>
      <c r="G105" s="49" t="s">
        <v>192</v>
      </c>
      <c r="H105" s="49" t="s">
        <v>88</v>
      </c>
      <c r="I105" s="49" t="str">
        <f t="shared" si="6"/>
        <v>Neutral</v>
      </c>
      <c r="J105" s="17">
        <v>9001</v>
      </c>
      <c r="K105" s="49" t="s">
        <v>85</v>
      </c>
      <c r="L105" s="82" t="str">
        <f>IF(J105=9001,VLOOKUP(K105,'ISO-reference'!$C$1:$D$67,2,FALSE),IF(J105=45001,VLOOKUP(K105,'ISO-reference'!$A$1:$B$40,2,FALSE),IF(J105=21001,VLOOKUP(K105,'ISO-reference'!$E$1:$F$75,2,FALSE),"No ISO Mapping")))</f>
        <v xml:space="preserve"> Infrastructure</v>
      </c>
      <c r="M105" s="49" t="s">
        <v>194</v>
      </c>
      <c r="N105" s="16"/>
      <c r="O105" s="52">
        <f t="shared" si="12"/>
        <v>43715</v>
      </c>
      <c r="P105" s="52">
        <v>43887</v>
      </c>
      <c r="Q105" s="82" t="s">
        <v>251</v>
      </c>
      <c r="R105" s="28" t="str">
        <f t="shared" si="9"/>
        <v>Closed</v>
      </c>
      <c r="S105" s="17">
        <f t="shared" ca="1" si="8"/>
        <v>232</v>
      </c>
      <c r="T105" s="17">
        <f t="shared" si="10"/>
        <v>172</v>
      </c>
      <c r="U105" s="17">
        <v>520</v>
      </c>
      <c r="V105" s="45">
        <v>11460</v>
      </c>
    </row>
    <row r="106" spans="1:22" ht="27.6">
      <c r="A106" s="45">
        <v>105</v>
      </c>
      <c r="B106" s="82" t="s">
        <v>252</v>
      </c>
      <c r="C106" s="49" t="s">
        <v>9</v>
      </c>
      <c r="D106" s="51">
        <v>43655</v>
      </c>
      <c r="E106" s="51" t="s">
        <v>2551</v>
      </c>
      <c r="F106" s="51" t="s">
        <v>76</v>
      </c>
      <c r="G106" s="49" t="s">
        <v>192</v>
      </c>
      <c r="H106" s="49" t="s">
        <v>88</v>
      </c>
      <c r="I106" s="49" t="str">
        <f t="shared" si="6"/>
        <v>Neutral</v>
      </c>
      <c r="J106" s="17">
        <v>9001</v>
      </c>
      <c r="K106" s="49" t="s">
        <v>193</v>
      </c>
      <c r="L106" s="82" t="str">
        <f>IF(J106=9001,VLOOKUP(K106,'ISO-reference'!$C$1:$D$67,2,FALSE),IF(J106=45001,VLOOKUP(K106,'ISO-reference'!$A$1:$B$40,2,FALSE),IF(J106=21001,VLOOKUP(K106,'ISO-reference'!$E$1:$F$75,2,FALSE),"No ISO Mapping")))</f>
        <v xml:space="preserve"> Determining requirements for products &amp; services</v>
      </c>
      <c r="M106" s="49" t="s">
        <v>194</v>
      </c>
      <c r="N106" s="16"/>
      <c r="O106" s="52">
        <f t="shared" si="12"/>
        <v>43715</v>
      </c>
      <c r="P106" s="52">
        <v>43887</v>
      </c>
      <c r="Q106" s="82" t="s">
        <v>253</v>
      </c>
      <c r="R106" s="28" t="str">
        <f t="shared" si="9"/>
        <v>Closed</v>
      </c>
      <c r="S106" s="17">
        <f t="shared" ca="1" si="8"/>
        <v>232</v>
      </c>
      <c r="T106" s="17">
        <f t="shared" si="10"/>
        <v>172</v>
      </c>
      <c r="U106" s="17">
        <v>567</v>
      </c>
      <c r="V106" s="45">
        <v>11461</v>
      </c>
    </row>
    <row r="107" spans="1:22" ht="27.6">
      <c r="A107" s="45">
        <v>106</v>
      </c>
      <c r="B107" s="82" t="s">
        <v>254</v>
      </c>
      <c r="C107" s="49" t="s">
        <v>9</v>
      </c>
      <c r="D107" s="51">
        <v>43655</v>
      </c>
      <c r="E107" s="51" t="s">
        <v>2551</v>
      </c>
      <c r="F107" s="51" t="s">
        <v>76</v>
      </c>
      <c r="G107" s="49" t="s">
        <v>192</v>
      </c>
      <c r="H107" s="49" t="s">
        <v>88</v>
      </c>
      <c r="I107" s="49" t="str">
        <f t="shared" si="6"/>
        <v>Neutral</v>
      </c>
      <c r="J107" s="17">
        <v>9001</v>
      </c>
      <c r="K107" s="49" t="s">
        <v>193</v>
      </c>
      <c r="L107" s="82" t="str">
        <f>IF(J107=9001,VLOOKUP(K107,'ISO-reference'!$C$1:$D$67,2,FALSE),IF(J107=45001,VLOOKUP(K107,'ISO-reference'!$A$1:$B$40,2,FALSE),IF(J107=21001,VLOOKUP(K107,'ISO-reference'!$E$1:$F$75,2,FALSE),"No ISO Mapping")))</f>
        <v xml:space="preserve"> Determining requirements for products &amp; services</v>
      </c>
      <c r="M107" s="49" t="s">
        <v>194</v>
      </c>
      <c r="N107" s="16"/>
      <c r="O107" s="52">
        <f t="shared" si="12"/>
        <v>43715</v>
      </c>
      <c r="P107" s="52">
        <v>43887</v>
      </c>
      <c r="Q107" s="82" t="s">
        <v>255</v>
      </c>
      <c r="R107" s="28" t="str">
        <f t="shared" si="9"/>
        <v>Closed</v>
      </c>
      <c r="S107" s="17">
        <f t="shared" ca="1" si="8"/>
        <v>232</v>
      </c>
      <c r="T107" s="17">
        <f t="shared" si="10"/>
        <v>172</v>
      </c>
      <c r="U107" s="17">
        <v>568</v>
      </c>
      <c r="V107" s="45">
        <v>11462</v>
      </c>
    </row>
    <row r="108" spans="1:22" ht="27.6">
      <c r="A108" s="45">
        <v>107</v>
      </c>
      <c r="B108" s="82" t="s">
        <v>256</v>
      </c>
      <c r="C108" s="49" t="s">
        <v>9</v>
      </c>
      <c r="D108" s="51">
        <v>43655</v>
      </c>
      <c r="E108" s="51" t="s">
        <v>2551</v>
      </c>
      <c r="F108" s="51" t="s">
        <v>76</v>
      </c>
      <c r="G108" s="49" t="s">
        <v>192</v>
      </c>
      <c r="H108" s="49" t="s">
        <v>88</v>
      </c>
      <c r="I108" s="49" t="str">
        <f t="shared" si="6"/>
        <v>Neutral</v>
      </c>
      <c r="J108" s="17">
        <v>9001</v>
      </c>
      <c r="K108" s="49" t="s">
        <v>193</v>
      </c>
      <c r="L108" s="82" t="str">
        <f>IF(J108=9001,VLOOKUP(K108,'ISO-reference'!$C$1:$D$67,2,FALSE),IF(J108=45001,VLOOKUP(K108,'ISO-reference'!$A$1:$B$40,2,FALSE),IF(J108=21001,VLOOKUP(K108,'ISO-reference'!$E$1:$F$75,2,FALSE),"No ISO Mapping")))</f>
        <v xml:space="preserve"> Determining requirements for products &amp; services</v>
      </c>
      <c r="M108" s="49" t="s">
        <v>194</v>
      </c>
      <c r="N108" s="16"/>
      <c r="O108" s="52">
        <f t="shared" si="12"/>
        <v>43715</v>
      </c>
      <c r="P108" s="52">
        <v>43887</v>
      </c>
      <c r="Q108" s="82" t="s">
        <v>257</v>
      </c>
      <c r="R108" s="28" t="str">
        <f t="shared" si="9"/>
        <v>Closed</v>
      </c>
      <c r="S108" s="17">
        <f t="shared" ca="1" si="8"/>
        <v>232</v>
      </c>
      <c r="T108" s="17">
        <f t="shared" si="10"/>
        <v>172</v>
      </c>
      <c r="U108" s="17">
        <v>569</v>
      </c>
      <c r="V108" s="45">
        <v>11463</v>
      </c>
    </row>
    <row r="109" spans="1:22" ht="27.6">
      <c r="A109" s="45">
        <v>108</v>
      </c>
      <c r="B109" s="82" t="s">
        <v>258</v>
      </c>
      <c r="C109" s="49" t="s">
        <v>9</v>
      </c>
      <c r="D109" s="51">
        <v>43655</v>
      </c>
      <c r="E109" s="51" t="s">
        <v>2551</v>
      </c>
      <c r="F109" s="51" t="s">
        <v>76</v>
      </c>
      <c r="G109" s="49" t="s">
        <v>192</v>
      </c>
      <c r="H109" s="49" t="s">
        <v>88</v>
      </c>
      <c r="I109" s="49" t="str">
        <f t="shared" si="6"/>
        <v>Neutral</v>
      </c>
      <c r="J109" s="17">
        <v>9001</v>
      </c>
      <c r="K109" s="49" t="s">
        <v>193</v>
      </c>
      <c r="L109" s="82" t="str">
        <f>IF(J109=9001,VLOOKUP(K109,'ISO-reference'!$C$1:$D$67,2,FALSE),IF(J109=45001,VLOOKUP(K109,'ISO-reference'!$A$1:$B$40,2,FALSE),IF(J109=21001,VLOOKUP(K109,'ISO-reference'!$E$1:$F$75,2,FALSE),"No ISO Mapping")))</f>
        <v xml:space="preserve"> Determining requirements for products &amp; services</v>
      </c>
      <c r="M109" s="49" t="s">
        <v>194</v>
      </c>
      <c r="N109" s="16"/>
      <c r="O109" s="52">
        <f t="shared" si="12"/>
        <v>43715</v>
      </c>
      <c r="P109" s="52">
        <v>43887</v>
      </c>
      <c r="Q109" s="82" t="s">
        <v>259</v>
      </c>
      <c r="R109" s="28" t="str">
        <f t="shared" si="9"/>
        <v>Closed</v>
      </c>
      <c r="S109" s="17">
        <f t="shared" ca="1" si="8"/>
        <v>232</v>
      </c>
      <c r="T109" s="17">
        <f t="shared" si="10"/>
        <v>172</v>
      </c>
      <c r="U109" s="17">
        <v>570</v>
      </c>
      <c r="V109" s="45">
        <v>11485</v>
      </c>
    </row>
    <row r="110" spans="1:22" ht="27.6">
      <c r="A110" s="45">
        <v>109</v>
      </c>
      <c r="B110" s="82" t="s">
        <v>260</v>
      </c>
      <c r="C110" s="49" t="s">
        <v>9</v>
      </c>
      <c r="D110" s="51">
        <v>43655</v>
      </c>
      <c r="E110" s="51" t="s">
        <v>2551</v>
      </c>
      <c r="F110" s="51" t="s">
        <v>76</v>
      </c>
      <c r="G110" s="49" t="s">
        <v>192</v>
      </c>
      <c r="H110" s="49" t="s">
        <v>88</v>
      </c>
      <c r="I110" s="49" t="str">
        <f t="shared" si="6"/>
        <v>Neutral</v>
      </c>
      <c r="J110" s="17">
        <v>9001</v>
      </c>
      <c r="K110" s="49" t="s">
        <v>193</v>
      </c>
      <c r="L110" s="82" t="str">
        <f>IF(J110=9001,VLOOKUP(K110,'ISO-reference'!$C$1:$D$67,2,FALSE),IF(J110=45001,VLOOKUP(K110,'ISO-reference'!$A$1:$B$40,2,FALSE),IF(J110=21001,VLOOKUP(K110,'ISO-reference'!$E$1:$F$75,2,FALSE),"No ISO Mapping")))</f>
        <v xml:space="preserve"> Determining requirements for products &amp; services</v>
      </c>
      <c r="M110" s="49" t="s">
        <v>194</v>
      </c>
      <c r="N110" s="16"/>
      <c r="O110" s="52">
        <f t="shared" si="12"/>
        <v>43715</v>
      </c>
      <c r="P110" s="52">
        <v>43887</v>
      </c>
      <c r="Q110" s="82" t="s">
        <v>261</v>
      </c>
      <c r="R110" s="28" t="str">
        <f t="shared" si="9"/>
        <v>Closed</v>
      </c>
      <c r="S110" s="17">
        <f t="shared" ca="1" si="8"/>
        <v>232</v>
      </c>
      <c r="T110" s="17">
        <f t="shared" si="10"/>
        <v>172</v>
      </c>
      <c r="U110" s="17">
        <v>571</v>
      </c>
      <c r="V110" s="45">
        <v>11486</v>
      </c>
    </row>
    <row r="111" spans="1:22" ht="27.6">
      <c r="A111" s="45">
        <v>110</v>
      </c>
      <c r="B111" s="82" t="s">
        <v>262</v>
      </c>
      <c r="C111" s="49" t="s">
        <v>9</v>
      </c>
      <c r="D111" s="51">
        <v>43655</v>
      </c>
      <c r="E111" s="51" t="s">
        <v>2551</v>
      </c>
      <c r="F111" s="51" t="s">
        <v>76</v>
      </c>
      <c r="G111" s="49" t="s">
        <v>192</v>
      </c>
      <c r="H111" s="49" t="s">
        <v>88</v>
      </c>
      <c r="I111" s="49" t="str">
        <f t="shared" si="6"/>
        <v>Neutral</v>
      </c>
      <c r="J111" s="17">
        <v>9001</v>
      </c>
      <c r="K111" s="49" t="s">
        <v>193</v>
      </c>
      <c r="L111" s="82" t="str">
        <f>IF(J111=9001,VLOOKUP(K111,'ISO-reference'!$C$1:$D$67,2,FALSE),IF(J111=45001,VLOOKUP(K111,'ISO-reference'!$A$1:$B$40,2,FALSE),IF(J111=21001,VLOOKUP(K111,'ISO-reference'!$E$1:$F$75,2,FALSE),"No ISO Mapping")))</f>
        <v xml:space="preserve"> Determining requirements for products &amp; services</v>
      </c>
      <c r="M111" s="49" t="s">
        <v>194</v>
      </c>
      <c r="N111" s="16"/>
      <c r="O111" s="52">
        <f t="shared" si="12"/>
        <v>43715</v>
      </c>
      <c r="P111" s="52">
        <v>43887</v>
      </c>
      <c r="Q111" s="82" t="s">
        <v>263</v>
      </c>
      <c r="R111" s="28" t="str">
        <f t="shared" si="9"/>
        <v>Closed</v>
      </c>
      <c r="S111" s="17">
        <f t="shared" ca="1" si="8"/>
        <v>232</v>
      </c>
      <c r="T111" s="17">
        <f t="shared" si="10"/>
        <v>172</v>
      </c>
      <c r="U111" s="17">
        <v>572</v>
      </c>
      <c r="V111" s="45">
        <v>11487</v>
      </c>
    </row>
    <row r="112" spans="1:22" ht="27.6">
      <c r="A112" s="45">
        <v>111</v>
      </c>
      <c r="B112" s="82" t="s">
        <v>264</v>
      </c>
      <c r="C112" s="49" t="s">
        <v>9</v>
      </c>
      <c r="D112" s="51">
        <v>43655</v>
      </c>
      <c r="E112" s="51" t="s">
        <v>2551</v>
      </c>
      <c r="F112" s="51" t="s">
        <v>76</v>
      </c>
      <c r="G112" s="49" t="s">
        <v>192</v>
      </c>
      <c r="H112" s="49" t="s">
        <v>88</v>
      </c>
      <c r="I112" s="49" t="str">
        <f t="shared" si="6"/>
        <v>Neutral</v>
      </c>
      <c r="J112" s="17">
        <v>9001</v>
      </c>
      <c r="K112" s="49" t="s">
        <v>193</v>
      </c>
      <c r="L112" s="82" t="str">
        <f>IF(J112=9001,VLOOKUP(K112,'ISO-reference'!$C$1:$D$67,2,FALSE),IF(J112=45001,VLOOKUP(K112,'ISO-reference'!$A$1:$B$40,2,FALSE),IF(J112=21001,VLOOKUP(K112,'ISO-reference'!$E$1:$F$75,2,FALSE),"No ISO Mapping")))</f>
        <v xml:space="preserve"> Determining requirements for products &amp; services</v>
      </c>
      <c r="M112" s="49" t="s">
        <v>194</v>
      </c>
      <c r="N112" s="16"/>
      <c r="O112" s="52">
        <f t="shared" si="12"/>
        <v>43715</v>
      </c>
      <c r="P112" s="52">
        <v>43887</v>
      </c>
      <c r="Q112" s="82" t="s">
        <v>265</v>
      </c>
      <c r="R112" s="28" t="str">
        <f t="shared" si="9"/>
        <v>Closed</v>
      </c>
      <c r="S112" s="17">
        <f t="shared" ca="1" si="8"/>
        <v>232</v>
      </c>
      <c r="T112" s="17">
        <f t="shared" si="10"/>
        <v>172</v>
      </c>
      <c r="U112" s="17">
        <v>573</v>
      </c>
      <c r="V112" s="45">
        <v>11488</v>
      </c>
    </row>
    <row r="113" spans="1:22" ht="27.6">
      <c r="A113" s="45">
        <v>112</v>
      </c>
      <c r="B113" s="82" t="s">
        <v>266</v>
      </c>
      <c r="C113" s="49" t="s">
        <v>9</v>
      </c>
      <c r="D113" s="51">
        <v>43655</v>
      </c>
      <c r="E113" s="51" t="s">
        <v>2551</v>
      </c>
      <c r="F113" s="51" t="s">
        <v>76</v>
      </c>
      <c r="G113" s="49" t="s">
        <v>192</v>
      </c>
      <c r="H113" s="49" t="s">
        <v>88</v>
      </c>
      <c r="I113" s="49" t="str">
        <f t="shared" si="6"/>
        <v>Neutral</v>
      </c>
      <c r="J113" s="17">
        <v>9001</v>
      </c>
      <c r="K113" s="49" t="s">
        <v>193</v>
      </c>
      <c r="L113" s="82" t="str">
        <f>IF(J113=9001,VLOOKUP(K113,'ISO-reference'!$C$1:$D$67,2,FALSE),IF(J113=45001,VLOOKUP(K113,'ISO-reference'!$A$1:$B$40,2,FALSE),IF(J113=21001,VLOOKUP(K113,'ISO-reference'!$E$1:$F$75,2,FALSE),"No ISO Mapping")))</f>
        <v xml:space="preserve"> Determining requirements for products &amp; services</v>
      </c>
      <c r="M113" s="49" t="s">
        <v>194</v>
      </c>
      <c r="N113" s="16"/>
      <c r="O113" s="52">
        <f t="shared" si="12"/>
        <v>43715</v>
      </c>
      <c r="P113" s="52">
        <v>43887</v>
      </c>
      <c r="Q113" s="82" t="s">
        <v>267</v>
      </c>
      <c r="R113" s="28" t="str">
        <f t="shared" si="9"/>
        <v>Closed</v>
      </c>
      <c r="S113" s="17">
        <f t="shared" ca="1" si="8"/>
        <v>232</v>
      </c>
      <c r="T113" s="17">
        <f t="shared" si="10"/>
        <v>172</v>
      </c>
      <c r="U113" s="17">
        <v>575</v>
      </c>
      <c r="V113" s="45">
        <v>11489</v>
      </c>
    </row>
    <row r="114" spans="1:22" ht="27.6">
      <c r="A114" s="45">
        <v>113</v>
      </c>
      <c r="B114" s="82" t="s">
        <v>268</v>
      </c>
      <c r="C114" s="49" t="s">
        <v>9</v>
      </c>
      <c r="D114" s="51">
        <v>43655</v>
      </c>
      <c r="E114" s="51" t="s">
        <v>2551</v>
      </c>
      <c r="F114" s="51" t="s">
        <v>76</v>
      </c>
      <c r="G114" s="49" t="s">
        <v>192</v>
      </c>
      <c r="H114" s="49" t="s">
        <v>88</v>
      </c>
      <c r="I114" s="49" t="str">
        <f t="shared" si="6"/>
        <v>Neutral</v>
      </c>
      <c r="J114" s="17">
        <v>9001</v>
      </c>
      <c r="K114" s="49" t="s">
        <v>193</v>
      </c>
      <c r="L114" s="82" t="str">
        <f>IF(J114=9001,VLOOKUP(K114,'ISO-reference'!$C$1:$D$67,2,FALSE),IF(J114=45001,VLOOKUP(K114,'ISO-reference'!$A$1:$B$40,2,FALSE),IF(J114=21001,VLOOKUP(K114,'ISO-reference'!$E$1:$F$75,2,FALSE),"No ISO Mapping")))</f>
        <v xml:space="preserve"> Determining requirements for products &amp; services</v>
      </c>
      <c r="M114" s="49" t="s">
        <v>194</v>
      </c>
      <c r="N114" s="16"/>
      <c r="O114" s="52">
        <v>44012</v>
      </c>
      <c r="P114" s="52">
        <v>44033</v>
      </c>
      <c r="Q114" s="82" t="s">
        <v>269</v>
      </c>
      <c r="R114" s="28" t="str">
        <f t="shared" si="9"/>
        <v>Closed</v>
      </c>
      <c r="S114" s="17">
        <f t="shared" ca="1" si="8"/>
        <v>378</v>
      </c>
      <c r="T114" s="17">
        <f t="shared" si="10"/>
        <v>21</v>
      </c>
      <c r="U114" s="17">
        <v>574</v>
      </c>
      <c r="V114" s="45">
        <v>11491</v>
      </c>
    </row>
    <row r="115" spans="1:22" ht="27.6">
      <c r="A115" s="45">
        <v>114</v>
      </c>
      <c r="B115" s="82" t="s">
        <v>270</v>
      </c>
      <c r="C115" s="49" t="s">
        <v>9</v>
      </c>
      <c r="D115" s="51">
        <v>43655</v>
      </c>
      <c r="E115" s="51" t="s">
        <v>2551</v>
      </c>
      <c r="F115" s="51" t="s">
        <v>76</v>
      </c>
      <c r="G115" s="49" t="s">
        <v>192</v>
      </c>
      <c r="H115" s="49" t="s">
        <v>88</v>
      </c>
      <c r="I115" s="49" t="str">
        <f t="shared" si="6"/>
        <v>Neutral</v>
      </c>
      <c r="J115" s="17">
        <v>9001</v>
      </c>
      <c r="K115" s="49" t="s">
        <v>85</v>
      </c>
      <c r="L115" s="82" t="str">
        <f>IF(J115=9001,VLOOKUP(K115,'ISO-reference'!$C$1:$D$67,2,FALSE),IF(J115=45001,VLOOKUP(K115,'ISO-reference'!$A$1:$B$40,2,FALSE),IF(J115=21001,VLOOKUP(K115,'ISO-reference'!$E$1:$F$75,2,FALSE),"No ISO Mapping")))</f>
        <v xml:space="preserve"> Infrastructure</v>
      </c>
      <c r="M115" s="49" t="s">
        <v>194</v>
      </c>
      <c r="N115" s="16"/>
      <c r="O115" s="52">
        <f t="shared" ref="O115:O135" si="13">D115+60</f>
        <v>43715</v>
      </c>
      <c r="P115" s="52">
        <v>43887</v>
      </c>
      <c r="Q115" s="82" t="s">
        <v>271</v>
      </c>
      <c r="R115" s="28" t="str">
        <f t="shared" si="9"/>
        <v>Closed</v>
      </c>
      <c r="S115" s="17">
        <f t="shared" ca="1" si="8"/>
        <v>232</v>
      </c>
      <c r="T115" s="17">
        <f t="shared" si="10"/>
        <v>172</v>
      </c>
      <c r="U115" s="17">
        <v>521</v>
      </c>
      <c r="V115" s="45">
        <v>11494</v>
      </c>
    </row>
    <row r="116" spans="1:22" ht="27.6">
      <c r="A116" s="45">
        <v>115</v>
      </c>
      <c r="B116" s="82" t="s">
        <v>272</v>
      </c>
      <c r="C116" s="49" t="s">
        <v>9</v>
      </c>
      <c r="D116" s="51">
        <v>43655</v>
      </c>
      <c r="E116" s="51" t="s">
        <v>2551</v>
      </c>
      <c r="F116" s="51" t="s">
        <v>76</v>
      </c>
      <c r="G116" s="49" t="s">
        <v>192</v>
      </c>
      <c r="H116" s="49" t="s">
        <v>88</v>
      </c>
      <c r="I116" s="49" t="str">
        <f t="shared" si="6"/>
        <v>Neutral</v>
      </c>
      <c r="J116" s="17">
        <v>9001</v>
      </c>
      <c r="K116" s="49" t="s">
        <v>85</v>
      </c>
      <c r="L116" s="82" t="str">
        <f>IF(J116=9001,VLOOKUP(K116,'ISO-reference'!$C$1:$D$67,2,FALSE),IF(J116=45001,VLOOKUP(K116,'ISO-reference'!$A$1:$B$40,2,FALSE),IF(J116=21001,VLOOKUP(K116,'ISO-reference'!$E$1:$F$75,2,FALSE),"No ISO Mapping")))</f>
        <v xml:space="preserve"> Infrastructure</v>
      </c>
      <c r="M116" s="49" t="s">
        <v>194</v>
      </c>
      <c r="N116" s="16"/>
      <c r="O116" s="52">
        <f t="shared" si="13"/>
        <v>43715</v>
      </c>
      <c r="P116" s="52">
        <v>43887</v>
      </c>
      <c r="Q116" s="82" t="s">
        <v>273</v>
      </c>
      <c r="R116" s="28" t="str">
        <f t="shared" si="9"/>
        <v>Closed</v>
      </c>
      <c r="S116" s="17">
        <f t="shared" ca="1" si="8"/>
        <v>232</v>
      </c>
      <c r="T116" s="17">
        <f t="shared" si="10"/>
        <v>172</v>
      </c>
      <c r="U116" s="17">
        <v>522</v>
      </c>
      <c r="V116" s="45">
        <v>11496</v>
      </c>
    </row>
    <row r="117" spans="1:22" ht="27.6">
      <c r="A117" s="45">
        <v>116</v>
      </c>
      <c r="B117" s="82" t="s">
        <v>274</v>
      </c>
      <c r="C117" s="49" t="s">
        <v>9</v>
      </c>
      <c r="D117" s="51">
        <v>43655</v>
      </c>
      <c r="E117" s="51" t="s">
        <v>2551</v>
      </c>
      <c r="F117" s="51" t="s">
        <v>76</v>
      </c>
      <c r="G117" s="49" t="s">
        <v>192</v>
      </c>
      <c r="H117" s="49" t="s">
        <v>88</v>
      </c>
      <c r="I117" s="49" t="str">
        <f t="shared" si="6"/>
        <v>Neutral</v>
      </c>
      <c r="J117" s="17">
        <v>9001</v>
      </c>
      <c r="K117" s="49" t="s">
        <v>85</v>
      </c>
      <c r="L117" s="82" t="str">
        <f>IF(J117=9001,VLOOKUP(K117,'ISO-reference'!$C$1:$D$67,2,FALSE),IF(J117=45001,VLOOKUP(K117,'ISO-reference'!$A$1:$B$40,2,FALSE),IF(J117=21001,VLOOKUP(K117,'ISO-reference'!$E$1:$F$75,2,FALSE),"No ISO Mapping")))</f>
        <v xml:space="preserve"> Infrastructure</v>
      </c>
      <c r="M117" s="49" t="s">
        <v>194</v>
      </c>
      <c r="N117" s="16"/>
      <c r="O117" s="52">
        <f t="shared" si="13"/>
        <v>43715</v>
      </c>
      <c r="P117" s="52">
        <v>43887</v>
      </c>
      <c r="Q117" s="82" t="s">
        <v>245</v>
      </c>
      <c r="R117" s="28" t="str">
        <f t="shared" si="9"/>
        <v>Closed</v>
      </c>
      <c r="S117" s="17">
        <f t="shared" ca="1" si="8"/>
        <v>232</v>
      </c>
      <c r="T117" s="17">
        <f t="shared" si="10"/>
        <v>172</v>
      </c>
      <c r="U117" s="17">
        <v>523</v>
      </c>
      <c r="V117" s="45">
        <v>11497</v>
      </c>
    </row>
    <row r="118" spans="1:22" ht="41.4">
      <c r="A118" s="45">
        <v>117</v>
      </c>
      <c r="B118" s="82" t="s">
        <v>275</v>
      </c>
      <c r="C118" s="49" t="s">
        <v>9</v>
      </c>
      <c r="D118" s="51">
        <v>43655</v>
      </c>
      <c r="E118" s="51" t="s">
        <v>2551</v>
      </c>
      <c r="F118" s="51" t="s">
        <v>76</v>
      </c>
      <c r="G118" s="49" t="s">
        <v>192</v>
      </c>
      <c r="H118" s="49" t="s">
        <v>12</v>
      </c>
      <c r="I118" s="49" t="str">
        <f t="shared" si="6"/>
        <v>Negative</v>
      </c>
      <c r="J118" s="17">
        <v>9001</v>
      </c>
      <c r="K118" s="49" t="s">
        <v>85</v>
      </c>
      <c r="L118" s="82" t="str">
        <f>IF(J118=9001,VLOOKUP(K118,'ISO-reference'!$C$1:$D$67,2,FALSE),IF(J118=45001,VLOOKUP(K118,'ISO-reference'!$A$1:$B$40,2,FALSE),IF(J118=21001,VLOOKUP(K118,'ISO-reference'!$E$1:$F$75,2,FALSE),"No ISO Mapping")))</f>
        <v xml:space="preserve"> Infrastructure</v>
      </c>
      <c r="M118" s="49" t="s">
        <v>21</v>
      </c>
      <c r="N118" s="16"/>
      <c r="O118" s="52">
        <f t="shared" si="13"/>
        <v>43715</v>
      </c>
      <c r="P118" s="52">
        <v>43887</v>
      </c>
      <c r="Q118" s="82" t="s">
        <v>276</v>
      </c>
      <c r="R118" s="28" t="str">
        <f t="shared" si="9"/>
        <v>Closed</v>
      </c>
      <c r="S118" s="17">
        <f t="shared" ca="1" si="8"/>
        <v>232</v>
      </c>
      <c r="T118" s="17">
        <f t="shared" si="10"/>
        <v>172</v>
      </c>
      <c r="U118" s="17">
        <v>524</v>
      </c>
      <c r="V118" s="45">
        <v>11498</v>
      </c>
    </row>
    <row r="119" spans="1:22" ht="41.4">
      <c r="A119" s="45">
        <v>118</v>
      </c>
      <c r="B119" s="82" t="s">
        <v>277</v>
      </c>
      <c r="C119" s="49" t="s">
        <v>9</v>
      </c>
      <c r="D119" s="51">
        <v>43655</v>
      </c>
      <c r="E119" s="51" t="s">
        <v>2551</v>
      </c>
      <c r="F119" s="51" t="s">
        <v>76</v>
      </c>
      <c r="G119" s="49" t="s">
        <v>192</v>
      </c>
      <c r="H119" s="49" t="s">
        <v>12</v>
      </c>
      <c r="I119" s="49" t="str">
        <f t="shared" si="6"/>
        <v>Negative</v>
      </c>
      <c r="J119" s="17">
        <v>9001</v>
      </c>
      <c r="K119" s="49" t="s">
        <v>85</v>
      </c>
      <c r="L119" s="82" t="str">
        <f>IF(J119=9001,VLOOKUP(K119,'ISO-reference'!$C$1:$D$67,2,FALSE),IF(J119=45001,VLOOKUP(K119,'ISO-reference'!$A$1:$B$40,2,FALSE),IF(J119=21001,VLOOKUP(K119,'ISO-reference'!$E$1:$F$75,2,FALSE),"No ISO Mapping")))</f>
        <v xml:space="preserve"> Infrastructure</v>
      </c>
      <c r="M119" s="49" t="s">
        <v>21</v>
      </c>
      <c r="N119" s="16"/>
      <c r="O119" s="52">
        <f t="shared" si="13"/>
        <v>43715</v>
      </c>
      <c r="P119" s="52">
        <v>43887</v>
      </c>
      <c r="Q119" s="82" t="s">
        <v>245</v>
      </c>
      <c r="R119" s="28" t="str">
        <f t="shared" si="9"/>
        <v>Closed</v>
      </c>
      <c r="S119" s="17">
        <f t="shared" ca="1" si="8"/>
        <v>232</v>
      </c>
      <c r="T119" s="17">
        <f t="shared" si="10"/>
        <v>172</v>
      </c>
      <c r="U119" s="17">
        <v>525</v>
      </c>
      <c r="V119" s="45">
        <v>11499</v>
      </c>
    </row>
    <row r="120" spans="1:22" ht="55.2">
      <c r="A120" s="45">
        <v>119</v>
      </c>
      <c r="B120" s="82" t="s">
        <v>278</v>
      </c>
      <c r="C120" s="49" t="s">
        <v>9</v>
      </c>
      <c r="D120" s="51">
        <v>43655</v>
      </c>
      <c r="E120" s="51" t="s">
        <v>2551</v>
      </c>
      <c r="F120" s="51" t="s">
        <v>76</v>
      </c>
      <c r="G120" s="49" t="s">
        <v>192</v>
      </c>
      <c r="H120" s="49" t="s">
        <v>12</v>
      </c>
      <c r="I120" s="49" t="str">
        <f t="shared" si="6"/>
        <v>Negative</v>
      </c>
      <c r="J120" s="17">
        <v>45001</v>
      </c>
      <c r="K120" s="49">
        <v>7.2</v>
      </c>
      <c r="L120" s="82" t="str">
        <f>IF(J120=9001,VLOOKUP(K120,'ISO-reference'!$C$1:$D$67,2,FALSE),IF(J120=45001,VLOOKUP(K120,'ISO-reference'!$A$1:$B$40,2,FALSE),IF(J120=21001,VLOOKUP(K120,'ISO-reference'!$E$1:$F$75,2,FALSE),"No ISO Mapping")))</f>
        <v xml:space="preserve"> Competence</v>
      </c>
      <c r="M120" s="49" t="s">
        <v>21</v>
      </c>
      <c r="N120" s="16"/>
      <c r="O120" s="52">
        <f t="shared" si="13"/>
        <v>43715</v>
      </c>
      <c r="P120" s="52">
        <v>43887</v>
      </c>
      <c r="Q120" s="82" t="s">
        <v>279</v>
      </c>
      <c r="R120" s="28" t="str">
        <f t="shared" si="9"/>
        <v>Closed</v>
      </c>
      <c r="S120" s="17">
        <f t="shared" ca="1" si="8"/>
        <v>232</v>
      </c>
      <c r="T120" s="17">
        <f t="shared" si="10"/>
        <v>172</v>
      </c>
      <c r="U120" s="17">
        <v>468</v>
      </c>
      <c r="V120" s="45">
        <v>11500</v>
      </c>
    </row>
    <row r="121" spans="1:22" ht="41.4">
      <c r="A121" s="45">
        <v>120</v>
      </c>
      <c r="B121" s="82" t="s">
        <v>280</v>
      </c>
      <c r="C121" s="49" t="s">
        <v>9</v>
      </c>
      <c r="D121" s="51">
        <v>43655</v>
      </c>
      <c r="E121" s="51" t="s">
        <v>2551</v>
      </c>
      <c r="F121" s="51" t="s">
        <v>76</v>
      </c>
      <c r="G121" s="49" t="s">
        <v>192</v>
      </c>
      <c r="H121" s="49" t="s">
        <v>12</v>
      </c>
      <c r="I121" s="49" t="str">
        <f t="shared" si="6"/>
        <v>Negative</v>
      </c>
      <c r="J121" s="17">
        <v>9001</v>
      </c>
      <c r="K121" s="49" t="s">
        <v>193</v>
      </c>
      <c r="L121" s="82" t="str">
        <f>IF(J121=9001,VLOOKUP(K121,'ISO-reference'!$C$1:$D$67,2,FALSE),IF(J121=45001,VLOOKUP(K121,'ISO-reference'!$A$1:$B$40,2,FALSE),IF(J121=21001,VLOOKUP(K121,'ISO-reference'!$E$1:$F$75,2,FALSE),"No ISO Mapping")))</f>
        <v xml:space="preserve"> Determining requirements for products &amp; services</v>
      </c>
      <c r="M121" s="49" t="s">
        <v>21</v>
      </c>
      <c r="N121" s="16"/>
      <c r="O121" s="52">
        <f t="shared" si="13"/>
        <v>43715</v>
      </c>
      <c r="P121" s="52">
        <v>43887</v>
      </c>
      <c r="Q121" s="82" t="s">
        <v>281</v>
      </c>
      <c r="R121" s="28" t="str">
        <f t="shared" si="9"/>
        <v>Closed</v>
      </c>
      <c r="S121" s="17">
        <f t="shared" ca="1" si="8"/>
        <v>232</v>
      </c>
      <c r="T121" s="17">
        <f t="shared" si="10"/>
        <v>172</v>
      </c>
      <c r="U121" s="17">
        <v>566</v>
      </c>
      <c r="V121" s="45">
        <v>11501</v>
      </c>
    </row>
    <row r="122" spans="1:22" ht="27.6">
      <c r="A122" s="45">
        <v>121</v>
      </c>
      <c r="B122" s="82" t="s">
        <v>282</v>
      </c>
      <c r="C122" s="49" t="s">
        <v>9</v>
      </c>
      <c r="D122" s="51">
        <v>43655</v>
      </c>
      <c r="E122" s="51" t="s">
        <v>2551</v>
      </c>
      <c r="F122" s="51" t="s">
        <v>76</v>
      </c>
      <c r="G122" s="49" t="s">
        <v>192</v>
      </c>
      <c r="H122" s="49" t="s">
        <v>12</v>
      </c>
      <c r="I122" s="49" t="str">
        <f t="shared" si="6"/>
        <v>Negative</v>
      </c>
      <c r="J122" s="17">
        <v>45001</v>
      </c>
      <c r="K122" s="49">
        <v>7.1</v>
      </c>
      <c r="L122" s="82" t="str">
        <f>IF(J122=9001,VLOOKUP(K122,'ISO-reference'!$C$1:$D$67,2,FALSE),IF(J122=45001,VLOOKUP(K122,'ISO-reference'!$A$1:$B$40,2,FALSE),IF(J122=21001,VLOOKUP(K122,'ISO-reference'!$E$1:$F$75,2,FALSE),"No ISO Mapping")))</f>
        <v xml:space="preserve"> Resources</v>
      </c>
      <c r="M122" s="49" t="s">
        <v>21</v>
      </c>
      <c r="N122" s="16"/>
      <c r="O122" s="52">
        <f t="shared" si="13"/>
        <v>43715</v>
      </c>
      <c r="P122" s="52">
        <v>43888</v>
      </c>
      <c r="Q122" s="82" t="s">
        <v>283</v>
      </c>
      <c r="R122" s="28" t="str">
        <f t="shared" si="9"/>
        <v>Closed</v>
      </c>
      <c r="S122" s="17">
        <f t="shared" ca="1" si="8"/>
        <v>233</v>
      </c>
      <c r="T122" s="17">
        <f t="shared" si="10"/>
        <v>173</v>
      </c>
      <c r="U122" s="17">
        <v>462</v>
      </c>
      <c r="V122" s="45">
        <v>11506</v>
      </c>
    </row>
    <row r="123" spans="1:22" ht="27.6">
      <c r="A123" s="45">
        <v>122</v>
      </c>
      <c r="B123" s="82" t="s">
        <v>284</v>
      </c>
      <c r="C123" s="49" t="s">
        <v>9</v>
      </c>
      <c r="D123" s="51">
        <v>43655</v>
      </c>
      <c r="E123" s="51" t="s">
        <v>2551</v>
      </c>
      <c r="F123" s="51" t="s">
        <v>76</v>
      </c>
      <c r="G123" s="49" t="s">
        <v>192</v>
      </c>
      <c r="H123" s="49" t="s">
        <v>12</v>
      </c>
      <c r="I123" s="49" t="str">
        <f t="shared" si="6"/>
        <v>Negative</v>
      </c>
      <c r="J123" s="17">
        <v>45001</v>
      </c>
      <c r="K123" s="49">
        <v>7.5</v>
      </c>
      <c r="L123" s="82" t="str">
        <f>IF(J123=9001,VLOOKUP(K123,'ISO-reference'!$C$1:$D$67,2,FALSE),IF(J123=45001,VLOOKUP(K123,'ISO-reference'!$A$1:$B$40,2,FALSE),IF(J123=21001,VLOOKUP(K123,'ISO-reference'!$E$1:$F$75,2,FALSE),"No ISO Mapping")))</f>
        <v xml:space="preserve"> Documented information</v>
      </c>
      <c r="M123" s="49" t="s">
        <v>21</v>
      </c>
      <c r="N123" s="16"/>
      <c r="O123" s="52">
        <f t="shared" si="13"/>
        <v>43715</v>
      </c>
      <c r="P123" s="52">
        <v>43887</v>
      </c>
      <c r="Q123" s="82" t="s">
        <v>285</v>
      </c>
      <c r="R123" s="28" t="str">
        <f t="shared" si="9"/>
        <v>Closed</v>
      </c>
      <c r="S123" s="17">
        <f t="shared" ca="1" si="8"/>
        <v>232</v>
      </c>
      <c r="T123" s="17">
        <f t="shared" si="10"/>
        <v>172</v>
      </c>
      <c r="U123" s="17">
        <v>483</v>
      </c>
      <c r="V123" s="45">
        <v>11507</v>
      </c>
    </row>
    <row r="124" spans="1:22" ht="27.6">
      <c r="A124" s="45">
        <v>123</v>
      </c>
      <c r="B124" s="82" t="s">
        <v>286</v>
      </c>
      <c r="C124" s="49" t="s">
        <v>9</v>
      </c>
      <c r="D124" s="51">
        <v>43655</v>
      </c>
      <c r="E124" s="51" t="s">
        <v>2551</v>
      </c>
      <c r="F124" s="51" t="s">
        <v>76</v>
      </c>
      <c r="G124" s="49" t="s">
        <v>192</v>
      </c>
      <c r="H124" s="49" t="s">
        <v>12</v>
      </c>
      <c r="I124" s="49" t="str">
        <f t="shared" si="6"/>
        <v>Negative</v>
      </c>
      <c r="J124" s="17">
        <v>45001</v>
      </c>
      <c r="K124" s="49">
        <v>7.4</v>
      </c>
      <c r="L124" s="82" t="str">
        <f>IF(J124=9001,VLOOKUP(K124,'ISO-reference'!$C$1:$D$67,2,FALSE),IF(J124=45001,VLOOKUP(K124,'ISO-reference'!$A$1:$B$40,2,FALSE),IF(J124=21001,VLOOKUP(K124,'ISO-reference'!$E$1:$F$75,2,FALSE),"No ISO Mapping")))</f>
        <v xml:space="preserve"> Communication</v>
      </c>
      <c r="M124" s="49" t="s">
        <v>21</v>
      </c>
      <c r="N124" s="16"/>
      <c r="O124" s="52">
        <f t="shared" si="13"/>
        <v>43715</v>
      </c>
      <c r="P124" s="52">
        <v>43887</v>
      </c>
      <c r="Q124" s="82" t="s">
        <v>287</v>
      </c>
      <c r="R124" s="28" t="str">
        <f t="shared" si="9"/>
        <v>Closed</v>
      </c>
      <c r="S124" s="17">
        <f t="shared" ca="1" si="8"/>
        <v>232</v>
      </c>
      <c r="T124" s="17">
        <f t="shared" si="10"/>
        <v>172</v>
      </c>
      <c r="U124" s="17">
        <v>481</v>
      </c>
      <c r="V124" s="45">
        <v>11508</v>
      </c>
    </row>
    <row r="125" spans="1:22" ht="27.6">
      <c r="A125" s="45">
        <v>124</v>
      </c>
      <c r="B125" s="82" t="s">
        <v>288</v>
      </c>
      <c r="C125" s="49" t="s">
        <v>9</v>
      </c>
      <c r="D125" s="51">
        <v>43655</v>
      </c>
      <c r="E125" s="51" t="s">
        <v>2551</v>
      </c>
      <c r="F125" s="51" t="s">
        <v>76</v>
      </c>
      <c r="G125" s="49" t="s">
        <v>192</v>
      </c>
      <c r="H125" s="49" t="s">
        <v>12</v>
      </c>
      <c r="I125" s="49" t="str">
        <f t="shared" si="6"/>
        <v>Negative</v>
      </c>
      <c r="J125" s="17">
        <v>45001</v>
      </c>
      <c r="K125" s="49">
        <v>7.2</v>
      </c>
      <c r="L125" s="82" t="str">
        <f>IF(J125=9001,VLOOKUP(K125,'ISO-reference'!$C$1:$D$67,2,FALSE),IF(J125=45001,VLOOKUP(K125,'ISO-reference'!$A$1:$B$40,2,FALSE),IF(J125=21001,VLOOKUP(K125,'ISO-reference'!$E$1:$F$75,2,FALSE),"No ISO Mapping")))</f>
        <v xml:space="preserve"> Competence</v>
      </c>
      <c r="M125" s="49" t="s">
        <v>21</v>
      </c>
      <c r="N125" s="16"/>
      <c r="O125" s="52">
        <f t="shared" si="13"/>
        <v>43715</v>
      </c>
      <c r="P125" s="52">
        <v>43887</v>
      </c>
      <c r="Q125" s="82" t="s">
        <v>289</v>
      </c>
      <c r="R125" s="28" t="str">
        <f t="shared" si="9"/>
        <v>Closed</v>
      </c>
      <c r="S125" s="17">
        <f t="shared" ca="1" si="8"/>
        <v>232</v>
      </c>
      <c r="T125" s="17">
        <f t="shared" si="10"/>
        <v>172</v>
      </c>
      <c r="U125" s="17">
        <v>473</v>
      </c>
      <c r="V125" s="45">
        <v>11509</v>
      </c>
    </row>
    <row r="126" spans="1:22" ht="41.4">
      <c r="A126" s="45">
        <v>125</v>
      </c>
      <c r="B126" s="82" t="s">
        <v>290</v>
      </c>
      <c r="C126" s="49" t="s">
        <v>9</v>
      </c>
      <c r="D126" s="51">
        <v>43655</v>
      </c>
      <c r="E126" s="51" t="s">
        <v>2551</v>
      </c>
      <c r="F126" s="51" t="s">
        <v>76</v>
      </c>
      <c r="G126" s="49" t="s">
        <v>192</v>
      </c>
      <c r="H126" s="49" t="s">
        <v>12</v>
      </c>
      <c r="I126" s="49" t="str">
        <f t="shared" si="6"/>
        <v>Negative</v>
      </c>
      <c r="J126" s="17">
        <v>45001</v>
      </c>
      <c r="K126" s="49">
        <v>7.1</v>
      </c>
      <c r="L126" s="82" t="str">
        <f>IF(J126=9001,VLOOKUP(K126,'ISO-reference'!$C$1:$D$67,2,FALSE),IF(J126=45001,VLOOKUP(K126,'ISO-reference'!$A$1:$B$40,2,FALSE),IF(J126=21001,VLOOKUP(K126,'ISO-reference'!$E$1:$F$75,2,FALSE),"No ISO Mapping")))</f>
        <v xml:space="preserve"> Resources</v>
      </c>
      <c r="M126" s="49" t="s">
        <v>21</v>
      </c>
      <c r="N126" s="16"/>
      <c r="O126" s="52">
        <f t="shared" si="13"/>
        <v>43715</v>
      </c>
      <c r="P126" s="52">
        <v>43887</v>
      </c>
      <c r="Q126" s="82" t="s">
        <v>291</v>
      </c>
      <c r="R126" s="28" t="str">
        <f t="shared" si="9"/>
        <v>Closed</v>
      </c>
      <c r="S126" s="17">
        <f t="shared" ca="1" si="8"/>
        <v>232</v>
      </c>
      <c r="T126" s="17">
        <f t="shared" si="10"/>
        <v>172</v>
      </c>
      <c r="U126" s="17">
        <v>463</v>
      </c>
      <c r="V126" s="45">
        <v>11510</v>
      </c>
    </row>
    <row r="127" spans="1:22" ht="27.6">
      <c r="A127" s="45">
        <v>126</v>
      </c>
      <c r="B127" s="82" t="s">
        <v>292</v>
      </c>
      <c r="C127" s="49" t="s">
        <v>9</v>
      </c>
      <c r="D127" s="51">
        <v>43655</v>
      </c>
      <c r="E127" s="51" t="s">
        <v>2551</v>
      </c>
      <c r="F127" s="51" t="s">
        <v>76</v>
      </c>
      <c r="G127" s="49" t="s">
        <v>192</v>
      </c>
      <c r="H127" s="49" t="s">
        <v>12</v>
      </c>
      <c r="I127" s="49" t="str">
        <f t="shared" si="6"/>
        <v>Negative</v>
      </c>
      <c r="J127" s="17">
        <v>45001</v>
      </c>
      <c r="K127" s="49">
        <v>7.2</v>
      </c>
      <c r="L127" s="82" t="str">
        <f>IF(J127=9001,VLOOKUP(K127,'ISO-reference'!$C$1:$D$67,2,FALSE),IF(J127=45001,VLOOKUP(K127,'ISO-reference'!$A$1:$B$40,2,FALSE),IF(J127=21001,VLOOKUP(K127,'ISO-reference'!$E$1:$F$75,2,FALSE),"No ISO Mapping")))</f>
        <v xml:space="preserve"> Competence</v>
      </c>
      <c r="M127" s="49" t="s">
        <v>21</v>
      </c>
      <c r="N127" s="16"/>
      <c r="O127" s="52">
        <f t="shared" si="13"/>
        <v>43715</v>
      </c>
      <c r="P127" s="52">
        <v>43887</v>
      </c>
      <c r="Q127" s="82" t="s">
        <v>293</v>
      </c>
      <c r="R127" s="28" t="str">
        <f t="shared" si="9"/>
        <v>Closed</v>
      </c>
      <c r="S127" s="17">
        <f t="shared" ca="1" si="8"/>
        <v>232</v>
      </c>
      <c r="T127" s="17">
        <f t="shared" si="10"/>
        <v>172</v>
      </c>
      <c r="U127" s="17">
        <v>464</v>
      </c>
      <c r="V127" s="45">
        <v>11511</v>
      </c>
    </row>
    <row r="128" spans="1:22" ht="55.2">
      <c r="A128" s="45">
        <v>127</v>
      </c>
      <c r="B128" s="82" t="s">
        <v>294</v>
      </c>
      <c r="C128" s="49" t="s">
        <v>9</v>
      </c>
      <c r="D128" s="51">
        <v>43655</v>
      </c>
      <c r="E128" s="51" t="s">
        <v>2551</v>
      </c>
      <c r="F128" s="51" t="s">
        <v>76</v>
      </c>
      <c r="G128" s="49" t="s">
        <v>192</v>
      </c>
      <c r="H128" s="49" t="s">
        <v>12</v>
      </c>
      <c r="I128" s="49" t="str">
        <f t="shared" si="6"/>
        <v>Negative</v>
      </c>
      <c r="J128" s="17">
        <v>45001</v>
      </c>
      <c r="K128" s="49">
        <v>7.4</v>
      </c>
      <c r="L128" s="82" t="str">
        <f>IF(J128=9001,VLOOKUP(K128,'ISO-reference'!$C$1:$D$67,2,FALSE),IF(J128=45001,VLOOKUP(K128,'ISO-reference'!$A$1:$B$40,2,FALSE),IF(J128=21001,VLOOKUP(K128,'ISO-reference'!$E$1:$F$75,2,FALSE),"No ISO Mapping")))</f>
        <v xml:space="preserve"> Communication</v>
      </c>
      <c r="M128" s="49" t="s">
        <v>21</v>
      </c>
      <c r="N128" s="16"/>
      <c r="O128" s="52">
        <f t="shared" si="13"/>
        <v>43715</v>
      </c>
      <c r="P128" s="52">
        <v>43887</v>
      </c>
      <c r="Q128" s="82" t="s">
        <v>295</v>
      </c>
      <c r="R128" s="28" t="str">
        <f t="shared" si="9"/>
        <v>Closed</v>
      </c>
      <c r="S128" s="17">
        <f t="shared" ca="1" si="8"/>
        <v>232</v>
      </c>
      <c r="T128" s="17">
        <f t="shared" si="10"/>
        <v>172</v>
      </c>
      <c r="U128" s="17">
        <v>482</v>
      </c>
      <c r="V128" s="45">
        <v>11512</v>
      </c>
    </row>
    <row r="129" spans="1:22" ht="27.6">
      <c r="A129" s="45">
        <v>128</v>
      </c>
      <c r="B129" s="82" t="s">
        <v>296</v>
      </c>
      <c r="C129" s="49" t="s">
        <v>9</v>
      </c>
      <c r="D129" s="51">
        <v>43655</v>
      </c>
      <c r="E129" s="51" t="s">
        <v>2551</v>
      </c>
      <c r="F129" s="51" t="s">
        <v>76</v>
      </c>
      <c r="G129" s="49" t="s">
        <v>192</v>
      </c>
      <c r="H129" s="49" t="s">
        <v>12</v>
      </c>
      <c r="I129" s="49" t="str">
        <f t="shared" si="6"/>
        <v>Negative</v>
      </c>
      <c r="J129" s="17">
        <v>45001</v>
      </c>
      <c r="K129" s="49">
        <v>7.2</v>
      </c>
      <c r="L129" s="82" t="str">
        <f>IF(J129=9001,VLOOKUP(K129,'ISO-reference'!$C$1:$D$67,2,FALSE),IF(J129=45001,VLOOKUP(K129,'ISO-reference'!$A$1:$B$40,2,FALSE),IF(J129=21001,VLOOKUP(K129,'ISO-reference'!$E$1:$F$75,2,FALSE),"No ISO Mapping")))</f>
        <v xml:space="preserve"> Competence</v>
      </c>
      <c r="M129" s="49" t="s">
        <v>21</v>
      </c>
      <c r="N129" s="16"/>
      <c r="O129" s="52">
        <f t="shared" si="13"/>
        <v>43715</v>
      </c>
      <c r="P129" s="52">
        <v>43887</v>
      </c>
      <c r="Q129" s="82" t="s">
        <v>297</v>
      </c>
      <c r="R129" s="28" t="str">
        <f t="shared" si="9"/>
        <v>Closed</v>
      </c>
      <c r="S129" s="17">
        <f t="shared" ca="1" si="8"/>
        <v>232</v>
      </c>
      <c r="T129" s="17">
        <f t="shared" si="10"/>
        <v>172</v>
      </c>
      <c r="U129" s="17">
        <v>465</v>
      </c>
      <c r="V129" s="45">
        <v>11513</v>
      </c>
    </row>
    <row r="130" spans="1:22" ht="27.6">
      <c r="A130" s="45">
        <v>129</v>
      </c>
      <c r="B130" s="82" t="s">
        <v>298</v>
      </c>
      <c r="C130" s="49" t="s">
        <v>9</v>
      </c>
      <c r="D130" s="51">
        <v>43655</v>
      </c>
      <c r="E130" s="51" t="s">
        <v>2551</v>
      </c>
      <c r="F130" s="51" t="s">
        <v>76</v>
      </c>
      <c r="G130" s="49" t="s">
        <v>192</v>
      </c>
      <c r="H130" s="49" t="s">
        <v>12</v>
      </c>
      <c r="I130" s="49" t="str">
        <f t="shared" ref="I130:I193" si="14">IF(H130="Strength", "Positive", IF(OR(H130="OFI", H130="Observation"), "Neutral", "Negative"))</f>
        <v>Negative</v>
      </c>
      <c r="J130" s="17">
        <v>45001</v>
      </c>
      <c r="K130" s="49">
        <v>7.2</v>
      </c>
      <c r="L130" s="82" t="str">
        <f>IF(J130=9001,VLOOKUP(K130,'ISO-reference'!$C$1:$D$67,2,FALSE),IF(J130=45001,VLOOKUP(K130,'ISO-reference'!$A$1:$B$40,2,FALSE),IF(J130=21001,VLOOKUP(K130,'ISO-reference'!$E$1:$F$75,2,FALSE),"No ISO Mapping")))</f>
        <v xml:space="preserve"> Competence</v>
      </c>
      <c r="M130" s="49" t="s">
        <v>21</v>
      </c>
      <c r="N130" s="16"/>
      <c r="O130" s="52">
        <f t="shared" si="13"/>
        <v>43715</v>
      </c>
      <c r="P130" s="52">
        <v>43887</v>
      </c>
      <c r="Q130" s="82" t="s">
        <v>299</v>
      </c>
      <c r="R130" s="28" t="str">
        <f t="shared" si="9"/>
        <v>Closed</v>
      </c>
      <c r="S130" s="17">
        <f t="shared" ref="S130:S193" ca="1" si="15">IF(P130="NA",TODAY()-D130, P130-D130)</f>
        <v>232</v>
      </c>
      <c r="T130" s="17">
        <f t="shared" si="10"/>
        <v>172</v>
      </c>
      <c r="U130" s="17">
        <v>466</v>
      </c>
      <c r="V130" s="45">
        <v>11514</v>
      </c>
    </row>
    <row r="131" spans="1:22" ht="27.6">
      <c r="A131" s="45">
        <v>130</v>
      </c>
      <c r="B131" s="83" t="s">
        <v>300</v>
      </c>
      <c r="C131" s="49" t="s">
        <v>9</v>
      </c>
      <c r="D131" s="51">
        <v>43655</v>
      </c>
      <c r="E131" s="51" t="s">
        <v>2551</v>
      </c>
      <c r="F131" s="51" t="s">
        <v>76</v>
      </c>
      <c r="G131" s="49" t="s">
        <v>192</v>
      </c>
      <c r="H131" s="49" t="s">
        <v>12</v>
      </c>
      <c r="I131" s="49" t="str">
        <f t="shared" si="14"/>
        <v>Negative</v>
      </c>
      <c r="J131" s="17">
        <v>45001</v>
      </c>
      <c r="K131" s="49">
        <v>7.2</v>
      </c>
      <c r="L131" s="82" t="str">
        <f>IF(J131=9001,VLOOKUP(K131,'ISO-reference'!$C$1:$D$67,2,FALSE),IF(J131=45001,VLOOKUP(K131,'ISO-reference'!$A$1:$B$40,2,FALSE),IF(J131=21001,VLOOKUP(K131,'ISO-reference'!$E$1:$F$75,2,FALSE),"No ISO Mapping")))</f>
        <v xml:space="preserve"> Competence</v>
      </c>
      <c r="M131" s="49" t="s">
        <v>21</v>
      </c>
      <c r="N131" s="16"/>
      <c r="O131" s="52">
        <f t="shared" si="13"/>
        <v>43715</v>
      </c>
      <c r="P131" s="52">
        <v>43887</v>
      </c>
      <c r="Q131" s="82" t="s">
        <v>301</v>
      </c>
      <c r="R131" s="28" t="str">
        <f t="shared" ref="R131:R194" si="16">IF(P131="NA", "Open", "Closed")</f>
        <v>Closed</v>
      </c>
      <c r="S131" s="17">
        <f t="shared" ca="1" si="15"/>
        <v>232</v>
      </c>
      <c r="T131" s="17">
        <f t="shared" ref="T131:T194" si="17">IF(R131="Open",0, P131-O131)</f>
        <v>172</v>
      </c>
      <c r="U131" s="17">
        <v>467</v>
      </c>
      <c r="V131" s="45">
        <v>11515</v>
      </c>
    </row>
    <row r="132" spans="1:22" ht="27.6">
      <c r="A132" s="45">
        <v>131</v>
      </c>
      <c r="B132" s="82" t="s">
        <v>302</v>
      </c>
      <c r="C132" s="49" t="s">
        <v>9</v>
      </c>
      <c r="D132" s="51">
        <v>43655</v>
      </c>
      <c r="E132" s="51" t="s">
        <v>2551</v>
      </c>
      <c r="F132" s="51" t="s">
        <v>76</v>
      </c>
      <c r="G132" s="49" t="s">
        <v>192</v>
      </c>
      <c r="H132" s="49" t="s">
        <v>12</v>
      </c>
      <c r="I132" s="49" t="str">
        <f t="shared" si="14"/>
        <v>Negative</v>
      </c>
      <c r="J132" s="17">
        <v>45001</v>
      </c>
      <c r="K132" s="49">
        <v>7.1</v>
      </c>
      <c r="L132" s="82" t="str">
        <f>IF(J132=9001,VLOOKUP(K132,'ISO-reference'!$C$1:$D$67,2,FALSE),IF(J132=45001,VLOOKUP(K132,'ISO-reference'!$A$1:$B$40,2,FALSE),IF(J132=21001,VLOOKUP(K132,'ISO-reference'!$E$1:$F$75,2,FALSE),"No ISO Mapping")))</f>
        <v xml:space="preserve"> Resources</v>
      </c>
      <c r="M132" s="49" t="s">
        <v>194</v>
      </c>
      <c r="N132" s="16"/>
      <c r="O132" s="52">
        <f t="shared" si="13"/>
        <v>43715</v>
      </c>
      <c r="P132" s="52">
        <v>43888</v>
      </c>
      <c r="Q132" s="82" t="s">
        <v>303</v>
      </c>
      <c r="R132" s="28" t="str">
        <f t="shared" si="16"/>
        <v>Closed</v>
      </c>
      <c r="S132" s="17">
        <f t="shared" ca="1" si="15"/>
        <v>233</v>
      </c>
      <c r="T132" s="17">
        <f t="shared" si="17"/>
        <v>173</v>
      </c>
      <c r="U132" s="17">
        <v>431</v>
      </c>
      <c r="V132" s="45">
        <v>11517</v>
      </c>
    </row>
    <row r="133" spans="1:22" ht="27.6">
      <c r="A133" s="45">
        <v>132</v>
      </c>
      <c r="B133" s="82" t="s">
        <v>304</v>
      </c>
      <c r="C133" s="49" t="s">
        <v>9</v>
      </c>
      <c r="D133" s="51">
        <v>43655</v>
      </c>
      <c r="E133" s="51" t="s">
        <v>2551</v>
      </c>
      <c r="F133" s="51" t="s">
        <v>76</v>
      </c>
      <c r="G133" s="49" t="s">
        <v>192</v>
      </c>
      <c r="H133" s="49" t="s">
        <v>12</v>
      </c>
      <c r="I133" s="49" t="str">
        <f t="shared" si="14"/>
        <v>Negative</v>
      </c>
      <c r="J133" s="17">
        <v>45001</v>
      </c>
      <c r="K133" s="49">
        <v>7.1</v>
      </c>
      <c r="L133" s="82" t="str">
        <f>IF(J133=9001,VLOOKUP(K133,'ISO-reference'!$C$1:$D$67,2,FALSE),IF(J133=45001,VLOOKUP(K133,'ISO-reference'!$A$1:$B$40,2,FALSE),IF(J133=21001,VLOOKUP(K133,'ISO-reference'!$E$1:$F$75,2,FALSE),"No ISO Mapping")))</f>
        <v xml:space="preserve"> Resources</v>
      </c>
      <c r="M133" s="49" t="s">
        <v>194</v>
      </c>
      <c r="N133" s="16"/>
      <c r="O133" s="52">
        <f t="shared" si="13"/>
        <v>43715</v>
      </c>
      <c r="P133" s="52">
        <v>43887</v>
      </c>
      <c r="Q133" s="82" t="s">
        <v>305</v>
      </c>
      <c r="R133" s="28" t="str">
        <f t="shared" si="16"/>
        <v>Closed</v>
      </c>
      <c r="S133" s="17">
        <f t="shared" ca="1" si="15"/>
        <v>232</v>
      </c>
      <c r="T133" s="17">
        <f t="shared" si="17"/>
        <v>172</v>
      </c>
      <c r="U133" s="17">
        <v>432</v>
      </c>
      <c r="V133" s="45">
        <v>11518</v>
      </c>
    </row>
    <row r="134" spans="1:22" ht="27.6">
      <c r="A134" s="45">
        <v>133</v>
      </c>
      <c r="B134" s="82" t="s">
        <v>306</v>
      </c>
      <c r="C134" s="49" t="s">
        <v>9</v>
      </c>
      <c r="D134" s="51">
        <v>43655</v>
      </c>
      <c r="E134" s="51" t="s">
        <v>2551</v>
      </c>
      <c r="F134" s="51" t="s">
        <v>76</v>
      </c>
      <c r="G134" s="49" t="s">
        <v>192</v>
      </c>
      <c r="H134" s="49" t="s">
        <v>12</v>
      </c>
      <c r="I134" s="49" t="str">
        <f t="shared" si="14"/>
        <v>Negative</v>
      </c>
      <c r="J134" s="17">
        <v>45001</v>
      </c>
      <c r="K134" s="49">
        <v>7.1</v>
      </c>
      <c r="L134" s="82" t="str">
        <f>IF(J134=9001,VLOOKUP(K134,'ISO-reference'!$C$1:$D$67,2,FALSE),IF(J134=45001,VLOOKUP(K134,'ISO-reference'!$A$1:$B$40,2,FALSE),IF(J134=21001,VLOOKUP(K134,'ISO-reference'!$E$1:$F$75,2,FALSE),"No ISO Mapping")))</f>
        <v xml:space="preserve"> Resources</v>
      </c>
      <c r="M134" s="49" t="s">
        <v>194</v>
      </c>
      <c r="N134" s="16"/>
      <c r="O134" s="52">
        <f t="shared" si="13"/>
        <v>43715</v>
      </c>
      <c r="P134" s="52">
        <v>43710</v>
      </c>
      <c r="Q134" s="82" t="s">
        <v>308</v>
      </c>
      <c r="R134" s="28" t="str">
        <f t="shared" si="16"/>
        <v>Closed</v>
      </c>
      <c r="S134" s="17">
        <f t="shared" ca="1" si="15"/>
        <v>55</v>
      </c>
      <c r="T134" s="17">
        <f t="shared" si="17"/>
        <v>-5</v>
      </c>
      <c r="U134" s="17">
        <v>433</v>
      </c>
      <c r="V134" s="45" t="s">
        <v>307</v>
      </c>
    </row>
    <row r="135" spans="1:22" ht="27.6">
      <c r="A135" s="45">
        <v>134</v>
      </c>
      <c r="B135" s="82" t="s">
        <v>309</v>
      </c>
      <c r="C135" s="49" t="s">
        <v>9</v>
      </c>
      <c r="D135" s="51">
        <v>43655</v>
      </c>
      <c r="E135" s="51" t="s">
        <v>2551</v>
      </c>
      <c r="F135" s="51" t="s">
        <v>76</v>
      </c>
      <c r="G135" s="49" t="s">
        <v>192</v>
      </c>
      <c r="H135" s="49" t="s">
        <v>12</v>
      </c>
      <c r="I135" s="49" t="str">
        <f t="shared" si="14"/>
        <v>Negative</v>
      </c>
      <c r="J135" s="17">
        <v>45001</v>
      </c>
      <c r="K135" s="49">
        <v>7.1</v>
      </c>
      <c r="L135" s="82" t="str">
        <f>IF(J135=9001,VLOOKUP(K135,'ISO-reference'!$C$1:$D$67,2,FALSE),IF(J135=45001,VLOOKUP(K135,'ISO-reference'!$A$1:$B$40,2,FALSE),IF(J135=21001,VLOOKUP(K135,'ISO-reference'!$E$1:$F$75,2,FALSE),"No ISO Mapping")))</f>
        <v xml:space="preserve"> Resources</v>
      </c>
      <c r="M135" s="49" t="s">
        <v>194</v>
      </c>
      <c r="N135" s="16"/>
      <c r="O135" s="52">
        <f t="shared" si="13"/>
        <v>43715</v>
      </c>
      <c r="P135" s="52">
        <v>43887</v>
      </c>
      <c r="Q135" s="82" t="s">
        <v>310</v>
      </c>
      <c r="R135" s="28" t="str">
        <f t="shared" si="16"/>
        <v>Closed</v>
      </c>
      <c r="S135" s="17">
        <f t="shared" ca="1" si="15"/>
        <v>232</v>
      </c>
      <c r="T135" s="17">
        <f t="shared" si="17"/>
        <v>172</v>
      </c>
      <c r="U135" s="17">
        <v>434</v>
      </c>
      <c r="V135" s="45">
        <v>11522</v>
      </c>
    </row>
    <row r="136" spans="1:22" ht="27.6">
      <c r="A136" s="45">
        <v>135</v>
      </c>
      <c r="B136" s="82" t="s">
        <v>311</v>
      </c>
      <c r="C136" s="49" t="s">
        <v>9</v>
      </c>
      <c r="D136" s="51">
        <v>43655</v>
      </c>
      <c r="E136" s="51" t="s">
        <v>2551</v>
      </c>
      <c r="F136" s="51" t="s">
        <v>76</v>
      </c>
      <c r="G136" s="49" t="s">
        <v>192</v>
      </c>
      <c r="H136" s="49" t="s">
        <v>12</v>
      </c>
      <c r="I136" s="49" t="str">
        <f t="shared" si="14"/>
        <v>Negative</v>
      </c>
      <c r="J136" s="17">
        <v>9001</v>
      </c>
      <c r="K136" s="49">
        <v>7.1</v>
      </c>
      <c r="L136" s="82" t="str">
        <f>IF(J136=9001,VLOOKUP(K136,'ISO-reference'!$C$1:$D$67,2,FALSE),IF(J136=45001,VLOOKUP(K136,'ISO-reference'!$A$1:$B$40,2,FALSE),IF(J136=21001,VLOOKUP(K136,'ISO-reference'!$E$1:$F$75,2,FALSE),"No ISO Mapping")))</f>
        <v xml:space="preserve"> Resources</v>
      </c>
      <c r="M136" s="49" t="s">
        <v>194</v>
      </c>
      <c r="N136" s="16"/>
      <c r="O136" s="52">
        <v>44012</v>
      </c>
      <c r="P136" s="52">
        <v>44001</v>
      </c>
      <c r="Q136" s="82" t="s">
        <v>312</v>
      </c>
      <c r="R136" s="28" t="str">
        <f t="shared" si="16"/>
        <v>Closed</v>
      </c>
      <c r="S136" s="17">
        <f t="shared" ca="1" si="15"/>
        <v>346</v>
      </c>
      <c r="T136" s="17">
        <f t="shared" si="17"/>
        <v>-11</v>
      </c>
      <c r="U136" s="17">
        <v>512</v>
      </c>
      <c r="V136" s="45">
        <v>11523</v>
      </c>
    </row>
    <row r="137" spans="1:22" ht="27.6">
      <c r="A137" s="45">
        <v>136</v>
      </c>
      <c r="B137" s="82" t="s">
        <v>313</v>
      </c>
      <c r="C137" s="49" t="s">
        <v>9</v>
      </c>
      <c r="D137" s="51">
        <v>43655</v>
      </c>
      <c r="E137" s="51" t="s">
        <v>2551</v>
      </c>
      <c r="F137" s="51" t="s">
        <v>76</v>
      </c>
      <c r="G137" s="49" t="s">
        <v>192</v>
      </c>
      <c r="H137" s="49" t="s">
        <v>12</v>
      </c>
      <c r="I137" s="49" t="str">
        <f t="shared" si="14"/>
        <v>Negative</v>
      </c>
      <c r="J137" s="17">
        <v>45001</v>
      </c>
      <c r="K137" s="49">
        <v>7.1</v>
      </c>
      <c r="L137" s="82" t="str">
        <f>IF(J137=9001,VLOOKUP(K137,'ISO-reference'!$C$1:$D$67,2,FALSE),IF(J137=45001,VLOOKUP(K137,'ISO-reference'!$A$1:$B$40,2,FALSE),IF(J137=21001,VLOOKUP(K137,'ISO-reference'!$E$1:$F$75,2,FALSE),"No ISO Mapping")))</f>
        <v xml:space="preserve"> Resources</v>
      </c>
      <c r="M137" s="49" t="s">
        <v>194</v>
      </c>
      <c r="N137" s="16"/>
      <c r="O137" s="52">
        <f t="shared" ref="O137:O165" si="18">D137+60</f>
        <v>43715</v>
      </c>
      <c r="P137" s="52">
        <v>43887</v>
      </c>
      <c r="Q137" s="82" t="s">
        <v>314</v>
      </c>
      <c r="R137" s="28" t="str">
        <f t="shared" si="16"/>
        <v>Closed</v>
      </c>
      <c r="S137" s="17">
        <f t="shared" ca="1" si="15"/>
        <v>232</v>
      </c>
      <c r="T137" s="17">
        <f t="shared" si="17"/>
        <v>172</v>
      </c>
      <c r="U137" s="17">
        <v>438</v>
      </c>
      <c r="V137" s="45">
        <v>11524</v>
      </c>
    </row>
    <row r="138" spans="1:22" ht="27.6">
      <c r="A138" s="45">
        <v>137</v>
      </c>
      <c r="B138" s="82" t="s">
        <v>315</v>
      </c>
      <c r="C138" s="49" t="s">
        <v>9</v>
      </c>
      <c r="D138" s="51">
        <v>43655</v>
      </c>
      <c r="E138" s="51" t="s">
        <v>2551</v>
      </c>
      <c r="F138" s="51" t="s">
        <v>76</v>
      </c>
      <c r="G138" s="49" t="s">
        <v>192</v>
      </c>
      <c r="H138" s="49" t="s">
        <v>12</v>
      </c>
      <c r="I138" s="49" t="str">
        <f t="shared" si="14"/>
        <v>Negative</v>
      </c>
      <c r="J138" s="17">
        <v>45001</v>
      </c>
      <c r="K138" s="49">
        <v>7.1</v>
      </c>
      <c r="L138" s="82" t="str">
        <f>IF(J138=9001,VLOOKUP(K138,'ISO-reference'!$C$1:$D$67,2,FALSE),IF(J138=45001,VLOOKUP(K138,'ISO-reference'!$A$1:$B$40,2,FALSE),IF(J138=21001,VLOOKUP(K138,'ISO-reference'!$E$1:$F$75,2,FALSE),"No ISO Mapping")))</f>
        <v xml:space="preserve"> Resources</v>
      </c>
      <c r="M138" s="49" t="s">
        <v>194</v>
      </c>
      <c r="N138" s="16"/>
      <c r="O138" s="52">
        <f t="shared" si="18"/>
        <v>43715</v>
      </c>
      <c r="P138" s="52">
        <v>43887</v>
      </c>
      <c r="Q138" s="82" t="s">
        <v>316</v>
      </c>
      <c r="R138" s="28" t="str">
        <f t="shared" si="16"/>
        <v>Closed</v>
      </c>
      <c r="S138" s="17">
        <f t="shared" ca="1" si="15"/>
        <v>232</v>
      </c>
      <c r="T138" s="17">
        <f t="shared" si="17"/>
        <v>172</v>
      </c>
      <c r="U138" s="17">
        <v>439</v>
      </c>
      <c r="V138" s="45">
        <v>11525</v>
      </c>
    </row>
    <row r="139" spans="1:22" ht="41.4">
      <c r="A139" s="45">
        <v>138</v>
      </c>
      <c r="B139" s="82" t="s">
        <v>317</v>
      </c>
      <c r="C139" s="49" t="s">
        <v>9</v>
      </c>
      <c r="D139" s="51">
        <v>43655</v>
      </c>
      <c r="E139" s="51" t="s">
        <v>2551</v>
      </c>
      <c r="F139" s="51" t="s">
        <v>76</v>
      </c>
      <c r="G139" s="49" t="s">
        <v>192</v>
      </c>
      <c r="H139" s="49" t="s">
        <v>12</v>
      </c>
      <c r="I139" s="49" t="str">
        <f t="shared" si="14"/>
        <v>Negative</v>
      </c>
      <c r="J139" s="17">
        <v>45001</v>
      </c>
      <c r="K139" s="49">
        <v>7.1</v>
      </c>
      <c r="L139" s="82" t="str">
        <f>IF(J139=9001,VLOOKUP(K139,'ISO-reference'!$C$1:$D$67,2,FALSE),IF(J139=45001,VLOOKUP(K139,'ISO-reference'!$A$1:$B$40,2,FALSE),IF(J139=21001,VLOOKUP(K139,'ISO-reference'!$E$1:$F$75,2,FALSE),"No ISO Mapping")))</f>
        <v xml:space="preserve"> Resources</v>
      </c>
      <c r="M139" s="49" t="s">
        <v>194</v>
      </c>
      <c r="N139" s="16"/>
      <c r="O139" s="52">
        <f t="shared" si="18"/>
        <v>43715</v>
      </c>
      <c r="P139" s="52">
        <v>43888</v>
      </c>
      <c r="Q139" s="82" t="s">
        <v>318</v>
      </c>
      <c r="R139" s="28" t="str">
        <f t="shared" si="16"/>
        <v>Closed</v>
      </c>
      <c r="S139" s="17">
        <f t="shared" ca="1" si="15"/>
        <v>233</v>
      </c>
      <c r="T139" s="17">
        <f t="shared" si="17"/>
        <v>173</v>
      </c>
      <c r="U139" s="17">
        <v>440</v>
      </c>
      <c r="V139" s="45">
        <v>11526</v>
      </c>
    </row>
    <row r="140" spans="1:22" ht="27.6">
      <c r="A140" s="45">
        <v>139</v>
      </c>
      <c r="B140" s="82" t="s">
        <v>319</v>
      </c>
      <c r="C140" s="49" t="s">
        <v>9</v>
      </c>
      <c r="D140" s="51">
        <v>43655</v>
      </c>
      <c r="E140" s="51" t="s">
        <v>2551</v>
      </c>
      <c r="F140" s="51" t="s">
        <v>76</v>
      </c>
      <c r="G140" s="49" t="s">
        <v>192</v>
      </c>
      <c r="H140" s="49" t="s">
        <v>12</v>
      </c>
      <c r="I140" s="49" t="str">
        <f t="shared" si="14"/>
        <v>Negative</v>
      </c>
      <c r="J140" s="17">
        <v>45001</v>
      </c>
      <c r="K140" s="49">
        <v>7.1</v>
      </c>
      <c r="L140" s="82" t="str">
        <f>IF(J140=9001,VLOOKUP(K140,'ISO-reference'!$C$1:$D$67,2,FALSE),IF(J140=45001,VLOOKUP(K140,'ISO-reference'!$A$1:$B$40,2,FALSE),IF(J140=21001,VLOOKUP(K140,'ISO-reference'!$E$1:$F$75,2,FALSE),"No ISO Mapping")))</f>
        <v xml:space="preserve"> Resources</v>
      </c>
      <c r="M140" s="49" t="s">
        <v>194</v>
      </c>
      <c r="N140" s="16"/>
      <c r="O140" s="52">
        <f t="shared" si="18"/>
        <v>43715</v>
      </c>
      <c r="P140" s="52">
        <v>43888</v>
      </c>
      <c r="Q140" s="82" t="s">
        <v>320</v>
      </c>
      <c r="R140" s="28" t="str">
        <f t="shared" si="16"/>
        <v>Closed</v>
      </c>
      <c r="S140" s="17">
        <f t="shared" ca="1" si="15"/>
        <v>233</v>
      </c>
      <c r="T140" s="17">
        <f t="shared" si="17"/>
        <v>173</v>
      </c>
      <c r="U140" s="17">
        <v>441</v>
      </c>
      <c r="V140" s="45">
        <v>11527</v>
      </c>
    </row>
    <row r="141" spans="1:22" ht="27.6">
      <c r="A141" s="45">
        <v>140</v>
      </c>
      <c r="B141" s="82" t="s">
        <v>321</v>
      </c>
      <c r="C141" s="49" t="s">
        <v>9</v>
      </c>
      <c r="D141" s="51">
        <v>43655</v>
      </c>
      <c r="E141" s="51" t="s">
        <v>2551</v>
      </c>
      <c r="F141" s="51" t="s">
        <v>76</v>
      </c>
      <c r="G141" s="49" t="s">
        <v>192</v>
      </c>
      <c r="H141" s="49" t="s">
        <v>12</v>
      </c>
      <c r="I141" s="49" t="str">
        <f t="shared" si="14"/>
        <v>Negative</v>
      </c>
      <c r="J141" s="17">
        <v>45001</v>
      </c>
      <c r="K141" s="49">
        <v>7.1</v>
      </c>
      <c r="L141" s="82" t="str">
        <f>IF(J141=9001,VLOOKUP(K141,'ISO-reference'!$C$1:$D$67,2,FALSE),IF(J141=45001,VLOOKUP(K141,'ISO-reference'!$A$1:$B$40,2,FALSE),IF(J141=21001,VLOOKUP(K141,'ISO-reference'!$E$1:$F$75,2,FALSE),"No ISO Mapping")))</f>
        <v xml:space="preserve"> Resources</v>
      </c>
      <c r="M141" s="49" t="s">
        <v>194</v>
      </c>
      <c r="N141" s="16"/>
      <c r="O141" s="52">
        <f t="shared" si="18"/>
        <v>43715</v>
      </c>
      <c r="P141" s="52">
        <v>43888</v>
      </c>
      <c r="Q141" s="82" t="s">
        <v>322</v>
      </c>
      <c r="R141" s="28" t="str">
        <f t="shared" si="16"/>
        <v>Closed</v>
      </c>
      <c r="S141" s="17">
        <f t="shared" ca="1" si="15"/>
        <v>233</v>
      </c>
      <c r="T141" s="17">
        <f t="shared" si="17"/>
        <v>173</v>
      </c>
      <c r="U141" s="17">
        <v>442</v>
      </c>
      <c r="V141" s="45">
        <v>11528</v>
      </c>
    </row>
    <row r="142" spans="1:22" ht="27.6">
      <c r="A142" s="45">
        <v>141</v>
      </c>
      <c r="B142" s="82" t="s">
        <v>323</v>
      </c>
      <c r="C142" s="49" t="s">
        <v>9</v>
      </c>
      <c r="D142" s="51">
        <v>43655</v>
      </c>
      <c r="E142" s="51" t="s">
        <v>2551</v>
      </c>
      <c r="F142" s="51" t="s">
        <v>76</v>
      </c>
      <c r="G142" s="49" t="s">
        <v>192</v>
      </c>
      <c r="H142" s="49" t="s">
        <v>12</v>
      </c>
      <c r="I142" s="49" t="str">
        <f t="shared" si="14"/>
        <v>Negative</v>
      </c>
      <c r="J142" s="17">
        <v>45001</v>
      </c>
      <c r="K142" s="49">
        <v>7.1</v>
      </c>
      <c r="L142" s="82" t="str">
        <f>IF(J142=9001,VLOOKUP(K142,'ISO-reference'!$C$1:$D$67,2,FALSE),IF(J142=45001,VLOOKUP(K142,'ISO-reference'!$A$1:$B$40,2,FALSE),IF(J142=21001,VLOOKUP(K142,'ISO-reference'!$E$1:$F$75,2,FALSE),"No ISO Mapping")))</f>
        <v xml:space="preserve"> Resources</v>
      </c>
      <c r="M142" s="49" t="s">
        <v>194</v>
      </c>
      <c r="N142" s="16"/>
      <c r="O142" s="52">
        <f t="shared" si="18"/>
        <v>43715</v>
      </c>
      <c r="P142" s="52">
        <v>43888</v>
      </c>
      <c r="Q142" s="82" t="s">
        <v>324</v>
      </c>
      <c r="R142" s="28" t="str">
        <f t="shared" si="16"/>
        <v>Closed</v>
      </c>
      <c r="S142" s="17">
        <f t="shared" ca="1" si="15"/>
        <v>233</v>
      </c>
      <c r="T142" s="17">
        <f t="shared" si="17"/>
        <v>173</v>
      </c>
      <c r="U142" s="17">
        <v>443</v>
      </c>
      <c r="V142" s="45">
        <v>11530</v>
      </c>
    </row>
    <row r="143" spans="1:22" ht="27.6">
      <c r="A143" s="45">
        <v>142</v>
      </c>
      <c r="B143" s="82" t="s">
        <v>325</v>
      </c>
      <c r="C143" s="49" t="s">
        <v>9</v>
      </c>
      <c r="D143" s="51">
        <v>43655</v>
      </c>
      <c r="E143" s="51" t="s">
        <v>2551</v>
      </c>
      <c r="F143" s="51" t="s">
        <v>76</v>
      </c>
      <c r="G143" s="49" t="s">
        <v>192</v>
      </c>
      <c r="H143" s="49" t="s">
        <v>12</v>
      </c>
      <c r="I143" s="49" t="str">
        <f t="shared" si="14"/>
        <v>Negative</v>
      </c>
      <c r="J143" s="17">
        <v>45001</v>
      </c>
      <c r="K143" s="49">
        <v>7.1</v>
      </c>
      <c r="L143" s="82" t="str">
        <f>IF(J143=9001,VLOOKUP(K143,'ISO-reference'!$C$1:$D$67,2,FALSE),IF(J143=45001,VLOOKUP(K143,'ISO-reference'!$A$1:$B$40,2,FALSE),IF(J143=21001,VLOOKUP(K143,'ISO-reference'!$E$1:$F$75,2,FALSE),"No ISO Mapping")))</f>
        <v xml:space="preserve"> Resources</v>
      </c>
      <c r="M143" s="49" t="s">
        <v>194</v>
      </c>
      <c r="N143" s="16"/>
      <c r="O143" s="52">
        <f t="shared" si="18"/>
        <v>43715</v>
      </c>
      <c r="P143" s="52">
        <v>43888</v>
      </c>
      <c r="Q143" s="82" t="s">
        <v>326</v>
      </c>
      <c r="R143" s="28" t="str">
        <f t="shared" si="16"/>
        <v>Closed</v>
      </c>
      <c r="S143" s="17">
        <f t="shared" ca="1" si="15"/>
        <v>233</v>
      </c>
      <c r="T143" s="17">
        <f t="shared" si="17"/>
        <v>173</v>
      </c>
      <c r="U143" s="17">
        <v>444</v>
      </c>
      <c r="V143" s="45">
        <v>11532</v>
      </c>
    </row>
    <row r="144" spans="1:22" ht="27.6">
      <c r="A144" s="45">
        <v>143</v>
      </c>
      <c r="B144" s="82" t="s">
        <v>327</v>
      </c>
      <c r="C144" s="49" t="s">
        <v>9</v>
      </c>
      <c r="D144" s="51">
        <v>43655</v>
      </c>
      <c r="E144" s="51" t="s">
        <v>2551</v>
      </c>
      <c r="F144" s="51" t="s">
        <v>76</v>
      </c>
      <c r="G144" s="49" t="s">
        <v>192</v>
      </c>
      <c r="H144" s="49" t="s">
        <v>12</v>
      </c>
      <c r="I144" s="49" t="str">
        <f t="shared" si="14"/>
        <v>Negative</v>
      </c>
      <c r="J144" s="17">
        <v>45001</v>
      </c>
      <c r="K144" s="49">
        <v>7.1</v>
      </c>
      <c r="L144" s="82" t="str">
        <f>IF(J144=9001,VLOOKUP(K144,'ISO-reference'!$C$1:$D$67,2,FALSE),IF(J144=45001,VLOOKUP(K144,'ISO-reference'!$A$1:$B$40,2,FALSE),IF(J144=21001,VLOOKUP(K144,'ISO-reference'!$E$1:$F$75,2,FALSE),"No ISO Mapping")))</f>
        <v xml:space="preserve"> Resources</v>
      </c>
      <c r="M144" s="49" t="s">
        <v>194</v>
      </c>
      <c r="N144" s="16"/>
      <c r="O144" s="52">
        <f t="shared" si="18"/>
        <v>43715</v>
      </c>
      <c r="P144" s="52">
        <v>43888</v>
      </c>
      <c r="Q144" s="82" t="s">
        <v>326</v>
      </c>
      <c r="R144" s="28" t="str">
        <f t="shared" si="16"/>
        <v>Closed</v>
      </c>
      <c r="S144" s="17">
        <f t="shared" ca="1" si="15"/>
        <v>233</v>
      </c>
      <c r="T144" s="17">
        <f t="shared" si="17"/>
        <v>173</v>
      </c>
      <c r="U144" s="17">
        <v>445</v>
      </c>
      <c r="V144" s="45">
        <v>11533</v>
      </c>
    </row>
    <row r="145" spans="1:22" ht="27.6">
      <c r="A145" s="45">
        <v>144</v>
      </c>
      <c r="B145" s="82" t="s">
        <v>328</v>
      </c>
      <c r="C145" s="49" t="s">
        <v>9</v>
      </c>
      <c r="D145" s="51">
        <v>43655</v>
      </c>
      <c r="E145" s="51" t="s">
        <v>2551</v>
      </c>
      <c r="F145" s="51" t="s">
        <v>76</v>
      </c>
      <c r="G145" s="49" t="s">
        <v>192</v>
      </c>
      <c r="H145" s="49" t="s">
        <v>12</v>
      </c>
      <c r="I145" s="49" t="str">
        <f t="shared" si="14"/>
        <v>Negative</v>
      </c>
      <c r="J145" s="17">
        <v>45001</v>
      </c>
      <c r="K145" s="49">
        <v>7.1</v>
      </c>
      <c r="L145" s="82" t="str">
        <f>IF(J145=9001,VLOOKUP(K145,'ISO-reference'!$C$1:$D$67,2,FALSE),IF(J145=45001,VLOOKUP(K145,'ISO-reference'!$A$1:$B$40,2,FALSE),IF(J145=21001,VLOOKUP(K145,'ISO-reference'!$E$1:$F$75,2,FALSE),"No ISO Mapping")))</f>
        <v xml:space="preserve"> Resources</v>
      </c>
      <c r="M145" s="49" t="s">
        <v>194</v>
      </c>
      <c r="N145" s="16"/>
      <c r="O145" s="52">
        <f t="shared" si="18"/>
        <v>43715</v>
      </c>
      <c r="P145" s="52">
        <v>43888</v>
      </c>
      <c r="Q145" s="82" t="s">
        <v>329</v>
      </c>
      <c r="R145" s="28" t="str">
        <f t="shared" si="16"/>
        <v>Closed</v>
      </c>
      <c r="S145" s="17">
        <f t="shared" ca="1" si="15"/>
        <v>233</v>
      </c>
      <c r="T145" s="17">
        <f t="shared" si="17"/>
        <v>173</v>
      </c>
      <c r="U145" s="17">
        <v>446</v>
      </c>
      <c r="V145" s="45">
        <v>11534</v>
      </c>
    </row>
    <row r="146" spans="1:22" ht="27.6">
      <c r="A146" s="45">
        <v>145</v>
      </c>
      <c r="B146" s="82" t="s">
        <v>330</v>
      </c>
      <c r="C146" s="49" t="s">
        <v>9</v>
      </c>
      <c r="D146" s="51">
        <v>43655</v>
      </c>
      <c r="E146" s="51" t="s">
        <v>2551</v>
      </c>
      <c r="F146" s="51" t="s">
        <v>76</v>
      </c>
      <c r="G146" s="49" t="s">
        <v>192</v>
      </c>
      <c r="H146" s="49" t="s">
        <v>12</v>
      </c>
      <c r="I146" s="49" t="str">
        <f t="shared" si="14"/>
        <v>Negative</v>
      </c>
      <c r="J146" s="17">
        <v>45001</v>
      </c>
      <c r="K146" s="49">
        <v>7.1</v>
      </c>
      <c r="L146" s="82" t="str">
        <f>IF(J146=9001,VLOOKUP(K146,'ISO-reference'!$C$1:$D$67,2,FALSE),IF(J146=45001,VLOOKUP(K146,'ISO-reference'!$A$1:$B$40,2,FALSE),IF(J146=21001,VLOOKUP(K146,'ISO-reference'!$E$1:$F$75,2,FALSE),"No ISO Mapping")))</f>
        <v xml:space="preserve"> Resources</v>
      </c>
      <c r="M146" s="49" t="s">
        <v>194</v>
      </c>
      <c r="N146" s="16"/>
      <c r="O146" s="52">
        <f t="shared" si="18"/>
        <v>43715</v>
      </c>
      <c r="P146" s="52">
        <v>43888</v>
      </c>
      <c r="Q146" s="82" t="s">
        <v>326</v>
      </c>
      <c r="R146" s="28" t="str">
        <f t="shared" si="16"/>
        <v>Closed</v>
      </c>
      <c r="S146" s="17">
        <f t="shared" ca="1" si="15"/>
        <v>233</v>
      </c>
      <c r="T146" s="17">
        <f t="shared" si="17"/>
        <v>173</v>
      </c>
      <c r="U146" s="17">
        <v>447</v>
      </c>
      <c r="V146" s="45">
        <v>11535</v>
      </c>
    </row>
    <row r="147" spans="1:22" ht="27.6">
      <c r="A147" s="45">
        <v>146</v>
      </c>
      <c r="B147" s="82" t="s">
        <v>331</v>
      </c>
      <c r="C147" s="49" t="s">
        <v>9</v>
      </c>
      <c r="D147" s="51">
        <v>43655</v>
      </c>
      <c r="E147" s="51" t="s">
        <v>2551</v>
      </c>
      <c r="F147" s="51" t="s">
        <v>76</v>
      </c>
      <c r="G147" s="49" t="s">
        <v>192</v>
      </c>
      <c r="H147" s="49" t="s">
        <v>12</v>
      </c>
      <c r="I147" s="49" t="str">
        <f t="shared" si="14"/>
        <v>Negative</v>
      </c>
      <c r="J147" s="17">
        <v>45001</v>
      </c>
      <c r="K147" s="49">
        <v>7.1</v>
      </c>
      <c r="L147" s="82" t="str">
        <f>IF(J147=9001,VLOOKUP(K147,'ISO-reference'!$C$1:$D$67,2,FALSE),IF(J147=45001,VLOOKUP(K147,'ISO-reference'!$A$1:$B$40,2,FALSE),IF(J147=21001,VLOOKUP(K147,'ISO-reference'!$E$1:$F$75,2,FALSE),"No ISO Mapping")))</f>
        <v xml:space="preserve"> Resources</v>
      </c>
      <c r="M147" s="49" t="s">
        <v>194</v>
      </c>
      <c r="N147" s="16"/>
      <c r="O147" s="52">
        <f t="shared" si="18"/>
        <v>43715</v>
      </c>
      <c r="P147" s="52">
        <v>43888</v>
      </c>
      <c r="Q147" s="82" t="s">
        <v>326</v>
      </c>
      <c r="R147" s="28" t="str">
        <f t="shared" si="16"/>
        <v>Closed</v>
      </c>
      <c r="S147" s="17">
        <f t="shared" ca="1" si="15"/>
        <v>233</v>
      </c>
      <c r="T147" s="17">
        <f t="shared" si="17"/>
        <v>173</v>
      </c>
      <c r="U147" s="17">
        <v>448</v>
      </c>
      <c r="V147" s="45">
        <v>11536</v>
      </c>
    </row>
    <row r="148" spans="1:22" ht="27.6">
      <c r="A148" s="45">
        <v>147</v>
      </c>
      <c r="B148" s="82" t="s">
        <v>332</v>
      </c>
      <c r="C148" s="49" t="s">
        <v>9</v>
      </c>
      <c r="D148" s="51">
        <v>43655</v>
      </c>
      <c r="E148" s="51" t="s">
        <v>2551</v>
      </c>
      <c r="F148" s="51" t="s">
        <v>76</v>
      </c>
      <c r="G148" s="49" t="s">
        <v>192</v>
      </c>
      <c r="H148" s="49" t="s">
        <v>12</v>
      </c>
      <c r="I148" s="49" t="str">
        <f t="shared" si="14"/>
        <v>Negative</v>
      </c>
      <c r="J148" s="17">
        <v>45001</v>
      </c>
      <c r="K148" s="49">
        <v>7.1</v>
      </c>
      <c r="L148" s="82" t="str">
        <f>IF(J148=9001,VLOOKUP(K148,'ISO-reference'!$C$1:$D$67,2,FALSE),IF(J148=45001,VLOOKUP(K148,'ISO-reference'!$A$1:$B$40,2,FALSE),IF(J148=21001,VLOOKUP(K148,'ISO-reference'!$E$1:$F$75,2,FALSE),"No ISO Mapping")))</f>
        <v xml:space="preserve"> Resources</v>
      </c>
      <c r="M148" s="49" t="s">
        <v>194</v>
      </c>
      <c r="N148" s="16"/>
      <c r="O148" s="52">
        <f t="shared" si="18"/>
        <v>43715</v>
      </c>
      <c r="P148" s="52">
        <v>43888</v>
      </c>
      <c r="Q148" s="82" t="s">
        <v>326</v>
      </c>
      <c r="R148" s="28" t="str">
        <f t="shared" si="16"/>
        <v>Closed</v>
      </c>
      <c r="S148" s="17">
        <f t="shared" ca="1" si="15"/>
        <v>233</v>
      </c>
      <c r="T148" s="17">
        <f t="shared" si="17"/>
        <v>173</v>
      </c>
      <c r="U148" s="17">
        <v>449</v>
      </c>
      <c r="V148" s="45">
        <v>11537</v>
      </c>
    </row>
    <row r="149" spans="1:22" ht="41.4">
      <c r="A149" s="45">
        <v>148</v>
      </c>
      <c r="B149" s="82" t="s">
        <v>333</v>
      </c>
      <c r="C149" s="49" t="s">
        <v>9</v>
      </c>
      <c r="D149" s="51">
        <v>43655</v>
      </c>
      <c r="E149" s="51" t="s">
        <v>2551</v>
      </c>
      <c r="F149" s="51" t="s">
        <v>76</v>
      </c>
      <c r="G149" s="49" t="s">
        <v>192</v>
      </c>
      <c r="H149" s="49" t="s">
        <v>12</v>
      </c>
      <c r="I149" s="49" t="str">
        <f t="shared" si="14"/>
        <v>Negative</v>
      </c>
      <c r="J149" s="17">
        <v>45001</v>
      </c>
      <c r="K149" s="49">
        <v>7.1</v>
      </c>
      <c r="L149" s="82" t="str">
        <f>IF(J149=9001,VLOOKUP(K149,'ISO-reference'!$C$1:$D$67,2,FALSE),IF(J149=45001,VLOOKUP(K149,'ISO-reference'!$A$1:$B$40,2,FALSE),IF(J149=21001,VLOOKUP(K149,'ISO-reference'!$E$1:$F$75,2,FALSE),"No ISO Mapping")))</f>
        <v xml:space="preserve"> Resources</v>
      </c>
      <c r="M149" s="49" t="s">
        <v>194</v>
      </c>
      <c r="N149" s="16"/>
      <c r="O149" s="52">
        <f t="shared" si="18"/>
        <v>43715</v>
      </c>
      <c r="P149" s="52">
        <v>43888</v>
      </c>
      <c r="Q149" s="82" t="s">
        <v>326</v>
      </c>
      <c r="R149" s="28" t="str">
        <f t="shared" si="16"/>
        <v>Closed</v>
      </c>
      <c r="S149" s="17">
        <f t="shared" ca="1" si="15"/>
        <v>233</v>
      </c>
      <c r="T149" s="17">
        <f t="shared" si="17"/>
        <v>173</v>
      </c>
      <c r="U149" s="17">
        <v>450</v>
      </c>
      <c r="V149" s="45">
        <v>11538</v>
      </c>
    </row>
    <row r="150" spans="1:22" ht="27.6">
      <c r="A150" s="45">
        <v>149</v>
      </c>
      <c r="B150" s="82" t="s">
        <v>331</v>
      </c>
      <c r="C150" s="49" t="s">
        <v>9</v>
      </c>
      <c r="D150" s="51">
        <v>43655</v>
      </c>
      <c r="E150" s="51" t="s">
        <v>2551</v>
      </c>
      <c r="F150" s="51" t="s">
        <v>76</v>
      </c>
      <c r="G150" s="49" t="s">
        <v>192</v>
      </c>
      <c r="H150" s="49" t="s">
        <v>12</v>
      </c>
      <c r="I150" s="49" t="str">
        <f t="shared" si="14"/>
        <v>Negative</v>
      </c>
      <c r="J150" s="17">
        <v>45001</v>
      </c>
      <c r="K150" s="49">
        <v>7.1</v>
      </c>
      <c r="L150" s="82" t="str">
        <f>IF(J150=9001,VLOOKUP(K150,'ISO-reference'!$C$1:$D$67,2,FALSE),IF(J150=45001,VLOOKUP(K150,'ISO-reference'!$A$1:$B$40,2,FALSE),IF(J150=21001,VLOOKUP(K150,'ISO-reference'!$E$1:$F$75,2,FALSE),"No ISO Mapping")))</f>
        <v xml:space="preserve"> Resources</v>
      </c>
      <c r="M150" s="49" t="s">
        <v>194</v>
      </c>
      <c r="N150" s="16"/>
      <c r="O150" s="52">
        <f t="shared" si="18"/>
        <v>43715</v>
      </c>
      <c r="P150" s="52">
        <v>43888</v>
      </c>
      <c r="Q150" s="82" t="s">
        <v>326</v>
      </c>
      <c r="R150" s="28" t="str">
        <f t="shared" si="16"/>
        <v>Closed</v>
      </c>
      <c r="S150" s="17">
        <f t="shared" ca="1" si="15"/>
        <v>233</v>
      </c>
      <c r="T150" s="17">
        <f t="shared" si="17"/>
        <v>173</v>
      </c>
      <c r="U150" s="17">
        <v>451</v>
      </c>
      <c r="V150" s="45">
        <v>11539</v>
      </c>
    </row>
    <row r="151" spans="1:22" ht="27.6">
      <c r="A151" s="45">
        <v>150</v>
      </c>
      <c r="B151" s="82" t="s">
        <v>332</v>
      </c>
      <c r="C151" s="49" t="s">
        <v>9</v>
      </c>
      <c r="D151" s="51">
        <v>43655</v>
      </c>
      <c r="E151" s="51" t="s">
        <v>2551</v>
      </c>
      <c r="F151" s="51" t="s">
        <v>76</v>
      </c>
      <c r="G151" s="49" t="s">
        <v>192</v>
      </c>
      <c r="H151" s="49" t="s">
        <v>12</v>
      </c>
      <c r="I151" s="49" t="str">
        <f t="shared" si="14"/>
        <v>Negative</v>
      </c>
      <c r="J151" s="17">
        <v>45001</v>
      </c>
      <c r="K151" s="49">
        <v>7.1</v>
      </c>
      <c r="L151" s="82" t="str">
        <f>IF(J151=9001,VLOOKUP(K151,'ISO-reference'!$C$1:$D$67,2,FALSE),IF(J151=45001,VLOOKUP(K151,'ISO-reference'!$A$1:$B$40,2,FALSE),IF(J151=21001,VLOOKUP(K151,'ISO-reference'!$E$1:$F$75,2,FALSE),"No ISO Mapping")))</f>
        <v xml:space="preserve"> Resources</v>
      </c>
      <c r="M151" s="49" t="s">
        <v>194</v>
      </c>
      <c r="N151" s="16"/>
      <c r="O151" s="52">
        <f t="shared" si="18"/>
        <v>43715</v>
      </c>
      <c r="P151" s="52">
        <v>43888</v>
      </c>
      <c r="Q151" s="82" t="s">
        <v>326</v>
      </c>
      <c r="R151" s="28" t="str">
        <f t="shared" si="16"/>
        <v>Closed</v>
      </c>
      <c r="S151" s="17">
        <f t="shared" ca="1" si="15"/>
        <v>233</v>
      </c>
      <c r="T151" s="17">
        <f t="shared" si="17"/>
        <v>173</v>
      </c>
      <c r="U151" s="17">
        <v>452</v>
      </c>
      <c r="V151" s="45">
        <v>11540</v>
      </c>
    </row>
    <row r="152" spans="1:22" ht="27.6">
      <c r="A152" s="45">
        <v>151</v>
      </c>
      <c r="B152" s="82" t="s">
        <v>334</v>
      </c>
      <c r="C152" s="49" t="s">
        <v>9</v>
      </c>
      <c r="D152" s="51">
        <v>43655</v>
      </c>
      <c r="E152" s="51" t="s">
        <v>2551</v>
      </c>
      <c r="F152" s="51" t="s">
        <v>76</v>
      </c>
      <c r="G152" s="49" t="s">
        <v>192</v>
      </c>
      <c r="H152" s="49" t="s">
        <v>12</v>
      </c>
      <c r="I152" s="49" t="str">
        <f t="shared" si="14"/>
        <v>Negative</v>
      </c>
      <c r="J152" s="17">
        <v>45001</v>
      </c>
      <c r="K152" s="49">
        <v>7.1</v>
      </c>
      <c r="L152" s="82" t="str">
        <f>IF(J152=9001,VLOOKUP(K152,'ISO-reference'!$C$1:$D$67,2,FALSE),IF(J152=45001,VLOOKUP(K152,'ISO-reference'!$A$1:$B$40,2,FALSE),IF(J152=21001,VLOOKUP(K152,'ISO-reference'!$E$1:$F$75,2,FALSE),"No ISO Mapping")))</f>
        <v xml:space="preserve"> Resources</v>
      </c>
      <c r="M152" s="49" t="s">
        <v>194</v>
      </c>
      <c r="N152" s="16"/>
      <c r="O152" s="52">
        <f t="shared" si="18"/>
        <v>43715</v>
      </c>
      <c r="P152" s="52">
        <v>43888</v>
      </c>
      <c r="Q152" s="82" t="s">
        <v>326</v>
      </c>
      <c r="R152" s="28" t="str">
        <f t="shared" si="16"/>
        <v>Closed</v>
      </c>
      <c r="S152" s="17">
        <f t="shared" ca="1" si="15"/>
        <v>233</v>
      </c>
      <c r="T152" s="17">
        <f t="shared" si="17"/>
        <v>173</v>
      </c>
      <c r="U152" s="17">
        <v>453</v>
      </c>
      <c r="V152" s="45">
        <v>11542</v>
      </c>
    </row>
    <row r="153" spans="1:22" ht="27.6">
      <c r="A153" s="45">
        <v>152</v>
      </c>
      <c r="B153" s="82" t="s">
        <v>335</v>
      </c>
      <c r="C153" s="49" t="s">
        <v>9</v>
      </c>
      <c r="D153" s="51">
        <v>43655</v>
      </c>
      <c r="E153" s="51" t="s">
        <v>2551</v>
      </c>
      <c r="F153" s="51" t="s">
        <v>76</v>
      </c>
      <c r="G153" s="49" t="s">
        <v>192</v>
      </c>
      <c r="H153" s="49" t="s">
        <v>12</v>
      </c>
      <c r="I153" s="49" t="str">
        <f t="shared" si="14"/>
        <v>Negative</v>
      </c>
      <c r="J153" s="17">
        <v>45001</v>
      </c>
      <c r="K153" s="49">
        <v>7.1</v>
      </c>
      <c r="L153" s="82" t="str">
        <f>IF(J153=9001,VLOOKUP(K153,'ISO-reference'!$C$1:$D$67,2,FALSE),IF(J153=45001,VLOOKUP(K153,'ISO-reference'!$A$1:$B$40,2,FALSE),IF(J153=21001,VLOOKUP(K153,'ISO-reference'!$E$1:$F$75,2,FALSE),"No ISO Mapping")))</f>
        <v xml:space="preserve"> Resources</v>
      </c>
      <c r="M153" s="49" t="s">
        <v>194</v>
      </c>
      <c r="N153" s="16"/>
      <c r="O153" s="52">
        <f t="shared" si="18"/>
        <v>43715</v>
      </c>
      <c r="P153" s="52">
        <v>43888</v>
      </c>
      <c r="Q153" s="82" t="s">
        <v>326</v>
      </c>
      <c r="R153" s="28" t="str">
        <f t="shared" si="16"/>
        <v>Closed</v>
      </c>
      <c r="S153" s="17">
        <f t="shared" ca="1" si="15"/>
        <v>233</v>
      </c>
      <c r="T153" s="17">
        <f t="shared" si="17"/>
        <v>173</v>
      </c>
      <c r="U153" s="17">
        <v>454</v>
      </c>
      <c r="V153" s="45">
        <v>11545</v>
      </c>
    </row>
    <row r="154" spans="1:22" ht="27.6">
      <c r="A154" s="45">
        <v>153</v>
      </c>
      <c r="B154" s="82" t="s">
        <v>336</v>
      </c>
      <c r="C154" s="49" t="s">
        <v>9</v>
      </c>
      <c r="D154" s="51">
        <v>43655</v>
      </c>
      <c r="E154" s="51" t="s">
        <v>2551</v>
      </c>
      <c r="F154" s="51" t="s">
        <v>76</v>
      </c>
      <c r="G154" s="49" t="s">
        <v>192</v>
      </c>
      <c r="H154" s="49" t="s">
        <v>12</v>
      </c>
      <c r="I154" s="49" t="str">
        <f t="shared" si="14"/>
        <v>Negative</v>
      </c>
      <c r="J154" s="17">
        <v>45001</v>
      </c>
      <c r="K154" s="49">
        <v>7.1</v>
      </c>
      <c r="L154" s="82" t="str">
        <f>IF(J154=9001,VLOOKUP(K154,'ISO-reference'!$C$1:$D$67,2,FALSE),IF(J154=45001,VLOOKUP(K154,'ISO-reference'!$A$1:$B$40,2,FALSE),IF(J154=21001,VLOOKUP(K154,'ISO-reference'!$E$1:$F$75,2,FALSE),"No ISO Mapping")))</f>
        <v xml:space="preserve"> Resources</v>
      </c>
      <c r="M154" s="49" t="s">
        <v>194</v>
      </c>
      <c r="N154" s="16"/>
      <c r="O154" s="52">
        <f t="shared" si="18"/>
        <v>43715</v>
      </c>
      <c r="P154" s="52">
        <v>43888</v>
      </c>
      <c r="Q154" s="82" t="s">
        <v>326</v>
      </c>
      <c r="R154" s="28" t="str">
        <f t="shared" si="16"/>
        <v>Closed</v>
      </c>
      <c r="S154" s="17">
        <f t="shared" ca="1" si="15"/>
        <v>233</v>
      </c>
      <c r="T154" s="17">
        <f t="shared" si="17"/>
        <v>173</v>
      </c>
      <c r="U154" s="17">
        <v>455</v>
      </c>
      <c r="V154" s="45">
        <v>11546</v>
      </c>
    </row>
    <row r="155" spans="1:22" ht="27.6">
      <c r="A155" s="45">
        <v>154</v>
      </c>
      <c r="B155" s="82" t="s">
        <v>337</v>
      </c>
      <c r="C155" s="49" t="s">
        <v>9</v>
      </c>
      <c r="D155" s="51">
        <v>43655</v>
      </c>
      <c r="E155" s="51" t="s">
        <v>2551</v>
      </c>
      <c r="F155" s="51" t="s">
        <v>76</v>
      </c>
      <c r="G155" s="49" t="s">
        <v>192</v>
      </c>
      <c r="H155" s="49" t="s">
        <v>12</v>
      </c>
      <c r="I155" s="49" t="str">
        <f t="shared" si="14"/>
        <v>Negative</v>
      </c>
      <c r="J155" s="17">
        <v>45001</v>
      </c>
      <c r="K155" s="49">
        <v>7.1</v>
      </c>
      <c r="L155" s="82" t="str">
        <f>IF(J155=9001,VLOOKUP(K155,'ISO-reference'!$C$1:$D$67,2,FALSE),IF(J155=45001,VLOOKUP(K155,'ISO-reference'!$A$1:$B$40,2,FALSE),IF(J155=21001,VLOOKUP(K155,'ISO-reference'!$E$1:$F$75,2,FALSE),"No ISO Mapping")))</f>
        <v xml:space="preserve"> Resources</v>
      </c>
      <c r="M155" s="49" t="s">
        <v>194</v>
      </c>
      <c r="N155" s="16"/>
      <c r="O155" s="52">
        <f t="shared" si="18"/>
        <v>43715</v>
      </c>
      <c r="P155" s="52">
        <v>43888</v>
      </c>
      <c r="Q155" s="82" t="s">
        <v>326</v>
      </c>
      <c r="R155" s="28" t="str">
        <f t="shared" si="16"/>
        <v>Closed</v>
      </c>
      <c r="S155" s="17">
        <f t="shared" ca="1" si="15"/>
        <v>233</v>
      </c>
      <c r="T155" s="17">
        <f t="shared" si="17"/>
        <v>173</v>
      </c>
      <c r="U155" s="17">
        <v>456</v>
      </c>
      <c r="V155" s="45">
        <v>11548</v>
      </c>
    </row>
    <row r="156" spans="1:22" ht="27.6">
      <c r="A156" s="45">
        <v>155</v>
      </c>
      <c r="B156" s="82" t="s">
        <v>338</v>
      </c>
      <c r="C156" s="49" t="s">
        <v>9</v>
      </c>
      <c r="D156" s="51">
        <v>43655</v>
      </c>
      <c r="E156" s="51" t="s">
        <v>2551</v>
      </c>
      <c r="F156" s="51" t="s">
        <v>76</v>
      </c>
      <c r="G156" s="49" t="s">
        <v>192</v>
      </c>
      <c r="H156" s="49" t="s">
        <v>12</v>
      </c>
      <c r="I156" s="49" t="str">
        <f t="shared" si="14"/>
        <v>Negative</v>
      </c>
      <c r="J156" s="17">
        <v>45001</v>
      </c>
      <c r="K156" s="49">
        <v>7.1</v>
      </c>
      <c r="L156" s="82" t="str">
        <f>IF(J156=9001,VLOOKUP(K156,'ISO-reference'!$C$1:$D$67,2,FALSE),IF(J156=45001,VLOOKUP(K156,'ISO-reference'!$A$1:$B$40,2,FALSE),IF(J156=21001,VLOOKUP(K156,'ISO-reference'!$E$1:$F$75,2,FALSE),"No ISO Mapping")))</f>
        <v xml:space="preserve"> Resources</v>
      </c>
      <c r="M156" s="49" t="s">
        <v>194</v>
      </c>
      <c r="N156" s="16"/>
      <c r="O156" s="52">
        <f t="shared" si="18"/>
        <v>43715</v>
      </c>
      <c r="P156" s="52">
        <v>43888</v>
      </c>
      <c r="Q156" s="82" t="s">
        <v>326</v>
      </c>
      <c r="R156" s="28" t="str">
        <f t="shared" si="16"/>
        <v>Closed</v>
      </c>
      <c r="S156" s="17">
        <f t="shared" ca="1" si="15"/>
        <v>233</v>
      </c>
      <c r="T156" s="17">
        <f t="shared" si="17"/>
        <v>173</v>
      </c>
      <c r="U156" s="17">
        <v>435</v>
      </c>
      <c r="V156" s="45">
        <v>11549</v>
      </c>
    </row>
    <row r="157" spans="1:22" ht="27.6">
      <c r="A157" s="45">
        <v>156</v>
      </c>
      <c r="B157" s="82" t="s">
        <v>339</v>
      </c>
      <c r="C157" s="49" t="s">
        <v>9</v>
      </c>
      <c r="D157" s="51">
        <v>43655</v>
      </c>
      <c r="E157" s="51" t="s">
        <v>2551</v>
      </c>
      <c r="F157" s="51" t="s">
        <v>76</v>
      </c>
      <c r="G157" s="49" t="s">
        <v>192</v>
      </c>
      <c r="H157" s="49" t="s">
        <v>12</v>
      </c>
      <c r="I157" s="49" t="str">
        <f t="shared" si="14"/>
        <v>Negative</v>
      </c>
      <c r="J157" s="17">
        <v>45001</v>
      </c>
      <c r="K157" s="49">
        <v>7.1</v>
      </c>
      <c r="L157" s="82" t="str">
        <f>IF(J157=9001,VLOOKUP(K157,'ISO-reference'!$C$1:$D$67,2,FALSE),IF(J157=45001,VLOOKUP(K157,'ISO-reference'!$A$1:$B$40,2,FALSE),IF(J157=21001,VLOOKUP(K157,'ISO-reference'!$E$1:$F$75,2,FALSE),"No ISO Mapping")))</f>
        <v xml:space="preserve"> Resources</v>
      </c>
      <c r="M157" s="49" t="s">
        <v>194</v>
      </c>
      <c r="N157" s="16"/>
      <c r="O157" s="52">
        <f t="shared" si="18"/>
        <v>43715</v>
      </c>
      <c r="P157" s="52">
        <v>43888</v>
      </c>
      <c r="Q157" s="82" t="s">
        <v>340</v>
      </c>
      <c r="R157" s="28" t="str">
        <f t="shared" si="16"/>
        <v>Closed</v>
      </c>
      <c r="S157" s="17">
        <f t="shared" ca="1" si="15"/>
        <v>233</v>
      </c>
      <c r="T157" s="17">
        <f t="shared" si="17"/>
        <v>173</v>
      </c>
      <c r="U157" s="17">
        <v>436</v>
      </c>
      <c r="V157" s="45">
        <v>11552</v>
      </c>
    </row>
    <row r="158" spans="1:22" ht="27.6">
      <c r="A158" s="45">
        <v>157</v>
      </c>
      <c r="B158" s="82" t="s">
        <v>341</v>
      </c>
      <c r="C158" s="49" t="s">
        <v>9</v>
      </c>
      <c r="D158" s="51">
        <v>43655</v>
      </c>
      <c r="E158" s="51" t="s">
        <v>2551</v>
      </c>
      <c r="F158" s="51" t="s">
        <v>76</v>
      </c>
      <c r="G158" s="49" t="s">
        <v>192</v>
      </c>
      <c r="H158" s="49" t="s">
        <v>12</v>
      </c>
      <c r="I158" s="49" t="str">
        <f t="shared" si="14"/>
        <v>Negative</v>
      </c>
      <c r="J158" s="17">
        <v>45001</v>
      </c>
      <c r="K158" s="49">
        <v>7.1</v>
      </c>
      <c r="L158" s="82" t="str">
        <f>IF(J158=9001,VLOOKUP(K158,'ISO-reference'!$C$1:$D$67,2,FALSE),IF(J158=45001,VLOOKUP(K158,'ISO-reference'!$A$1:$B$40,2,FALSE),IF(J158=21001,VLOOKUP(K158,'ISO-reference'!$E$1:$F$75,2,FALSE),"No ISO Mapping")))</f>
        <v xml:space="preserve"> Resources</v>
      </c>
      <c r="M158" s="49" t="s">
        <v>194</v>
      </c>
      <c r="N158" s="16"/>
      <c r="O158" s="52">
        <f t="shared" si="18"/>
        <v>43715</v>
      </c>
      <c r="P158" s="52">
        <v>43888</v>
      </c>
      <c r="Q158" s="82" t="s">
        <v>326</v>
      </c>
      <c r="R158" s="28" t="str">
        <f t="shared" si="16"/>
        <v>Closed</v>
      </c>
      <c r="S158" s="17">
        <f t="shared" ca="1" si="15"/>
        <v>233</v>
      </c>
      <c r="T158" s="17">
        <f t="shared" si="17"/>
        <v>173</v>
      </c>
      <c r="U158" s="17">
        <v>437</v>
      </c>
      <c r="V158" s="45">
        <v>11554</v>
      </c>
    </row>
    <row r="159" spans="1:22" ht="41.4">
      <c r="A159" s="45">
        <v>158</v>
      </c>
      <c r="B159" s="82" t="s">
        <v>342</v>
      </c>
      <c r="C159" s="49" t="s">
        <v>9</v>
      </c>
      <c r="D159" s="51">
        <v>43655</v>
      </c>
      <c r="E159" s="51" t="s">
        <v>2551</v>
      </c>
      <c r="F159" s="51" t="s">
        <v>76</v>
      </c>
      <c r="G159" s="49" t="s">
        <v>192</v>
      </c>
      <c r="H159" s="49" t="s">
        <v>12</v>
      </c>
      <c r="I159" s="49" t="str">
        <f t="shared" si="14"/>
        <v>Negative</v>
      </c>
      <c r="J159" s="17">
        <v>9001</v>
      </c>
      <c r="K159" s="49" t="s">
        <v>193</v>
      </c>
      <c r="L159" s="82" t="str">
        <f>IF(J159=9001,VLOOKUP(K159,'ISO-reference'!$C$1:$D$67,2,FALSE),IF(J159=45001,VLOOKUP(K159,'ISO-reference'!$A$1:$B$40,2,FALSE),IF(J159=21001,VLOOKUP(K159,'ISO-reference'!$E$1:$F$75,2,FALSE),"No ISO Mapping")))</f>
        <v xml:space="preserve"> Determining requirements for products &amp; services</v>
      </c>
      <c r="M159" s="49" t="s">
        <v>21</v>
      </c>
      <c r="N159" s="16"/>
      <c r="O159" s="52">
        <f t="shared" si="18"/>
        <v>43715</v>
      </c>
      <c r="P159" s="52">
        <v>43888</v>
      </c>
      <c r="Q159" s="82" t="s">
        <v>343</v>
      </c>
      <c r="R159" s="28" t="str">
        <f t="shared" si="16"/>
        <v>Closed</v>
      </c>
      <c r="S159" s="17">
        <f t="shared" ca="1" si="15"/>
        <v>233</v>
      </c>
      <c r="T159" s="17">
        <f t="shared" si="17"/>
        <v>173</v>
      </c>
      <c r="U159" s="17">
        <v>547</v>
      </c>
      <c r="V159" s="45">
        <v>11555</v>
      </c>
    </row>
    <row r="160" spans="1:22" ht="27.6">
      <c r="A160" s="45">
        <v>159</v>
      </c>
      <c r="B160" s="82" t="s">
        <v>344</v>
      </c>
      <c r="C160" s="49" t="s">
        <v>9</v>
      </c>
      <c r="D160" s="51">
        <v>43655</v>
      </c>
      <c r="E160" s="51" t="s">
        <v>2551</v>
      </c>
      <c r="F160" s="51" t="s">
        <v>76</v>
      </c>
      <c r="G160" s="49" t="s">
        <v>192</v>
      </c>
      <c r="H160" s="49" t="s">
        <v>12</v>
      </c>
      <c r="I160" s="49" t="str">
        <f t="shared" si="14"/>
        <v>Negative</v>
      </c>
      <c r="J160" s="17">
        <v>9001</v>
      </c>
      <c r="K160" s="49" t="s">
        <v>85</v>
      </c>
      <c r="L160" s="82" t="str">
        <f>IF(J160=9001,VLOOKUP(K160,'ISO-reference'!$C$1:$D$67,2,FALSE),IF(J160=45001,VLOOKUP(K160,'ISO-reference'!$A$1:$B$40,2,FALSE),IF(J160=21001,VLOOKUP(K160,'ISO-reference'!$E$1:$F$75,2,FALSE),"No ISO Mapping")))</f>
        <v xml:space="preserve"> Infrastructure</v>
      </c>
      <c r="M160" s="49" t="s">
        <v>194</v>
      </c>
      <c r="N160" s="16"/>
      <c r="O160" s="52">
        <f t="shared" si="18"/>
        <v>43715</v>
      </c>
      <c r="P160" s="52">
        <v>43888</v>
      </c>
      <c r="Q160" s="82" t="s">
        <v>345</v>
      </c>
      <c r="R160" s="28" t="str">
        <f t="shared" si="16"/>
        <v>Closed</v>
      </c>
      <c r="S160" s="17">
        <f t="shared" ca="1" si="15"/>
        <v>233</v>
      </c>
      <c r="T160" s="17">
        <f t="shared" si="17"/>
        <v>173</v>
      </c>
      <c r="U160" s="17">
        <v>526</v>
      </c>
      <c r="V160" s="45">
        <v>11556</v>
      </c>
    </row>
    <row r="161" spans="1:22" ht="69">
      <c r="A161" s="45">
        <v>160</v>
      </c>
      <c r="B161" s="82" t="s">
        <v>346</v>
      </c>
      <c r="C161" s="49" t="s">
        <v>9</v>
      </c>
      <c r="D161" s="51">
        <v>43655</v>
      </c>
      <c r="E161" s="51" t="s">
        <v>2551</v>
      </c>
      <c r="F161" s="51" t="s">
        <v>76</v>
      </c>
      <c r="G161" s="49" t="s">
        <v>192</v>
      </c>
      <c r="H161" s="49" t="s">
        <v>12</v>
      </c>
      <c r="I161" s="49" t="str">
        <f t="shared" si="14"/>
        <v>Negative</v>
      </c>
      <c r="J161" s="17">
        <v>9001</v>
      </c>
      <c r="K161" s="49" t="s">
        <v>85</v>
      </c>
      <c r="L161" s="82" t="str">
        <f>IF(J161=9001,VLOOKUP(K161,'ISO-reference'!$C$1:$D$67,2,FALSE),IF(J161=45001,VLOOKUP(K161,'ISO-reference'!$A$1:$B$40,2,FALSE),IF(J161=21001,VLOOKUP(K161,'ISO-reference'!$E$1:$F$75,2,FALSE),"No ISO Mapping")))</f>
        <v xml:space="preserve"> Infrastructure</v>
      </c>
      <c r="M161" s="49" t="s">
        <v>194</v>
      </c>
      <c r="N161" s="16"/>
      <c r="O161" s="52">
        <f t="shared" si="18"/>
        <v>43715</v>
      </c>
      <c r="P161" s="52">
        <v>43888</v>
      </c>
      <c r="Q161" s="82" t="s">
        <v>347</v>
      </c>
      <c r="R161" s="28" t="str">
        <f t="shared" si="16"/>
        <v>Closed</v>
      </c>
      <c r="S161" s="17">
        <f t="shared" ca="1" si="15"/>
        <v>233</v>
      </c>
      <c r="T161" s="17">
        <f t="shared" si="17"/>
        <v>173</v>
      </c>
      <c r="U161" s="17">
        <v>527</v>
      </c>
      <c r="V161" s="45">
        <v>11558</v>
      </c>
    </row>
    <row r="162" spans="1:22" ht="27.6">
      <c r="A162" s="45">
        <v>161</v>
      </c>
      <c r="B162" s="82" t="s">
        <v>348</v>
      </c>
      <c r="C162" s="49" t="s">
        <v>9</v>
      </c>
      <c r="D162" s="51">
        <v>43655</v>
      </c>
      <c r="E162" s="51" t="s">
        <v>2551</v>
      </c>
      <c r="F162" s="51" t="s">
        <v>76</v>
      </c>
      <c r="G162" s="49" t="s">
        <v>192</v>
      </c>
      <c r="H162" s="49" t="s">
        <v>12</v>
      </c>
      <c r="I162" s="49" t="str">
        <f t="shared" si="14"/>
        <v>Negative</v>
      </c>
      <c r="J162" s="17">
        <v>9001</v>
      </c>
      <c r="K162" s="49" t="s">
        <v>85</v>
      </c>
      <c r="L162" s="82" t="str">
        <f>IF(J162=9001,VLOOKUP(K162,'ISO-reference'!$C$1:$D$67,2,FALSE),IF(J162=45001,VLOOKUP(K162,'ISO-reference'!$A$1:$B$40,2,FALSE),IF(J162=21001,VLOOKUP(K162,'ISO-reference'!$E$1:$F$75,2,FALSE),"No ISO Mapping")))</f>
        <v xml:space="preserve"> Infrastructure</v>
      </c>
      <c r="M162" s="49" t="s">
        <v>194</v>
      </c>
      <c r="N162" s="16"/>
      <c r="O162" s="52">
        <f t="shared" si="18"/>
        <v>43715</v>
      </c>
      <c r="P162" s="52">
        <v>43888</v>
      </c>
      <c r="Q162" s="82" t="s">
        <v>349</v>
      </c>
      <c r="R162" s="28" t="str">
        <f t="shared" si="16"/>
        <v>Closed</v>
      </c>
      <c r="S162" s="17">
        <f t="shared" ca="1" si="15"/>
        <v>233</v>
      </c>
      <c r="T162" s="17">
        <f t="shared" si="17"/>
        <v>173</v>
      </c>
      <c r="U162" s="17">
        <v>528</v>
      </c>
      <c r="V162" s="45">
        <v>11559</v>
      </c>
    </row>
    <row r="163" spans="1:22" ht="41.4">
      <c r="A163" s="45">
        <v>162</v>
      </c>
      <c r="B163" s="82" t="s">
        <v>350</v>
      </c>
      <c r="C163" s="49" t="s">
        <v>9</v>
      </c>
      <c r="D163" s="51">
        <v>43655</v>
      </c>
      <c r="E163" s="51" t="s">
        <v>2551</v>
      </c>
      <c r="F163" s="51" t="s">
        <v>76</v>
      </c>
      <c r="G163" s="49" t="s">
        <v>192</v>
      </c>
      <c r="H163" s="49" t="s">
        <v>12</v>
      </c>
      <c r="I163" s="49" t="str">
        <f t="shared" si="14"/>
        <v>Negative</v>
      </c>
      <c r="J163" s="17">
        <v>9001</v>
      </c>
      <c r="K163" s="49" t="s">
        <v>85</v>
      </c>
      <c r="L163" s="82" t="str">
        <f>IF(J163=9001,VLOOKUP(K163,'ISO-reference'!$C$1:$D$67,2,FALSE),IF(J163=45001,VLOOKUP(K163,'ISO-reference'!$A$1:$B$40,2,FALSE),IF(J163=21001,VLOOKUP(K163,'ISO-reference'!$E$1:$F$75,2,FALSE),"No ISO Mapping")))</f>
        <v xml:space="preserve"> Infrastructure</v>
      </c>
      <c r="M163" s="49" t="s">
        <v>194</v>
      </c>
      <c r="N163" s="16"/>
      <c r="O163" s="52">
        <f t="shared" si="18"/>
        <v>43715</v>
      </c>
      <c r="P163" s="52">
        <v>43888</v>
      </c>
      <c r="Q163" s="82" t="s">
        <v>351</v>
      </c>
      <c r="R163" s="28" t="str">
        <f t="shared" si="16"/>
        <v>Closed</v>
      </c>
      <c r="S163" s="17">
        <f t="shared" ca="1" si="15"/>
        <v>233</v>
      </c>
      <c r="T163" s="17">
        <f t="shared" si="17"/>
        <v>173</v>
      </c>
      <c r="U163" s="17">
        <v>529</v>
      </c>
      <c r="V163" s="45">
        <v>11561</v>
      </c>
    </row>
    <row r="164" spans="1:22" ht="41.4">
      <c r="A164" s="45">
        <v>163</v>
      </c>
      <c r="B164" s="82" t="s">
        <v>352</v>
      </c>
      <c r="C164" s="49" t="s">
        <v>9</v>
      </c>
      <c r="D164" s="51">
        <v>43655</v>
      </c>
      <c r="E164" s="51" t="s">
        <v>2551</v>
      </c>
      <c r="F164" s="51" t="s">
        <v>76</v>
      </c>
      <c r="G164" s="49" t="s">
        <v>192</v>
      </c>
      <c r="H164" s="49" t="s">
        <v>12</v>
      </c>
      <c r="I164" s="49" t="str">
        <f t="shared" si="14"/>
        <v>Negative</v>
      </c>
      <c r="J164" s="17">
        <v>9001</v>
      </c>
      <c r="K164" s="49" t="s">
        <v>85</v>
      </c>
      <c r="L164" s="82" t="str">
        <f>IF(J164=9001,VLOOKUP(K164,'ISO-reference'!$C$1:$D$67,2,FALSE),IF(J164=45001,VLOOKUP(K164,'ISO-reference'!$A$1:$B$40,2,FALSE),IF(J164=21001,VLOOKUP(K164,'ISO-reference'!$E$1:$F$75,2,FALSE),"No ISO Mapping")))</f>
        <v xml:space="preserve"> Infrastructure</v>
      </c>
      <c r="M164" s="49" t="s">
        <v>194</v>
      </c>
      <c r="N164" s="16"/>
      <c r="O164" s="52">
        <f t="shared" si="18"/>
        <v>43715</v>
      </c>
      <c r="P164" s="52">
        <v>43888</v>
      </c>
      <c r="Q164" s="82" t="s">
        <v>353</v>
      </c>
      <c r="R164" s="28" t="str">
        <f t="shared" si="16"/>
        <v>Closed</v>
      </c>
      <c r="S164" s="17">
        <f t="shared" ca="1" si="15"/>
        <v>233</v>
      </c>
      <c r="T164" s="17">
        <f t="shared" si="17"/>
        <v>173</v>
      </c>
      <c r="U164" s="17">
        <v>530</v>
      </c>
      <c r="V164" s="45">
        <v>11562</v>
      </c>
    </row>
    <row r="165" spans="1:22" ht="27.6">
      <c r="A165" s="45">
        <v>164</v>
      </c>
      <c r="B165" s="82" t="s">
        <v>354</v>
      </c>
      <c r="C165" s="49" t="s">
        <v>9</v>
      </c>
      <c r="D165" s="51">
        <v>43655</v>
      </c>
      <c r="E165" s="51" t="s">
        <v>2551</v>
      </c>
      <c r="F165" s="51" t="s">
        <v>76</v>
      </c>
      <c r="G165" s="49" t="s">
        <v>192</v>
      </c>
      <c r="H165" s="49" t="s">
        <v>12</v>
      </c>
      <c r="I165" s="49" t="str">
        <f t="shared" si="14"/>
        <v>Negative</v>
      </c>
      <c r="J165" s="17">
        <v>9001</v>
      </c>
      <c r="K165" s="49" t="s">
        <v>85</v>
      </c>
      <c r="L165" s="82" t="str">
        <f>IF(J165=9001,VLOOKUP(K165,'ISO-reference'!$C$1:$D$67,2,FALSE),IF(J165=45001,VLOOKUP(K165,'ISO-reference'!$A$1:$B$40,2,FALSE),IF(J165=21001,VLOOKUP(K165,'ISO-reference'!$E$1:$F$75,2,FALSE),"No ISO Mapping")))</f>
        <v xml:space="preserve"> Infrastructure</v>
      </c>
      <c r="M165" s="49" t="s">
        <v>194</v>
      </c>
      <c r="N165" s="16"/>
      <c r="O165" s="52">
        <f t="shared" si="18"/>
        <v>43715</v>
      </c>
      <c r="P165" s="52">
        <v>43888</v>
      </c>
      <c r="Q165" s="82" t="s">
        <v>355</v>
      </c>
      <c r="R165" s="28" t="str">
        <f t="shared" si="16"/>
        <v>Closed</v>
      </c>
      <c r="S165" s="17">
        <f t="shared" ca="1" si="15"/>
        <v>233</v>
      </c>
      <c r="T165" s="17">
        <f t="shared" si="17"/>
        <v>173</v>
      </c>
      <c r="U165" s="17">
        <v>531</v>
      </c>
      <c r="V165" s="45">
        <v>11563</v>
      </c>
    </row>
    <row r="166" spans="1:22" ht="41.4">
      <c r="A166" s="45">
        <v>165</v>
      </c>
      <c r="B166" s="82" t="s">
        <v>356</v>
      </c>
      <c r="C166" s="49" t="s">
        <v>9</v>
      </c>
      <c r="D166" s="51">
        <v>43655</v>
      </c>
      <c r="E166" s="51" t="s">
        <v>2551</v>
      </c>
      <c r="F166" s="51" t="s">
        <v>76</v>
      </c>
      <c r="G166" s="49" t="s">
        <v>192</v>
      </c>
      <c r="H166" s="49" t="s">
        <v>12</v>
      </c>
      <c r="I166" s="49" t="str">
        <f t="shared" si="14"/>
        <v>Negative</v>
      </c>
      <c r="J166" s="17">
        <v>9001</v>
      </c>
      <c r="K166" s="49" t="s">
        <v>193</v>
      </c>
      <c r="L166" s="82" t="str">
        <f>IF(J166=9001,VLOOKUP(K166,'ISO-reference'!$C$1:$D$67,2,FALSE),IF(J166=45001,VLOOKUP(K166,'ISO-reference'!$A$1:$B$40,2,FALSE),IF(J166=21001,VLOOKUP(K166,'ISO-reference'!$E$1:$F$75,2,FALSE),"No ISO Mapping")))</f>
        <v xml:space="preserve"> Determining requirements for products &amp; services</v>
      </c>
      <c r="M166" s="49" t="s">
        <v>194</v>
      </c>
      <c r="N166" s="16"/>
      <c r="O166" s="52">
        <v>44012</v>
      </c>
      <c r="P166" s="52">
        <v>44033</v>
      </c>
      <c r="Q166" s="82" t="s">
        <v>357</v>
      </c>
      <c r="R166" s="28" t="str">
        <f t="shared" si="16"/>
        <v>Closed</v>
      </c>
      <c r="S166" s="17">
        <f t="shared" ca="1" si="15"/>
        <v>378</v>
      </c>
      <c r="T166" s="17">
        <f t="shared" si="17"/>
        <v>21</v>
      </c>
      <c r="U166" s="17">
        <v>561</v>
      </c>
      <c r="V166" s="45">
        <v>11564</v>
      </c>
    </row>
    <row r="167" spans="1:22" ht="41.4">
      <c r="A167" s="45">
        <v>166</v>
      </c>
      <c r="B167" s="82" t="s">
        <v>358</v>
      </c>
      <c r="C167" s="49" t="s">
        <v>9</v>
      </c>
      <c r="D167" s="51">
        <v>43655</v>
      </c>
      <c r="E167" s="51" t="s">
        <v>2551</v>
      </c>
      <c r="F167" s="51" t="s">
        <v>76</v>
      </c>
      <c r="G167" s="49" t="s">
        <v>192</v>
      </c>
      <c r="H167" s="49" t="s">
        <v>12</v>
      </c>
      <c r="I167" s="49" t="str">
        <f t="shared" si="14"/>
        <v>Negative</v>
      </c>
      <c r="J167" s="17">
        <v>9001</v>
      </c>
      <c r="K167" s="49" t="s">
        <v>193</v>
      </c>
      <c r="L167" s="82" t="str">
        <f>IF(J167=9001,VLOOKUP(K167,'ISO-reference'!$C$1:$D$67,2,FALSE),IF(J167=45001,VLOOKUP(K167,'ISO-reference'!$A$1:$B$40,2,FALSE),IF(J167=21001,VLOOKUP(K167,'ISO-reference'!$E$1:$F$75,2,FALSE),"No ISO Mapping")))</f>
        <v xml:space="preserve"> Determining requirements for products &amp; services</v>
      </c>
      <c r="M167" s="49" t="s">
        <v>194</v>
      </c>
      <c r="N167" s="16"/>
      <c r="O167" s="52">
        <f>D167+60</f>
        <v>43715</v>
      </c>
      <c r="P167" s="52">
        <v>43888</v>
      </c>
      <c r="Q167" s="82" t="s">
        <v>359</v>
      </c>
      <c r="R167" s="28" t="str">
        <f t="shared" si="16"/>
        <v>Closed</v>
      </c>
      <c r="S167" s="17">
        <f t="shared" ca="1" si="15"/>
        <v>233</v>
      </c>
      <c r="T167" s="17">
        <f t="shared" si="17"/>
        <v>173</v>
      </c>
      <c r="U167" s="17">
        <v>562</v>
      </c>
      <c r="V167" s="45">
        <v>11567</v>
      </c>
    </row>
    <row r="168" spans="1:22" ht="27.6">
      <c r="A168" s="45">
        <v>167</v>
      </c>
      <c r="B168" s="82" t="s">
        <v>360</v>
      </c>
      <c r="C168" s="49" t="s">
        <v>9</v>
      </c>
      <c r="D168" s="51">
        <v>43655</v>
      </c>
      <c r="E168" s="51" t="s">
        <v>2551</v>
      </c>
      <c r="F168" s="51" t="s">
        <v>76</v>
      </c>
      <c r="G168" s="49" t="s">
        <v>192</v>
      </c>
      <c r="H168" s="49" t="s">
        <v>12</v>
      </c>
      <c r="I168" s="49" t="str">
        <f t="shared" si="14"/>
        <v>Negative</v>
      </c>
      <c r="J168" s="17">
        <v>9001</v>
      </c>
      <c r="K168" s="49" t="s">
        <v>193</v>
      </c>
      <c r="L168" s="82" t="str">
        <f>IF(J168=9001,VLOOKUP(K168,'ISO-reference'!$C$1:$D$67,2,FALSE),IF(J168=45001,VLOOKUP(K168,'ISO-reference'!$A$1:$B$40,2,FALSE),IF(J168=21001,VLOOKUP(K168,'ISO-reference'!$E$1:$F$75,2,FALSE),"No ISO Mapping")))</f>
        <v xml:space="preserve"> Determining requirements for products &amp; services</v>
      </c>
      <c r="M168" s="49" t="s">
        <v>194</v>
      </c>
      <c r="N168" s="16"/>
      <c r="O168" s="52">
        <f>D168+60</f>
        <v>43715</v>
      </c>
      <c r="P168" s="52">
        <v>43888</v>
      </c>
      <c r="Q168" s="82" t="s">
        <v>361</v>
      </c>
      <c r="R168" s="28" t="str">
        <f t="shared" si="16"/>
        <v>Closed</v>
      </c>
      <c r="S168" s="17">
        <f t="shared" ca="1" si="15"/>
        <v>233</v>
      </c>
      <c r="T168" s="17">
        <f t="shared" si="17"/>
        <v>173</v>
      </c>
      <c r="U168" s="17">
        <v>563</v>
      </c>
      <c r="V168" s="45">
        <v>11568</v>
      </c>
    </row>
    <row r="169" spans="1:22" ht="27.6">
      <c r="A169" s="45">
        <v>168</v>
      </c>
      <c r="B169" s="82" t="s">
        <v>362</v>
      </c>
      <c r="C169" s="49" t="s">
        <v>9</v>
      </c>
      <c r="D169" s="51">
        <v>43655</v>
      </c>
      <c r="E169" s="51" t="s">
        <v>2551</v>
      </c>
      <c r="F169" s="51" t="s">
        <v>76</v>
      </c>
      <c r="G169" s="49" t="s">
        <v>192</v>
      </c>
      <c r="H169" s="49" t="s">
        <v>12</v>
      </c>
      <c r="I169" s="49" t="str">
        <f t="shared" si="14"/>
        <v>Negative</v>
      </c>
      <c r="J169" s="17">
        <v>9001</v>
      </c>
      <c r="K169" s="49" t="s">
        <v>193</v>
      </c>
      <c r="L169" s="82" t="str">
        <f>IF(J169=9001,VLOOKUP(K169,'ISO-reference'!$C$1:$D$67,2,FALSE),IF(J169=45001,VLOOKUP(K169,'ISO-reference'!$A$1:$B$40,2,FALSE),IF(J169=21001,VLOOKUP(K169,'ISO-reference'!$E$1:$F$75,2,FALSE),"No ISO Mapping")))</f>
        <v xml:space="preserve"> Determining requirements for products &amp; services</v>
      </c>
      <c r="M169" s="49" t="s">
        <v>194</v>
      </c>
      <c r="N169" s="16"/>
      <c r="O169" s="52">
        <f>D169+60</f>
        <v>43715</v>
      </c>
      <c r="P169" s="52">
        <v>43888</v>
      </c>
      <c r="Q169" s="82" t="s">
        <v>363</v>
      </c>
      <c r="R169" s="28" t="str">
        <f t="shared" si="16"/>
        <v>Closed</v>
      </c>
      <c r="S169" s="17">
        <f t="shared" ca="1" si="15"/>
        <v>233</v>
      </c>
      <c r="T169" s="17">
        <f t="shared" si="17"/>
        <v>173</v>
      </c>
      <c r="U169" s="17">
        <v>564</v>
      </c>
      <c r="V169" s="45">
        <v>11569</v>
      </c>
    </row>
    <row r="170" spans="1:22" ht="27.6">
      <c r="A170" s="45">
        <v>169</v>
      </c>
      <c r="B170" s="82" t="s">
        <v>364</v>
      </c>
      <c r="C170" s="49" t="s">
        <v>9</v>
      </c>
      <c r="D170" s="51">
        <v>43655</v>
      </c>
      <c r="E170" s="51" t="s">
        <v>2551</v>
      </c>
      <c r="F170" s="51" t="s">
        <v>76</v>
      </c>
      <c r="G170" s="49" t="s">
        <v>192</v>
      </c>
      <c r="H170" s="49" t="s">
        <v>12</v>
      </c>
      <c r="I170" s="49" t="str">
        <f t="shared" si="14"/>
        <v>Negative</v>
      </c>
      <c r="J170" s="17">
        <v>9001</v>
      </c>
      <c r="K170" s="49" t="s">
        <v>193</v>
      </c>
      <c r="L170" s="82" t="str">
        <f>IF(J170=9001,VLOOKUP(K170,'ISO-reference'!$C$1:$D$67,2,FALSE),IF(J170=45001,VLOOKUP(K170,'ISO-reference'!$A$1:$B$40,2,FALSE),IF(J170=21001,VLOOKUP(K170,'ISO-reference'!$E$1:$F$75,2,FALSE),"No ISO Mapping")))</f>
        <v xml:space="preserve"> Determining requirements for products &amp; services</v>
      </c>
      <c r="M170" s="49" t="s">
        <v>194</v>
      </c>
      <c r="N170" s="16"/>
      <c r="O170" s="52">
        <v>44012</v>
      </c>
      <c r="P170" s="52">
        <v>44034</v>
      </c>
      <c r="Q170" s="82" t="s">
        <v>365</v>
      </c>
      <c r="R170" s="28" t="str">
        <f t="shared" si="16"/>
        <v>Closed</v>
      </c>
      <c r="S170" s="17">
        <f t="shared" ca="1" si="15"/>
        <v>379</v>
      </c>
      <c r="T170" s="17">
        <f t="shared" si="17"/>
        <v>22</v>
      </c>
      <c r="U170" s="17">
        <v>565</v>
      </c>
      <c r="V170" s="45">
        <v>11570</v>
      </c>
    </row>
    <row r="171" spans="1:22" ht="55.2">
      <c r="A171" s="45">
        <v>170</v>
      </c>
      <c r="B171" s="82" t="s">
        <v>366</v>
      </c>
      <c r="C171" s="49" t="s">
        <v>9</v>
      </c>
      <c r="D171" s="51">
        <v>43655</v>
      </c>
      <c r="E171" s="51" t="s">
        <v>2551</v>
      </c>
      <c r="F171" s="51" t="s">
        <v>76</v>
      </c>
      <c r="G171" s="49" t="s">
        <v>192</v>
      </c>
      <c r="H171" s="49" t="s">
        <v>12</v>
      </c>
      <c r="I171" s="49" t="str">
        <f t="shared" si="14"/>
        <v>Negative</v>
      </c>
      <c r="J171" s="17">
        <v>9001</v>
      </c>
      <c r="K171" s="49" t="s">
        <v>193</v>
      </c>
      <c r="L171" s="82" t="str">
        <f>IF(J171=9001,VLOOKUP(K171,'ISO-reference'!$C$1:$D$67,2,FALSE),IF(J171=45001,VLOOKUP(K171,'ISO-reference'!$A$1:$B$40,2,FALSE),IF(J171=21001,VLOOKUP(K171,'ISO-reference'!$E$1:$F$75,2,FALSE),"No ISO Mapping")))</f>
        <v xml:space="preserve"> Determining requirements for products &amp; services</v>
      </c>
      <c r="M171" s="49" t="s">
        <v>194</v>
      </c>
      <c r="N171" s="16"/>
      <c r="O171" s="52">
        <v>44012</v>
      </c>
      <c r="P171" s="52">
        <v>44001</v>
      </c>
      <c r="Q171" s="82" t="s">
        <v>367</v>
      </c>
      <c r="R171" s="28" t="str">
        <f t="shared" si="16"/>
        <v>Closed</v>
      </c>
      <c r="S171" s="17">
        <f t="shared" ca="1" si="15"/>
        <v>346</v>
      </c>
      <c r="T171" s="17">
        <f t="shared" si="17"/>
        <v>-11</v>
      </c>
      <c r="U171" s="17">
        <v>548</v>
      </c>
      <c r="V171" s="45">
        <v>11571</v>
      </c>
    </row>
    <row r="172" spans="1:22" ht="27.6">
      <c r="A172" s="45">
        <v>171</v>
      </c>
      <c r="B172" s="82" t="s">
        <v>368</v>
      </c>
      <c r="C172" s="49" t="s">
        <v>9</v>
      </c>
      <c r="D172" s="51">
        <v>43655</v>
      </c>
      <c r="E172" s="51" t="s">
        <v>2551</v>
      </c>
      <c r="F172" s="51" t="s">
        <v>76</v>
      </c>
      <c r="G172" s="49" t="s">
        <v>192</v>
      </c>
      <c r="H172" s="49" t="s">
        <v>12</v>
      </c>
      <c r="I172" s="49" t="str">
        <f t="shared" si="14"/>
        <v>Negative</v>
      </c>
      <c r="J172" s="17">
        <v>9001</v>
      </c>
      <c r="K172" s="49" t="s">
        <v>193</v>
      </c>
      <c r="L172" s="82" t="str">
        <f>IF(J172=9001,VLOOKUP(K172,'ISO-reference'!$C$1:$D$67,2,FALSE),IF(J172=45001,VLOOKUP(K172,'ISO-reference'!$A$1:$B$40,2,FALSE),IF(J172=21001,VLOOKUP(K172,'ISO-reference'!$E$1:$F$75,2,FALSE),"No ISO Mapping")))</f>
        <v xml:space="preserve"> Determining requirements for products &amp; services</v>
      </c>
      <c r="M172" s="49" t="s">
        <v>194</v>
      </c>
      <c r="N172" s="16"/>
      <c r="O172" s="52">
        <f t="shared" ref="O172:O203" si="19">D172+60</f>
        <v>43715</v>
      </c>
      <c r="P172" s="52">
        <v>43888</v>
      </c>
      <c r="Q172" s="82" t="s">
        <v>369</v>
      </c>
      <c r="R172" s="28" t="str">
        <f t="shared" si="16"/>
        <v>Closed</v>
      </c>
      <c r="S172" s="17">
        <f t="shared" ca="1" si="15"/>
        <v>233</v>
      </c>
      <c r="T172" s="17">
        <f t="shared" si="17"/>
        <v>173</v>
      </c>
      <c r="U172" s="17">
        <v>549</v>
      </c>
      <c r="V172" s="45">
        <v>11572</v>
      </c>
    </row>
    <row r="173" spans="1:22" ht="41.4">
      <c r="A173" s="45">
        <v>172</v>
      </c>
      <c r="B173" s="82" t="s">
        <v>370</v>
      </c>
      <c r="C173" s="49" t="s">
        <v>9</v>
      </c>
      <c r="D173" s="51">
        <v>43655</v>
      </c>
      <c r="E173" s="51" t="s">
        <v>2551</v>
      </c>
      <c r="F173" s="51" t="s">
        <v>76</v>
      </c>
      <c r="G173" s="49" t="s">
        <v>192</v>
      </c>
      <c r="H173" s="49" t="s">
        <v>12</v>
      </c>
      <c r="I173" s="49" t="str">
        <f t="shared" si="14"/>
        <v>Negative</v>
      </c>
      <c r="J173" s="17">
        <v>9001</v>
      </c>
      <c r="K173" s="49" t="s">
        <v>193</v>
      </c>
      <c r="L173" s="82" t="str">
        <f>IF(J173=9001,VLOOKUP(K173,'ISO-reference'!$C$1:$D$67,2,FALSE),IF(J173=45001,VLOOKUP(K173,'ISO-reference'!$A$1:$B$40,2,FALSE),IF(J173=21001,VLOOKUP(K173,'ISO-reference'!$E$1:$F$75,2,FALSE),"No ISO Mapping")))</f>
        <v xml:space="preserve"> Determining requirements for products &amp; services</v>
      </c>
      <c r="M173" s="49" t="s">
        <v>194</v>
      </c>
      <c r="N173" s="16"/>
      <c r="O173" s="52">
        <f t="shared" si="19"/>
        <v>43715</v>
      </c>
      <c r="P173" s="52">
        <v>43888</v>
      </c>
      <c r="Q173" s="82" t="s">
        <v>371</v>
      </c>
      <c r="R173" s="28" t="str">
        <f t="shared" si="16"/>
        <v>Closed</v>
      </c>
      <c r="S173" s="17">
        <f t="shared" ca="1" si="15"/>
        <v>233</v>
      </c>
      <c r="T173" s="17">
        <f t="shared" si="17"/>
        <v>173</v>
      </c>
      <c r="U173" s="17">
        <v>550</v>
      </c>
      <c r="V173" s="45">
        <v>11573</v>
      </c>
    </row>
    <row r="174" spans="1:22" ht="27.6">
      <c r="A174" s="45">
        <v>173</v>
      </c>
      <c r="B174" s="82" t="s">
        <v>372</v>
      </c>
      <c r="C174" s="49" t="s">
        <v>9</v>
      </c>
      <c r="D174" s="51">
        <v>43655</v>
      </c>
      <c r="E174" s="51" t="s">
        <v>2551</v>
      </c>
      <c r="F174" s="51" t="s">
        <v>76</v>
      </c>
      <c r="G174" s="49" t="s">
        <v>192</v>
      </c>
      <c r="H174" s="49" t="s">
        <v>12</v>
      </c>
      <c r="I174" s="49" t="str">
        <f t="shared" si="14"/>
        <v>Negative</v>
      </c>
      <c r="J174" s="17">
        <v>9001</v>
      </c>
      <c r="K174" s="49" t="s">
        <v>193</v>
      </c>
      <c r="L174" s="82" t="str">
        <f>IF(J174=9001,VLOOKUP(K174,'ISO-reference'!$C$1:$D$67,2,FALSE),IF(J174=45001,VLOOKUP(K174,'ISO-reference'!$A$1:$B$40,2,FALSE),IF(J174=21001,VLOOKUP(K174,'ISO-reference'!$E$1:$F$75,2,FALSE),"No ISO Mapping")))</f>
        <v xml:space="preserve"> Determining requirements for products &amp; services</v>
      </c>
      <c r="M174" s="49" t="s">
        <v>194</v>
      </c>
      <c r="N174" s="16"/>
      <c r="O174" s="52">
        <f t="shared" si="19"/>
        <v>43715</v>
      </c>
      <c r="P174" s="52">
        <v>43888</v>
      </c>
      <c r="Q174" s="82" t="s">
        <v>373</v>
      </c>
      <c r="R174" s="28" t="str">
        <f t="shared" si="16"/>
        <v>Closed</v>
      </c>
      <c r="S174" s="17">
        <f t="shared" ca="1" si="15"/>
        <v>233</v>
      </c>
      <c r="T174" s="17">
        <f t="shared" si="17"/>
        <v>173</v>
      </c>
      <c r="U174" s="17">
        <v>551</v>
      </c>
      <c r="V174" s="45">
        <v>11574</v>
      </c>
    </row>
    <row r="175" spans="1:22" ht="41.4">
      <c r="A175" s="45">
        <v>174</v>
      </c>
      <c r="B175" s="82" t="s">
        <v>374</v>
      </c>
      <c r="C175" s="49" t="s">
        <v>9</v>
      </c>
      <c r="D175" s="51">
        <v>43655</v>
      </c>
      <c r="E175" s="51" t="s">
        <v>2551</v>
      </c>
      <c r="F175" s="51" t="s">
        <v>76</v>
      </c>
      <c r="G175" s="49" t="s">
        <v>192</v>
      </c>
      <c r="H175" s="49" t="s">
        <v>12</v>
      </c>
      <c r="I175" s="49" t="str">
        <f t="shared" si="14"/>
        <v>Negative</v>
      </c>
      <c r="J175" s="17">
        <v>9001</v>
      </c>
      <c r="K175" s="49" t="s">
        <v>193</v>
      </c>
      <c r="L175" s="82" t="str">
        <f>IF(J175=9001,VLOOKUP(K175,'ISO-reference'!$C$1:$D$67,2,FALSE),IF(J175=45001,VLOOKUP(K175,'ISO-reference'!$A$1:$B$40,2,FALSE),IF(J175=21001,VLOOKUP(K175,'ISO-reference'!$E$1:$F$75,2,FALSE),"No ISO Mapping")))</f>
        <v xml:space="preserve"> Determining requirements for products &amp; services</v>
      </c>
      <c r="M175" s="49" t="s">
        <v>194</v>
      </c>
      <c r="N175" s="16"/>
      <c r="O175" s="52">
        <f t="shared" si="19"/>
        <v>43715</v>
      </c>
      <c r="P175" s="52">
        <v>43888</v>
      </c>
      <c r="Q175" s="82" t="s">
        <v>373</v>
      </c>
      <c r="R175" s="28" t="str">
        <f t="shared" si="16"/>
        <v>Closed</v>
      </c>
      <c r="S175" s="17">
        <f t="shared" ca="1" si="15"/>
        <v>233</v>
      </c>
      <c r="T175" s="17">
        <f t="shared" si="17"/>
        <v>173</v>
      </c>
      <c r="U175" s="17">
        <v>552</v>
      </c>
      <c r="V175" s="45">
        <v>11575</v>
      </c>
    </row>
    <row r="176" spans="1:22" ht="27.6">
      <c r="A176" s="45">
        <v>175</v>
      </c>
      <c r="B176" s="82" t="s">
        <v>375</v>
      </c>
      <c r="C176" s="49" t="s">
        <v>9</v>
      </c>
      <c r="D176" s="51">
        <v>43655</v>
      </c>
      <c r="E176" s="51" t="s">
        <v>2551</v>
      </c>
      <c r="F176" s="51" t="s">
        <v>76</v>
      </c>
      <c r="G176" s="49" t="s">
        <v>192</v>
      </c>
      <c r="H176" s="49" t="s">
        <v>12</v>
      </c>
      <c r="I176" s="49" t="str">
        <f t="shared" si="14"/>
        <v>Negative</v>
      </c>
      <c r="J176" s="17">
        <v>9001</v>
      </c>
      <c r="K176" s="49" t="s">
        <v>193</v>
      </c>
      <c r="L176" s="82" t="str">
        <f>IF(J176=9001,VLOOKUP(K176,'ISO-reference'!$C$1:$D$67,2,FALSE),IF(J176=45001,VLOOKUP(K176,'ISO-reference'!$A$1:$B$40,2,FALSE),IF(J176=21001,VLOOKUP(K176,'ISO-reference'!$E$1:$F$75,2,FALSE),"No ISO Mapping")))</f>
        <v xml:space="preserve"> Determining requirements for products &amp; services</v>
      </c>
      <c r="M176" s="49" t="s">
        <v>194</v>
      </c>
      <c r="N176" s="16"/>
      <c r="O176" s="52">
        <f t="shared" si="19"/>
        <v>43715</v>
      </c>
      <c r="P176" s="52">
        <v>43888</v>
      </c>
      <c r="Q176" s="82" t="s">
        <v>373</v>
      </c>
      <c r="R176" s="28" t="str">
        <f t="shared" si="16"/>
        <v>Closed</v>
      </c>
      <c r="S176" s="17">
        <f t="shared" ca="1" si="15"/>
        <v>233</v>
      </c>
      <c r="T176" s="17">
        <f t="shared" si="17"/>
        <v>173</v>
      </c>
      <c r="U176" s="17">
        <v>553</v>
      </c>
      <c r="V176" s="45">
        <v>11576</v>
      </c>
    </row>
    <row r="177" spans="1:22" ht="27.6">
      <c r="A177" s="45">
        <v>176</v>
      </c>
      <c r="B177" s="82" t="s">
        <v>376</v>
      </c>
      <c r="C177" s="49" t="s">
        <v>9</v>
      </c>
      <c r="D177" s="51">
        <v>43655</v>
      </c>
      <c r="E177" s="51" t="s">
        <v>2551</v>
      </c>
      <c r="F177" s="51" t="s">
        <v>76</v>
      </c>
      <c r="G177" s="49" t="s">
        <v>192</v>
      </c>
      <c r="H177" s="49" t="s">
        <v>12</v>
      </c>
      <c r="I177" s="49" t="str">
        <f t="shared" si="14"/>
        <v>Negative</v>
      </c>
      <c r="J177" s="17">
        <v>9001</v>
      </c>
      <c r="K177" s="49" t="s">
        <v>193</v>
      </c>
      <c r="L177" s="82" t="str">
        <f>IF(J177=9001,VLOOKUP(K177,'ISO-reference'!$C$1:$D$67,2,FALSE),IF(J177=45001,VLOOKUP(K177,'ISO-reference'!$A$1:$B$40,2,FALSE),IF(J177=21001,VLOOKUP(K177,'ISO-reference'!$E$1:$F$75,2,FALSE),"No ISO Mapping")))</f>
        <v xml:space="preserve"> Determining requirements for products &amp; services</v>
      </c>
      <c r="M177" s="49" t="s">
        <v>194</v>
      </c>
      <c r="N177" s="16"/>
      <c r="O177" s="52">
        <f t="shared" si="19"/>
        <v>43715</v>
      </c>
      <c r="P177" s="52">
        <v>43888</v>
      </c>
      <c r="Q177" s="82" t="s">
        <v>373</v>
      </c>
      <c r="R177" s="28" t="str">
        <f t="shared" si="16"/>
        <v>Closed</v>
      </c>
      <c r="S177" s="17">
        <f t="shared" ca="1" si="15"/>
        <v>233</v>
      </c>
      <c r="T177" s="17">
        <f t="shared" si="17"/>
        <v>173</v>
      </c>
      <c r="U177" s="17">
        <v>554</v>
      </c>
      <c r="V177" s="45">
        <v>11579</v>
      </c>
    </row>
    <row r="178" spans="1:22" ht="27.6">
      <c r="A178" s="45">
        <v>177</v>
      </c>
      <c r="B178" s="82" t="s">
        <v>377</v>
      </c>
      <c r="C178" s="49" t="s">
        <v>9</v>
      </c>
      <c r="D178" s="51">
        <v>43655</v>
      </c>
      <c r="E178" s="51" t="s">
        <v>2551</v>
      </c>
      <c r="F178" s="51" t="s">
        <v>76</v>
      </c>
      <c r="G178" s="49" t="s">
        <v>192</v>
      </c>
      <c r="H178" s="49" t="s">
        <v>12</v>
      </c>
      <c r="I178" s="49" t="str">
        <f t="shared" si="14"/>
        <v>Negative</v>
      </c>
      <c r="J178" s="17">
        <v>9001</v>
      </c>
      <c r="K178" s="49" t="s">
        <v>193</v>
      </c>
      <c r="L178" s="82" t="str">
        <f>IF(J178=9001,VLOOKUP(K178,'ISO-reference'!$C$1:$D$67,2,FALSE),IF(J178=45001,VLOOKUP(K178,'ISO-reference'!$A$1:$B$40,2,FALSE),IF(J178=21001,VLOOKUP(K178,'ISO-reference'!$E$1:$F$75,2,FALSE),"No ISO Mapping")))</f>
        <v xml:space="preserve"> Determining requirements for products &amp; services</v>
      </c>
      <c r="M178" s="49" t="s">
        <v>194</v>
      </c>
      <c r="N178" s="16"/>
      <c r="O178" s="52">
        <f t="shared" si="19"/>
        <v>43715</v>
      </c>
      <c r="P178" s="52">
        <v>43888</v>
      </c>
      <c r="Q178" s="82" t="s">
        <v>373</v>
      </c>
      <c r="R178" s="28" t="str">
        <f t="shared" si="16"/>
        <v>Closed</v>
      </c>
      <c r="S178" s="17">
        <f t="shared" ca="1" si="15"/>
        <v>233</v>
      </c>
      <c r="T178" s="17">
        <f t="shared" si="17"/>
        <v>173</v>
      </c>
      <c r="U178" s="17">
        <v>555</v>
      </c>
      <c r="V178" s="45">
        <v>11580</v>
      </c>
    </row>
    <row r="179" spans="1:22" ht="27.6">
      <c r="A179" s="45">
        <v>178</v>
      </c>
      <c r="B179" s="82" t="s">
        <v>378</v>
      </c>
      <c r="C179" s="49" t="s">
        <v>9</v>
      </c>
      <c r="D179" s="51">
        <v>43655</v>
      </c>
      <c r="E179" s="51" t="s">
        <v>2551</v>
      </c>
      <c r="F179" s="51" t="s">
        <v>76</v>
      </c>
      <c r="G179" s="49" t="s">
        <v>192</v>
      </c>
      <c r="H179" s="49" t="s">
        <v>12</v>
      </c>
      <c r="I179" s="49" t="str">
        <f t="shared" si="14"/>
        <v>Negative</v>
      </c>
      <c r="J179" s="17">
        <v>9001</v>
      </c>
      <c r="K179" s="49" t="s">
        <v>193</v>
      </c>
      <c r="L179" s="82" t="str">
        <f>IF(J179=9001,VLOOKUP(K179,'ISO-reference'!$C$1:$D$67,2,FALSE),IF(J179=45001,VLOOKUP(K179,'ISO-reference'!$A$1:$B$40,2,FALSE),IF(J179=21001,VLOOKUP(K179,'ISO-reference'!$E$1:$F$75,2,FALSE),"No ISO Mapping")))</f>
        <v xml:space="preserve"> Determining requirements for products &amp; services</v>
      </c>
      <c r="M179" s="49" t="s">
        <v>194</v>
      </c>
      <c r="N179" s="16"/>
      <c r="O179" s="52">
        <f t="shared" si="19"/>
        <v>43715</v>
      </c>
      <c r="P179" s="52">
        <v>43888</v>
      </c>
      <c r="Q179" s="82" t="s">
        <v>373</v>
      </c>
      <c r="R179" s="28" t="str">
        <f t="shared" si="16"/>
        <v>Closed</v>
      </c>
      <c r="S179" s="17">
        <f t="shared" ca="1" si="15"/>
        <v>233</v>
      </c>
      <c r="T179" s="17">
        <f t="shared" si="17"/>
        <v>173</v>
      </c>
      <c r="U179" s="17">
        <v>556</v>
      </c>
      <c r="V179" s="45">
        <v>11582</v>
      </c>
    </row>
    <row r="180" spans="1:22" ht="41.4">
      <c r="A180" s="45">
        <v>179</v>
      </c>
      <c r="B180" s="82" t="s">
        <v>379</v>
      </c>
      <c r="C180" s="49" t="s">
        <v>9</v>
      </c>
      <c r="D180" s="51">
        <v>43655</v>
      </c>
      <c r="E180" s="51" t="s">
        <v>2551</v>
      </c>
      <c r="F180" s="51" t="s">
        <v>76</v>
      </c>
      <c r="G180" s="49" t="s">
        <v>192</v>
      </c>
      <c r="H180" s="49" t="s">
        <v>12</v>
      </c>
      <c r="I180" s="49" t="str">
        <f t="shared" si="14"/>
        <v>Negative</v>
      </c>
      <c r="J180" s="17">
        <v>9001</v>
      </c>
      <c r="K180" s="49" t="s">
        <v>193</v>
      </c>
      <c r="L180" s="82" t="str">
        <f>IF(J180=9001,VLOOKUP(K180,'ISO-reference'!$C$1:$D$67,2,FALSE),IF(J180=45001,VLOOKUP(K180,'ISO-reference'!$A$1:$B$40,2,FALSE),IF(J180=21001,VLOOKUP(K180,'ISO-reference'!$E$1:$F$75,2,FALSE),"No ISO Mapping")))</f>
        <v xml:space="preserve"> Determining requirements for products &amp; services</v>
      </c>
      <c r="M180" s="49" t="s">
        <v>194</v>
      </c>
      <c r="N180" s="16"/>
      <c r="O180" s="52">
        <f t="shared" si="19"/>
        <v>43715</v>
      </c>
      <c r="P180" s="52">
        <v>43888</v>
      </c>
      <c r="Q180" s="82" t="s">
        <v>380</v>
      </c>
      <c r="R180" s="28" t="str">
        <f t="shared" si="16"/>
        <v>Closed</v>
      </c>
      <c r="S180" s="17">
        <f t="shared" ca="1" si="15"/>
        <v>233</v>
      </c>
      <c r="T180" s="17">
        <f t="shared" si="17"/>
        <v>173</v>
      </c>
      <c r="U180" s="17">
        <v>557</v>
      </c>
      <c r="V180" s="45">
        <v>11583</v>
      </c>
    </row>
    <row r="181" spans="1:22" ht="27.6">
      <c r="A181" s="45">
        <v>180</v>
      </c>
      <c r="B181" s="82" t="s">
        <v>381</v>
      </c>
      <c r="C181" s="49" t="s">
        <v>9</v>
      </c>
      <c r="D181" s="51">
        <v>43655</v>
      </c>
      <c r="E181" s="51" t="s">
        <v>2551</v>
      </c>
      <c r="F181" s="51" t="s">
        <v>76</v>
      </c>
      <c r="G181" s="49" t="s">
        <v>192</v>
      </c>
      <c r="H181" s="49" t="s">
        <v>12</v>
      </c>
      <c r="I181" s="49" t="str">
        <f t="shared" si="14"/>
        <v>Negative</v>
      </c>
      <c r="J181" s="17">
        <v>9001</v>
      </c>
      <c r="K181" s="49" t="s">
        <v>193</v>
      </c>
      <c r="L181" s="82" t="str">
        <f>IF(J181=9001,VLOOKUP(K181,'ISO-reference'!$C$1:$D$67,2,FALSE),IF(J181=45001,VLOOKUP(K181,'ISO-reference'!$A$1:$B$40,2,FALSE),IF(J181=21001,VLOOKUP(K181,'ISO-reference'!$E$1:$F$75,2,FALSE),"No ISO Mapping")))</f>
        <v xml:space="preserve"> Determining requirements for products &amp; services</v>
      </c>
      <c r="M181" s="49" t="s">
        <v>194</v>
      </c>
      <c r="N181" s="16"/>
      <c r="O181" s="52">
        <f t="shared" si="19"/>
        <v>43715</v>
      </c>
      <c r="P181" s="52">
        <v>43888</v>
      </c>
      <c r="Q181" s="82" t="s">
        <v>382</v>
      </c>
      <c r="R181" s="28" t="str">
        <f t="shared" si="16"/>
        <v>Closed</v>
      </c>
      <c r="S181" s="17">
        <f t="shared" ca="1" si="15"/>
        <v>233</v>
      </c>
      <c r="T181" s="17">
        <f t="shared" si="17"/>
        <v>173</v>
      </c>
      <c r="U181" s="17">
        <v>558</v>
      </c>
      <c r="V181" s="45">
        <v>11584</v>
      </c>
    </row>
    <row r="182" spans="1:22" ht="27.6">
      <c r="A182" s="45">
        <v>181</v>
      </c>
      <c r="B182" s="82" t="s">
        <v>383</v>
      </c>
      <c r="C182" s="49" t="s">
        <v>9</v>
      </c>
      <c r="D182" s="51">
        <v>43655</v>
      </c>
      <c r="E182" s="51" t="s">
        <v>2551</v>
      </c>
      <c r="F182" s="51" t="s">
        <v>76</v>
      </c>
      <c r="G182" s="49" t="s">
        <v>192</v>
      </c>
      <c r="H182" s="49" t="s">
        <v>12</v>
      </c>
      <c r="I182" s="49" t="str">
        <f t="shared" si="14"/>
        <v>Negative</v>
      </c>
      <c r="J182" s="17">
        <v>9001</v>
      </c>
      <c r="K182" s="49" t="s">
        <v>193</v>
      </c>
      <c r="L182" s="82" t="str">
        <f>IF(J182=9001,VLOOKUP(K182,'ISO-reference'!$C$1:$D$67,2,FALSE),IF(J182=45001,VLOOKUP(K182,'ISO-reference'!$A$1:$B$40,2,FALSE),IF(J182=21001,VLOOKUP(K182,'ISO-reference'!$E$1:$F$75,2,FALSE),"No ISO Mapping")))</f>
        <v xml:space="preserve"> Determining requirements for products &amp; services</v>
      </c>
      <c r="M182" s="49" t="s">
        <v>194</v>
      </c>
      <c r="N182" s="16"/>
      <c r="O182" s="52">
        <f t="shared" si="19"/>
        <v>43715</v>
      </c>
      <c r="P182" s="52">
        <v>43888</v>
      </c>
      <c r="Q182" s="82" t="s">
        <v>384</v>
      </c>
      <c r="R182" s="28" t="str">
        <f t="shared" si="16"/>
        <v>Closed</v>
      </c>
      <c r="S182" s="17">
        <f t="shared" ca="1" si="15"/>
        <v>233</v>
      </c>
      <c r="T182" s="17">
        <f t="shared" si="17"/>
        <v>173</v>
      </c>
      <c r="U182" s="17">
        <v>559</v>
      </c>
      <c r="V182" s="45">
        <v>11585</v>
      </c>
    </row>
    <row r="183" spans="1:22" ht="27.6">
      <c r="A183" s="45">
        <v>182</v>
      </c>
      <c r="B183" s="82" t="s">
        <v>385</v>
      </c>
      <c r="C183" s="49" t="s">
        <v>9</v>
      </c>
      <c r="D183" s="51">
        <v>43655</v>
      </c>
      <c r="E183" s="51" t="s">
        <v>2551</v>
      </c>
      <c r="F183" s="51" t="s">
        <v>76</v>
      </c>
      <c r="G183" s="49" t="s">
        <v>192</v>
      </c>
      <c r="H183" s="49" t="s">
        <v>12</v>
      </c>
      <c r="I183" s="49" t="str">
        <f t="shared" si="14"/>
        <v>Negative</v>
      </c>
      <c r="J183" s="17">
        <v>9001</v>
      </c>
      <c r="K183" s="49" t="s">
        <v>193</v>
      </c>
      <c r="L183" s="82" t="str">
        <f>IF(J183=9001,VLOOKUP(K183,'ISO-reference'!$C$1:$D$67,2,FALSE),IF(J183=45001,VLOOKUP(K183,'ISO-reference'!$A$1:$B$40,2,FALSE),IF(J183=21001,VLOOKUP(K183,'ISO-reference'!$E$1:$F$75,2,FALSE),"No ISO Mapping")))</f>
        <v xml:space="preserve"> Determining requirements for products &amp; services</v>
      </c>
      <c r="M183" s="49" t="s">
        <v>194</v>
      </c>
      <c r="N183" s="16"/>
      <c r="O183" s="52">
        <f t="shared" si="19"/>
        <v>43715</v>
      </c>
      <c r="P183" s="52">
        <v>43888</v>
      </c>
      <c r="Q183" s="82" t="s">
        <v>386</v>
      </c>
      <c r="R183" s="28" t="str">
        <f t="shared" si="16"/>
        <v>Closed</v>
      </c>
      <c r="S183" s="17">
        <f t="shared" ca="1" si="15"/>
        <v>233</v>
      </c>
      <c r="T183" s="17">
        <f t="shared" si="17"/>
        <v>173</v>
      </c>
      <c r="U183" s="17">
        <v>560</v>
      </c>
      <c r="V183" s="45">
        <v>11586</v>
      </c>
    </row>
    <row r="184" spans="1:22" ht="41.4">
      <c r="A184" s="45">
        <v>183</v>
      </c>
      <c r="B184" s="82" t="s">
        <v>387</v>
      </c>
      <c r="C184" s="49" t="s">
        <v>9</v>
      </c>
      <c r="D184" s="51">
        <v>43655</v>
      </c>
      <c r="E184" s="51" t="s">
        <v>2551</v>
      </c>
      <c r="F184" s="51" t="s">
        <v>76</v>
      </c>
      <c r="G184" s="49" t="s">
        <v>192</v>
      </c>
      <c r="H184" s="49" t="s">
        <v>12</v>
      </c>
      <c r="I184" s="49" t="str">
        <f t="shared" si="14"/>
        <v>Negative</v>
      </c>
      <c r="J184" s="17">
        <v>9001</v>
      </c>
      <c r="K184" s="49" t="s">
        <v>193</v>
      </c>
      <c r="L184" s="82" t="str">
        <f>IF(J184=9001,VLOOKUP(K184,'ISO-reference'!$C$1:$D$67,2,FALSE),IF(J184=45001,VLOOKUP(K184,'ISO-reference'!$A$1:$B$40,2,FALSE),IF(J184=21001,VLOOKUP(K184,'ISO-reference'!$E$1:$F$75,2,FALSE),"No ISO Mapping")))</f>
        <v xml:space="preserve"> Determining requirements for products &amp; services</v>
      </c>
      <c r="M184" s="49" t="s">
        <v>194</v>
      </c>
      <c r="N184" s="16"/>
      <c r="O184" s="52">
        <f t="shared" si="19"/>
        <v>43715</v>
      </c>
      <c r="P184" s="52">
        <v>43888</v>
      </c>
      <c r="Q184" s="82" t="s">
        <v>388</v>
      </c>
      <c r="R184" s="28" t="str">
        <f t="shared" si="16"/>
        <v>Closed</v>
      </c>
      <c r="S184" s="17">
        <f t="shared" ca="1" si="15"/>
        <v>233</v>
      </c>
      <c r="T184" s="17">
        <f t="shared" si="17"/>
        <v>173</v>
      </c>
      <c r="U184" s="17">
        <v>537</v>
      </c>
      <c r="V184" s="45">
        <v>11587</v>
      </c>
    </row>
    <row r="185" spans="1:22" ht="27.6">
      <c r="A185" s="45">
        <v>184</v>
      </c>
      <c r="B185" s="82" t="s">
        <v>389</v>
      </c>
      <c r="C185" s="49" t="s">
        <v>9</v>
      </c>
      <c r="D185" s="51">
        <v>43655</v>
      </c>
      <c r="E185" s="51" t="s">
        <v>2551</v>
      </c>
      <c r="F185" s="51" t="s">
        <v>76</v>
      </c>
      <c r="G185" s="49" t="s">
        <v>192</v>
      </c>
      <c r="H185" s="49" t="s">
        <v>12</v>
      </c>
      <c r="I185" s="49" t="str">
        <f t="shared" si="14"/>
        <v>Negative</v>
      </c>
      <c r="J185" s="17">
        <v>9001</v>
      </c>
      <c r="K185" s="49" t="s">
        <v>193</v>
      </c>
      <c r="L185" s="82" t="str">
        <f>IF(J185=9001,VLOOKUP(K185,'ISO-reference'!$C$1:$D$67,2,FALSE),IF(J185=45001,VLOOKUP(K185,'ISO-reference'!$A$1:$B$40,2,FALSE),IF(J185=21001,VLOOKUP(K185,'ISO-reference'!$E$1:$F$75,2,FALSE),"No ISO Mapping")))</f>
        <v xml:space="preserve"> Determining requirements for products &amp; services</v>
      </c>
      <c r="M185" s="49" t="s">
        <v>194</v>
      </c>
      <c r="N185" s="16"/>
      <c r="O185" s="52">
        <f t="shared" si="19"/>
        <v>43715</v>
      </c>
      <c r="P185" s="52">
        <v>43965</v>
      </c>
      <c r="Q185" s="82" t="s">
        <v>390</v>
      </c>
      <c r="R185" s="28" t="str">
        <f t="shared" si="16"/>
        <v>Closed</v>
      </c>
      <c r="S185" s="17">
        <f t="shared" ca="1" si="15"/>
        <v>310</v>
      </c>
      <c r="T185" s="17">
        <f t="shared" si="17"/>
        <v>250</v>
      </c>
      <c r="U185" s="17">
        <v>538</v>
      </c>
      <c r="V185" s="45">
        <v>11588</v>
      </c>
    </row>
    <row r="186" spans="1:22" ht="27.6">
      <c r="A186" s="45">
        <v>185</v>
      </c>
      <c r="B186" s="82" t="s">
        <v>391</v>
      </c>
      <c r="C186" s="49" t="s">
        <v>9</v>
      </c>
      <c r="D186" s="51">
        <v>43655</v>
      </c>
      <c r="E186" s="51" t="s">
        <v>2551</v>
      </c>
      <c r="F186" s="51" t="s">
        <v>76</v>
      </c>
      <c r="G186" s="49" t="s">
        <v>192</v>
      </c>
      <c r="H186" s="49" t="s">
        <v>12</v>
      </c>
      <c r="I186" s="49" t="str">
        <f t="shared" si="14"/>
        <v>Negative</v>
      </c>
      <c r="J186" s="17">
        <v>9001</v>
      </c>
      <c r="K186" s="49" t="s">
        <v>193</v>
      </c>
      <c r="L186" s="82" t="str">
        <f>IF(J186=9001,VLOOKUP(K186,'ISO-reference'!$C$1:$D$67,2,FALSE),IF(J186=45001,VLOOKUP(K186,'ISO-reference'!$A$1:$B$40,2,FALSE),IF(J186=21001,VLOOKUP(K186,'ISO-reference'!$E$1:$F$75,2,FALSE),"No ISO Mapping")))</f>
        <v xml:space="preserve"> Determining requirements for products &amp; services</v>
      </c>
      <c r="M186" s="49" t="s">
        <v>194</v>
      </c>
      <c r="N186" s="16"/>
      <c r="O186" s="52">
        <f t="shared" si="19"/>
        <v>43715</v>
      </c>
      <c r="P186" s="52">
        <v>43888</v>
      </c>
      <c r="Q186" s="82" t="s">
        <v>392</v>
      </c>
      <c r="R186" s="28" t="str">
        <f t="shared" si="16"/>
        <v>Closed</v>
      </c>
      <c r="S186" s="17">
        <f t="shared" ca="1" si="15"/>
        <v>233</v>
      </c>
      <c r="T186" s="17">
        <f t="shared" si="17"/>
        <v>173</v>
      </c>
      <c r="U186" s="17">
        <v>539</v>
      </c>
      <c r="V186" s="45">
        <v>11590</v>
      </c>
    </row>
    <row r="187" spans="1:22" ht="27.6">
      <c r="A187" s="45">
        <v>186</v>
      </c>
      <c r="B187" s="82" t="s">
        <v>393</v>
      </c>
      <c r="C187" s="49" t="s">
        <v>9</v>
      </c>
      <c r="D187" s="51">
        <v>43655</v>
      </c>
      <c r="E187" s="51" t="s">
        <v>2551</v>
      </c>
      <c r="F187" s="51" t="s">
        <v>76</v>
      </c>
      <c r="G187" s="49" t="s">
        <v>192</v>
      </c>
      <c r="H187" s="49" t="s">
        <v>12</v>
      </c>
      <c r="I187" s="49" t="str">
        <f t="shared" si="14"/>
        <v>Negative</v>
      </c>
      <c r="J187" s="17">
        <v>9001</v>
      </c>
      <c r="K187" s="49" t="s">
        <v>193</v>
      </c>
      <c r="L187" s="82" t="str">
        <f>IF(J187=9001,VLOOKUP(K187,'ISO-reference'!$C$1:$D$67,2,FALSE),IF(J187=45001,VLOOKUP(K187,'ISO-reference'!$A$1:$B$40,2,FALSE),IF(J187=21001,VLOOKUP(K187,'ISO-reference'!$E$1:$F$75,2,FALSE),"No ISO Mapping")))</f>
        <v xml:space="preserve"> Determining requirements for products &amp; services</v>
      </c>
      <c r="M187" s="49" t="s">
        <v>194</v>
      </c>
      <c r="N187" s="16"/>
      <c r="O187" s="52">
        <f t="shared" si="19"/>
        <v>43715</v>
      </c>
      <c r="P187" s="52">
        <v>43888</v>
      </c>
      <c r="Q187" s="82" t="s">
        <v>394</v>
      </c>
      <c r="R187" s="28" t="str">
        <f t="shared" si="16"/>
        <v>Closed</v>
      </c>
      <c r="S187" s="17">
        <f t="shared" ca="1" si="15"/>
        <v>233</v>
      </c>
      <c r="T187" s="17">
        <f t="shared" si="17"/>
        <v>173</v>
      </c>
      <c r="U187" s="17">
        <v>540</v>
      </c>
      <c r="V187" s="45">
        <v>11591</v>
      </c>
    </row>
    <row r="188" spans="1:22" ht="27.6">
      <c r="A188" s="45">
        <v>187</v>
      </c>
      <c r="B188" s="82" t="s">
        <v>395</v>
      </c>
      <c r="C188" s="49" t="s">
        <v>9</v>
      </c>
      <c r="D188" s="51">
        <v>43655</v>
      </c>
      <c r="E188" s="51" t="s">
        <v>2551</v>
      </c>
      <c r="F188" s="51" t="s">
        <v>76</v>
      </c>
      <c r="G188" s="49" t="s">
        <v>192</v>
      </c>
      <c r="H188" s="49" t="s">
        <v>12</v>
      </c>
      <c r="I188" s="49" t="str">
        <f t="shared" si="14"/>
        <v>Negative</v>
      </c>
      <c r="J188" s="17">
        <v>9001</v>
      </c>
      <c r="K188" s="49" t="s">
        <v>193</v>
      </c>
      <c r="L188" s="82" t="str">
        <f>IF(J188=9001,VLOOKUP(K188,'ISO-reference'!$C$1:$D$67,2,FALSE),IF(J188=45001,VLOOKUP(K188,'ISO-reference'!$A$1:$B$40,2,FALSE),IF(J188=21001,VLOOKUP(K188,'ISO-reference'!$E$1:$F$75,2,FALSE),"No ISO Mapping")))</f>
        <v xml:space="preserve"> Determining requirements for products &amp; services</v>
      </c>
      <c r="M188" s="49" t="s">
        <v>194</v>
      </c>
      <c r="N188" s="16"/>
      <c r="O188" s="52">
        <f t="shared" si="19"/>
        <v>43715</v>
      </c>
      <c r="P188" s="52">
        <v>43888</v>
      </c>
      <c r="Q188" s="82" t="s">
        <v>396</v>
      </c>
      <c r="R188" s="28" t="str">
        <f t="shared" si="16"/>
        <v>Closed</v>
      </c>
      <c r="S188" s="17">
        <f t="shared" ca="1" si="15"/>
        <v>233</v>
      </c>
      <c r="T188" s="17">
        <f t="shared" si="17"/>
        <v>173</v>
      </c>
      <c r="U188" s="17">
        <v>541</v>
      </c>
      <c r="V188" s="45">
        <v>11592</v>
      </c>
    </row>
    <row r="189" spans="1:22" ht="27.6">
      <c r="A189" s="45">
        <v>188</v>
      </c>
      <c r="B189" s="82" t="s">
        <v>397</v>
      </c>
      <c r="C189" s="49" t="s">
        <v>9</v>
      </c>
      <c r="D189" s="51">
        <v>43655</v>
      </c>
      <c r="E189" s="51" t="s">
        <v>2551</v>
      </c>
      <c r="F189" s="51" t="s">
        <v>76</v>
      </c>
      <c r="G189" s="49" t="s">
        <v>192</v>
      </c>
      <c r="H189" s="49" t="s">
        <v>12</v>
      </c>
      <c r="I189" s="49" t="str">
        <f t="shared" si="14"/>
        <v>Negative</v>
      </c>
      <c r="J189" s="17">
        <v>9001</v>
      </c>
      <c r="K189" s="49" t="s">
        <v>193</v>
      </c>
      <c r="L189" s="82" t="str">
        <f>IF(J189=9001,VLOOKUP(K189,'ISO-reference'!$C$1:$D$67,2,FALSE),IF(J189=45001,VLOOKUP(K189,'ISO-reference'!$A$1:$B$40,2,FALSE),IF(J189=21001,VLOOKUP(K189,'ISO-reference'!$E$1:$F$75,2,FALSE),"No ISO Mapping")))</f>
        <v xml:space="preserve"> Determining requirements for products &amp; services</v>
      </c>
      <c r="M189" s="49" t="s">
        <v>194</v>
      </c>
      <c r="N189" s="16"/>
      <c r="O189" s="52">
        <f t="shared" si="19"/>
        <v>43715</v>
      </c>
      <c r="P189" s="52">
        <v>43888</v>
      </c>
      <c r="Q189" s="82" t="s">
        <v>398</v>
      </c>
      <c r="R189" s="28" t="str">
        <f t="shared" si="16"/>
        <v>Closed</v>
      </c>
      <c r="S189" s="17">
        <f t="shared" ca="1" si="15"/>
        <v>233</v>
      </c>
      <c r="T189" s="17">
        <f t="shared" si="17"/>
        <v>173</v>
      </c>
      <c r="U189" s="17">
        <v>542</v>
      </c>
      <c r="V189" s="45">
        <v>11594</v>
      </c>
    </row>
    <row r="190" spans="1:22" ht="27.6">
      <c r="A190" s="45">
        <v>189</v>
      </c>
      <c r="B190" s="82" t="s">
        <v>399</v>
      </c>
      <c r="C190" s="49" t="s">
        <v>9</v>
      </c>
      <c r="D190" s="51">
        <v>43655</v>
      </c>
      <c r="E190" s="51" t="s">
        <v>2551</v>
      </c>
      <c r="F190" s="51" t="s">
        <v>76</v>
      </c>
      <c r="G190" s="49" t="s">
        <v>192</v>
      </c>
      <c r="H190" s="49" t="s">
        <v>12</v>
      </c>
      <c r="I190" s="49" t="str">
        <f t="shared" si="14"/>
        <v>Negative</v>
      </c>
      <c r="J190" s="17">
        <v>9001</v>
      </c>
      <c r="K190" s="49" t="s">
        <v>193</v>
      </c>
      <c r="L190" s="82" t="str">
        <f>IF(J190=9001,VLOOKUP(K190,'ISO-reference'!$C$1:$D$67,2,FALSE),IF(J190=45001,VLOOKUP(K190,'ISO-reference'!$A$1:$B$40,2,FALSE),IF(J190=21001,VLOOKUP(K190,'ISO-reference'!$E$1:$F$75,2,FALSE),"No ISO Mapping")))</f>
        <v xml:space="preserve"> Determining requirements for products &amp; services</v>
      </c>
      <c r="M190" s="49" t="s">
        <v>194</v>
      </c>
      <c r="N190" s="16"/>
      <c r="O190" s="52">
        <f t="shared" si="19"/>
        <v>43715</v>
      </c>
      <c r="P190" s="52">
        <v>43888</v>
      </c>
      <c r="Q190" s="82" t="s">
        <v>396</v>
      </c>
      <c r="R190" s="28" t="str">
        <f t="shared" si="16"/>
        <v>Closed</v>
      </c>
      <c r="S190" s="17">
        <f t="shared" ca="1" si="15"/>
        <v>233</v>
      </c>
      <c r="T190" s="17">
        <f t="shared" si="17"/>
        <v>173</v>
      </c>
      <c r="U190" s="17">
        <v>543</v>
      </c>
      <c r="V190" s="45">
        <v>11595</v>
      </c>
    </row>
    <row r="191" spans="1:22" ht="27.6">
      <c r="A191" s="45">
        <v>190</v>
      </c>
      <c r="B191" s="82" t="s">
        <v>400</v>
      </c>
      <c r="C191" s="49" t="s">
        <v>9</v>
      </c>
      <c r="D191" s="51">
        <v>43655</v>
      </c>
      <c r="E191" s="51" t="s">
        <v>2551</v>
      </c>
      <c r="F191" s="51" t="s">
        <v>76</v>
      </c>
      <c r="G191" s="49" t="s">
        <v>192</v>
      </c>
      <c r="H191" s="49" t="s">
        <v>12</v>
      </c>
      <c r="I191" s="49" t="str">
        <f t="shared" si="14"/>
        <v>Negative</v>
      </c>
      <c r="J191" s="17">
        <v>9001</v>
      </c>
      <c r="K191" s="49" t="s">
        <v>193</v>
      </c>
      <c r="L191" s="82" t="str">
        <f>IF(J191=9001,VLOOKUP(K191,'ISO-reference'!$C$1:$D$67,2,FALSE),IF(J191=45001,VLOOKUP(K191,'ISO-reference'!$A$1:$B$40,2,FALSE),IF(J191=21001,VLOOKUP(K191,'ISO-reference'!$E$1:$F$75,2,FALSE),"No ISO Mapping")))</f>
        <v xml:space="preserve"> Determining requirements for products &amp; services</v>
      </c>
      <c r="M191" s="49" t="s">
        <v>194</v>
      </c>
      <c r="N191" s="16"/>
      <c r="O191" s="52">
        <f t="shared" si="19"/>
        <v>43715</v>
      </c>
      <c r="P191" s="52">
        <v>43888</v>
      </c>
      <c r="Q191" s="82" t="s">
        <v>396</v>
      </c>
      <c r="R191" s="28" t="str">
        <f t="shared" si="16"/>
        <v>Closed</v>
      </c>
      <c r="S191" s="17">
        <f t="shared" ca="1" si="15"/>
        <v>233</v>
      </c>
      <c r="T191" s="17">
        <f t="shared" si="17"/>
        <v>173</v>
      </c>
      <c r="U191" s="17">
        <v>544</v>
      </c>
      <c r="V191" s="45">
        <v>11596</v>
      </c>
    </row>
    <row r="192" spans="1:22" ht="27.6">
      <c r="A192" s="45">
        <v>191</v>
      </c>
      <c r="B192" s="82" t="s">
        <v>401</v>
      </c>
      <c r="C192" s="49" t="s">
        <v>9</v>
      </c>
      <c r="D192" s="51">
        <v>43655</v>
      </c>
      <c r="E192" s="51" t="s">
        <v>2551</v>
      </c>
      <c r="F192" s="51" t="s">
        <v>76</v>
      </c>
      <c r="G192" s="49" t="s">
        <v>192</v>
      </c>
      <c r="H192" s="49" t="s">
        <v>12</v>
      </c>
      <c r="I192" s="49" t="str">
        <f t="shared" si="14"/>
        <v>Negative</v>
      </c>
      <c r="J192" s="17">
        <v>9001</v>
      </c>
      <c r="K192" s="49" t="s">
        <v>193</v>
      </c>
      <c r="L192" s="82" t="str">
        <f>IF(J192=9001,VLOOKUP(K192,'ISO-reference'!$C$1:$D$67,2,FALSE),IF(J192=45001,VLOOKUP(K192,'ISO-reference'!$A$1:$B$40,2,FALSE),IF(J192=21001,VLOOKUP(K192,'ISO-reference'!$E$1:$F$75,2,FALSE),"No ISO Mapping")))</f>
        <v xml:space="preserve"> Determining requirements for products &amp; services</v>
      </c>
      <c r="M192" s="49" t="s">
        <v>194</v>
      </c>
      <c r="N192" s="16"/>
      <c r="O192" s="52">
        <f t="shared" si="19"/>
        <v>43715</v>
      </c>
      <c r="P192" s="52">
        <v>43888</v>
      </c>
      <c r="Q192" s="82" t="s">
        <v>396</v>
      </c>
      <c r="R192" s="28" t="str">
        <f t="shared" si="16"/>
        <v>Closed</v>
      </c>
      <c r="S192" s="17">
        <f t="shared" ca="1" si="15"/>
        <v>233</v>
      </c>
      <c r="T192" s="17">
        <f t="shared" si="17"/>
        <v>173</v>
      </c>
      <c r="U192" s="17">
        <v>545</v>
      </c>
      <c r="V192" s="45">
        <v>11597</v>
      </c>
    </row>
    <row r="193" spans="1:22" ht="27.6">
      <c r="A193" s="45">
        <v>192</v>
      </c>
      <c r="B193" s="82" t="s">
        <v>402</v>
      </c>
      <c r="C193" s="49" t="s">
        <v>9</v>
      </c>
      <c r="D193" s="51">
        <v>43655</v>
      </c>
      <c r="E193" s="51" t="s">
        <v>2551</v>
      </c>
      <c r="F193" s="51" t="s">
        <v>76</v>
      </c>
      <c r="G193" s="49" t="s">
        <v>192</v>
      </c>
      <c r="H193" s="49" t="s">
        <v>12</v>
      </c>
      <c r="I193" s="49" t="str">
        <f t="shared" si="14"/>
        <v>Negative</v>
      </c>
      <c r="J193" s="17">
        <v>9001</v>
      </c>
      <c r="K193" s="49" t="s">
        <v>193</v>
      </c>
      <c r="L193" s="82" t="str">
        <f>IF(J193=9001,VLOOKUP(K193,'ISO-reference'!$C$1:$D$67,2,FALSE),IF(J193=45001,VLOOKUP(K193,'ISO-reference'!$A$1:$B$40,2,FALSE),IF(J193=21001,VLOOKUP(K193,'ISO-reference'!$E$1:$F$75,2,FALSE),"No ISO Mapping")))</f>
        <v xml:space="preserve"> Determining requirements for products &amp; services</v>
      </c>
      <c r="M193" s="49" t="s">
        <v>194</v>
      </c>
      <c r="N193" s="16"/>
      <c r="O193" s="52">
        <f t="shared" si="19"/>
        <v>43715</v>
      </c>
      <c r="P193" s="52">
        <v>43888</v>
      </c>
      <c r="Q193" s="82" t="s">
        <v>396</v>
      </c>
      <c r="R193" s="28" t="str">
        <f t="shared" si="16"/>
        <v>Closed</v>
      </c>
      <c r="S193" s="17">
        <f t="shared" ca="1" si="15"/>
        <v>233</v>
      </c>
      <c r="T193" s="17">
        <f t="shared" si="17"/>
        <v>173</v>
      </c>
      <c r="U193" s="17">
        <v>546</v>
      </c>
      <c r="V193" s="45">
        <v>11599</v>
      </c>
    </row>
    <row r="194" spans="1:22" ht="27.6">
      <c r="A194" s="45">
        <v>193</v>
      </c>
      <c r="B194" s="82" t="s">
        <v>403</v>
      </c>
      <c r="C194" s="49" t="s">
        <v>9</v>
      </c>
      <c r="D194" s="51">
        <v>43655</v>
      </c>
      <c r="E194" s="51" t="s">
        <v>2551</v>
      </c>
      <c r="F194" s="51" t="s">
        <v>76</v>
      </c>
      <c r="G194" s="49" t="s">
        <v>192</v>
      </c>
      <c r="H194" s="49" t="s">
        <v>12</v>
      </c>
      <c r="I194" s="49" t="str">
        <f t="shared" ref="I194:I257" si="20">IF(H194="Strength", "Positive", IF(OR(H194="OFI", H194="Observation"), "Neutral", "Negative"))</f>
        <v>Negative</v>
      </c>
      <c r="J194" s="17">
        <v>9001</v>
      </c>
      <c r="K194" s="49" t="s">
        <v>85</v>
      </c>
      <c r="L194" s="82" t="str">
        <f>IF(J194=9001,VLOOKUP(K194,'ISO-reference'!$C$1:$D$67,2,FALSE),IF(J194=45001,VLOOKUP(K194,'ISO-reference'!$A$1:$B$40,2,FALSE),IF(J194=21001,VLOOKUP(K194,'ISO-reference'!$E$1:$F$75,2,FALSE),"No ISO Mapping")))</f>
        <v xml:space="preserve"> Infrastructure</v>
      </c>
      <c r="M194" s="49" t="s">
        <v>194</v>
      </c>
      <c r="N194" s="16"/>
      <c r="O194" s="52">
        <f t="shared" si="19"/>
        <v>43715</v>
      </c>
      <c r="P194" s="52">
        <v>43888</v>
      </c>
      <c r="Q194" s="82" t="s">
        <v>386</v>
      </c>
      <c r="R194" s="28" t="str">
        <f t="shared" si="16"/>
        <v>Closed</v>
      </c>
      <c r="S194" s="17">
        <f t="shared" ref="S194:S257" ca="1" si="21">IF(P194="NA",TODAY()-D194, P194-D194)</f>
        <v>233</v>
      </c>
      <c r="T194" s="17">
        <f t="shared" si="17"/>
        <v>173</v>
      </c>
      <c r="U194" s="17">
        <v>533</v>
      </c>
      <c r="V194" s="45">
        <v>11600</v>
      </c>
    </row>
    <row r="195" spans="1:22" ht="27.6">
      <c r="A195" s="45">
        <v>194</v>
      </c>
      <c r="B195" s="82" t="s">
        <v>404</v>
      </c>
      <c r="C195" s="49" t="s">
        <v>9</v>
      </c>
      <c r="D195" s="51">
        <v>43655</v>
      </c>
      <c r="E195" s="51" t="s">
        <v>2551</v>
      </c>
      <c r="F195" s="51" t="s">
        <v>76</v>
      </c>
      <c r="G195" s="49" t="s">
        <v>192</v>
      </c>
      <c r="H195" s="49" t="s">
        <v>12</v>
      </c>
      <c r="I195" s="49" t="str">
        <f t="shared" si="20"/>
        <v>Negative</v>
      </c>
      <c r="J195" s="17">
        <v>9001</v>
      </c>
      <c r="K195" s="49" t="s">
        <v>85</v>
      </c>
      <c r="L195" s="82" t="str">
        <f>IF(J195=9001,VLOOKUP(K195,'ISO-reference'!$C$1:$D$67,2,FALSE),IF(J195=45001,VLOOKUP(K195,'ISO-reference'!$A$1:$B$40,2,FALSE),IF(J195=21001,VLOOKUP(K195,'ISO-reference'!$E$1:$F$75,2,FALSE),"No ISO Mapping")))</f>
        <v xml:space="preserve"> Infrastructure</v>
      </c>
      <c r="M195" s="49" t="s">
        <v>194</v>
      </c>
      <c r="N195" s="16"/>
      <c r="O195" s="52">
        <f t="shared" si="19"/>
        <v>43715</v>
      </c>
      <c r="P195" s="52">
        <v>43888</v>
      </c>
      <c r="Q195" s="82" t="s">
        <v>405</v>
      </c>
      <c r="R195" s="28" t="str">
        <f t="shared" ref="R195:R258" si="22">IF(P195="NA", "Open", "Closed")</f>
        <v>Closed</v>
      </c>
      <c r="S195" s="17">
        <f t="shared" ca="1" si="21"/>
        <v>233</v>
      </c>
      <c r="T195" s="17">
        <f t="shared" ref="T195:T258" si="23">IF(R195="Open",0, P195-O195)</f>
        <v>173</v>
      </c>
      <c r="U195" s="17">
        <v>534</v>
      </c>
      <c r="V195" s="45">
        <v>11601</v>
      </c>
    </row>
    <row r="196" spans="1:22" ht="27.6">
      <c r="A196" s="45">
        <v>195</v>
      </c>
      <c r="B196" s="82" t="s">
        <v>406</v>
      </c>
      <c r="C196" s="49" t="s">
        <v>9</v>
      </c>
      <c r="D196" s="51">
        <v>43655</v>
      </c>
      <c r="E196" s="51" t="s">
        <v>2551</v>
      </c>
      <c r="F196" s="51" t="s">
        <v>76</v>
      </c>
      <c r="G196" s="49" t="s">
        <v>192</v>
      </c>
      <c r="H196" s="49" t="s">
        <v>12</v>
      </c>
      <c r="I196" s="49" t="str">
        <f t="shared" si="20"/>
        <v>Negative</v>
      </c>
      <c r="J196" s="17">
        <v>9001</v>
      </c>
      <c r="K196" s="49" t="s">
        <v>85</v>
      </c>
      <c r="L196" s="82" t="str">
        <f>IF(J196=9001,VLOOKUP(K196,'ISO-reference'!$C$1:$D$67,2,FALSE),IF(J196=45001,VLOOKUP(K196,'ISO-reference'!$A$1:$B$40,2,FALSE),IF(J196=21001,VLOOKUP(K196,'ISO-reference'!$E$1:$F$75,2,FALSE),"No ISO Mapping")))</f>
        <v xml:space="preserve"> Infrastructure</v>
      </c>
      <c r="M196" s="49" t="s">
        <v>194</v>
      </c>
      <c r="N196" s="16"/>
      <c r="O196" s="52">
        <f t="shared" si="19"/>
        <v>43715</v>
      </c>
      <c r="P196" s="52">
        <v>43888</v>
      </c>
      <c r="Q196" s="82" t="s">
        <v>386</v>
      </c>
      <c r="R196" s="28" t="str">
        <f t="shared" si="22"/>
        <v>Closed</v>
      </c>
      <c r="S196" s="17">
        <f t="shared" ca="1" si="21"/>
        <v>233</v>
      </c>
      <c r="T196" s="17">
        <f t="shared" si="23"/>
        <v>173</v>
      </c>
      <c r="U196" s="17">
        <v>535</v>
      </c>
      <c r="V196" s="45">
        <v>11602</v>
      </c>
    </row>
    <row r="197" spans="1:22" ht="27.6">
      <c r="A197" s="45">
        <v>196</v>
      </c>
      <c r="B197" s="82" t="s">
        <v>407</v>
      </c>
      <c r="C197" s="49" t="s">
        <v>9</v>
      </c>
      <c r="D197" s="51">
        <v>43655</v>
      </c>
      <c r="E197" s="51" t="s">
        <v>2551</v>
      </c>
      <c r="F197" s="51" t="s">
        <v>76</v>
      </c>
      <c r="G197" s="49" t="s">
        <v>192</v>
      </c>
      <c r="H197" s="49" t="s">
        <v>12</v>
      </c>
      <c r="I197" s="49" t="str">
        <f t="shared" si="20"/>
        <v>Negative</v>
      </c>
      <c r="J197" s="17">
        <v>45001</v>
      </c>
      <c r="K197" s="49">
        <v>7.1</v>
      </c>
      <c r="L197" s="82" t="str">
        <f>IF(J197=9001,VLOOKUP(K197,'ISO-reference'!$C$1:$D$67,2,FALSE),IF(J197=45001,VLOOKUP(K197,'ISO-reference'!$A$1:$B$40,2,FALSE),IF(J197=21001,VLOOKUP(K197,'ISO-reference'!$E$1:$F$75,2,FALSE),"No ISO Mapping")))</f>
        <v xml:space="preserve"> Resources</v>
      </c>
      <c r="M197" s="49" t="s">
        <v>194</v>
      </c>
      <c r="N197" s="16"/>
      <c r="O197" s="52">
        <f t="shared" si="19"/>
        <v>43715</v>
      </c>
      <c r="P197" s="52">
        <v>43888</v>
      </c>
      <c r="Q197" s="82" t="s">
        <v>408</v>
      </c>
      <c r="R197" s="28" t="str">
        <f t="shared" si="22"/>
        <v>Closed</v>
      </c>
      <c r="S197" s="17">
        <f t="shared" ca="1" si="21"/>
        <v>233</v>
      </c>
      <c r="T197" s="17">
        <f t="shared" si="23"/>
        <v>173</v>
      </c>
      <c r="U197" s="17">
        <v>457</v>
      </c>
      <c r="V197" s="45">
        <v>11603</v>
      </c>
    </row>
    <row r="198" spans="1:22" ht="27.6">
      <c r="A198" s="45">
        <v>197</v>
      </c>
      <c r="B198" s="82" t="s">
        <v>409</v>
      </c>
      <c r="C198" s="49" t="s">
        <v>9</v>
      </c>
      <c r="D198" s="51">
        <v>43655</v>
      </c>
      <c r="E198" s="51" t="s">
        <v>2551</v>
      </c>
      <c r="F198" s="51" t="s">
        <v>76</v>
      </c>
      <c r="G198" s="49" t="s">
        <v>192</v>
      </c>
      <c r="H198" s="49" t="s">
        <v>12</v>
      </c>
      <c r="I198" s="49" t="str">
        <f t="shared" si="20"/>
        <v>Negative</v>
      </c>
      <c r="J198" s="17">
        <v>45001</v>
      </c>
      <c r="K198" s="49">
        <v>7.1</v>
      </c>
      <c r="L198" s="82" t="str">
        <f>IF(J198=9001,VLOOKUP(K198,'ISO-reference'!$C$1:$D$67,2,FALSE),IF(J198=45001,VLOOKUP(K198,'ISO-reference'!$A$1:$B$40,2,FALSE),IF(J198=21001,VLOOKUP(K198,'ISO-reference'!$E$1:$F$75,2,FALSE),"No ISO Mapping")))</f>
        <v xml:space="preserve"> Resources</v>
      </c>
      <c r="M198" s="49" t="s">
        <v>194</v>
      </c>
      <c r="N198" s="16"/>
      <c r="O198" s="52">
        <f t="shared" si="19"/>
        <v>43715</v>
      </c>
      <c r="P198" s="52">
        <v>43888</v>
      </c>
      <c r="Q198" s="82" t="s">
        <v>390</v>
      </c>
      <c r="R198" s="28" t="str">
        <f t="shared" si="22"/>
        <v>Closed</v>
      </c>
      <c r="S198" s="17">
        <f t="shared" ca="1" si="21"/>
        <v>233</v>
      </c>
      <c r="T198" s="17">
        <f t="shared" si="23"/>
        <v>173</v>
      </c>
      <c r="U198" s="17">
        <v>458</v>
      </c>
      <c r="V198" s="45">
        <v>11605</v>
      </c>
    </row>
    <row r="199" spans="1:22" ht="27.6">
      <c r="A199" s="45">
        <v>198</v>
      </c>
      <c r="B199" s="82" t="s">
        <v>410</v>
      </c>
      <c r="C199" s="49" t="s">
        <v>9</v>
      </c>
      <c r="D199" s="51">
        <v>43655</v>
      </c>
      <c r="E199" s="51" t="s">
        <v>2551</v>
      </c>
      <c r="F199" s="51" t="s">
        <v>76</v>
      </c>
      <c r="G199" s="49" t="s">
        <v>192</v>
      </c>
      <c r="H199" s="49" t="s">
        <v>12</v>
      </c>
      <c r="I199" s="49" t="str">
        <f t="shared" si="20"/>
        <v>Negative</v>
      </c>
      <c r="J199" s="17">
        <v>9001</v>
      </c>
      <c r="K199" s="49" t="s">
        <v>85</v>
      </c>
      <c r="L199" s="82" t="str">
        <f>IF(J199=9001,VLOOKUP(K199,'ISO-reference'!$C$1:$D$67,2,FALSE),IF(J199=45001,VLOOKUP(K199,'ISO-reference'!$A$1:$B$40,2,FALSE),IF(J199=21001,VLOOKUP(K199,'ISO-reference'!$E$1:$F$75,2,FALSE),"No ISO Mapping")))</f>
        <v xml:space="preserve"> Infrastructure</v>
      </c>
      <c r="M199" s="49" t="s">
        <v>194</v>
      </c>
      <c r="N199" s="16"/>
      <c r="O199" s="52">
        <f t="shared" si="19"/>
        <v>43715</v>
      </c>
      <c r="P199" s="52">
        <v>43888</v>
      </c>
      <c r="Q199" s="82" t="s">
        <v>411</v>
      </c>
      <c r="R199" s="28" t="str">
        <f t="shared" si="22"/>
        <v>Closed</v>
      </c>
      <c r="S199" s="17">
        <f t="shared" ca="1" si="21"/>
        <v>233</v>
      </c>
      <c r="T199" s="17">
        <f t="shared" si="23"/>
        <v>173</v>
      </c>
      <c r="U199" s="17">
        <v>532</v>
      </c>
      <c r="V199" s="45">
        <v>11606</v>
      </c>
    </row>
    <row r="200" spans="1:22" ht="69">
      <c r="A200" s="45">
        <v>199</v>
      </c>
      <c r="B200" s="82" t="s">
        <v>412</v>
      </c>
      <c r="C200" s="49" t="s">
        <v>9</v>
      </c>
      <c r="D200" s="51">
        <v>43656</v>
      </c>
      <c r="E200" s="51" t="s">
        <v>2551</v>
      </c>
      <c r="F200" s="51" t="s">
        <v>76</v>
      </c>
      <c r="G200" s="49" t="s">
        <v>192</v>
      </c>
      <c r="H200" s="49" t="s">
        <v>12</v>
      </c>
      <c r="I200" s="49" t="str">
        <f t="shared" si="20"/>
        <v>Negative</v>
      </c>
      <c r="J200" s="17">
        <v>45001</v>
      </c>
      <c r="K200" s="49">
        <v>7.3</v>
      </c>
      <c r="L200" s="82" t="str">
        <f>IF(J200=9001,VLOOKUP(K200,'ISO-reference'!$C$1:$D$67,2,FALSE),IF(J200=45001,VLOOKUP(K200,'ISO-reference'!$A$1:$B$40,2,FALSE),IF(J200=21001,VLOOKUP(K200,'ISO-reference'!$E$1:$F$75,2,FALSE),"No ISO Mapping")))</f>
        <v xml:space="preserve"> Awareness</v>
      </c>
      <c r="M200" s="49" t="s">
        <v>21</v>
      </c>
      <c r="N200" s="16"/>
      <c r="O200" s="52">
        <f t="shared" si="19"/>
        <v>43716</v>
      </c>
      <c r="P200" s="52">
        <v>43888</v>
      </c>
      <c r="Q200" s="82" t="s">
        <v>301</v>
      </c>
      <c r="R200" s="28" t="str">
        <f t="shared" si="22"/>
        <v>Closed</v>
      </c>
      <c r="S200" s="17">
        <f t="shared" ca="1" si="21"/>
        <v>232</v>
      </c>
      <c r="T200" s="17">
        <f t="shared" si="23"/>
        <v>172</v>
      </c>
      <c r="U200" s="17">
        <v>479</v>
      </c>
      <c r="V200" s="45">
        <v>11607</v>
      </c>
    </row>
    <row r="201" spans="1:22" ht="82.8">
      <c r="A201" s="45">
        <v>200</v>
      </c>
      <c r="B201" s="82" t="s">
        <v>413</v>
      </c>
      <c r="C201" s="49" t="s">
        <v>9</v>
      </c>
      <c r="D201" s="51">
        <v>43656</v>
      </c>
      <c r="E201" s="51" t="s">
        <v>2551</v>
      </c>
      <c r="F201" s="51" t="s">
        <v>76</v>
      </c>
      <c r="G201" s="49" t="s">
        <v>192</v>
      </c>
      <c r="H201" s="49" t="s">
        <v>12</v>
      </c>
      <c r="I201" s="49" t="str">
        <f t="shared" si="20"/>
        <v>Negative</v>
      </c>
      <c r="J201" s="17">
        <v>45001</v>
      </c>
      <c r="K201" s="49">
        <v>8.1999999999999993</v>
      </c>
      <c r="L201" s="82" t="str">
        <f>IF(J201=9001,VLOOKUP(K201,'ISO-reference'!$C$1:$D$67,2,FALSE),IF(J201=45001,VLOOKUP(K201,'ISO-reference'!$A$1:$B$40,2,FALSE),IF(J201=21001,VLOOKUP(K201,'ISO-reference'!$E$1:$F$75,2,FALSE),"No ISO Mapping")))</f>
        <v xml:space="preserve"> Emergency preparedness and response</v>
      </c>
      <c r="M201" s="49" t="s">
        <v>194</v>
      </c>
      <c r="N201" s="16"/>
      <c r="O201" s="52">
        <f t="shared" si="19"/>
        <v>43716</v>
      </c>
      <c r="P201" s="52">
        <v>43888</v>
      </c>
      <c r="Q201" s="82" t="s">
        <v>414</v>
      </c>
      <c r="R201" s="28" t="str">
        <f t="shared" si="22"/>
        <v>Closed</v>
      </c>
      <c r="S201" s="17">
        <f t="shared" ca="1" si="21"/>
        <v>232</v>
      </c>
      <c r="T201" s="17">
        <f t="shared" si="23"/>
        <v>172</v>
      </c>
      <c r="U201" s="17">
        <v>508</v>
      </c>
      <c r="V201" s="45">
        <v>11608</v>
      </c>
    </row>
    <row r="202" spans="1:22" ht="69">
      <c r="A202" s="45">
        <v>201</v>
      </c>
      <c r="B202" s="82" t="s">
        <v>415</v>
      </c>
      <c r="C202" s="49" t="s">
        <v>9</v>
      </c>
      <c r="D202" s="51">
        <v>43656</v>
      </c>
      <c r="E202" s="51" t="s">
        <v>2551</v>
      </c>
      <c r="F202" s="51" t="s">
        <v>76</v>
      </c>
      <c r="G202" s="49" t="s">
        <v>192</v>
      </c>
      <c r="H202" s="49" t="s">
        <v>12</v>
      </c>
      <c r="I202" s="49" t="str">
        <f t="shared" si="20"/>
        <v>Negative</v>
      </c>
      <c r="J202" s="17">
        <v>45001</v>
      </c>
      <c r="K202" s="49" t="s">
        <v>416</v>
      </c>
      <c r="L202" s="82" t="str">
        <f>IF(J202=9001,VLOOKUP(K202,'ISO-reference'!$C$1:$D$67,2,FALSE),IF(J202=45001,VLOOKUP(K202,'ISO-reference'!$A$1:$B$40,2,FALSE),IF(J202=21001,VLOOKUP(K202,'ISO-reference'!$E$1:$F$75,2,FALSE),"No ISO Mapping")))</f>
        <v xml:space="preserve"> Determination of legal and other requirements</v>
      </c>
      <c r="M202" s="49" t="s">
        <v>13</v>
      </c>
      <c r="N202" s="16"/>
      <c r="O202" s="52">
        <f t="shared" si="19"/>
        <v>43716</v>
      </c>
      <c r="P202" s="52">
        <v>43888</v>
      </c>
      <c r="Q202" s="82" t="s">
        <v>417</v>
      </c>
      <c r="R202" s="28" t="str">
        <f t="shared" si="22"/>
        <v>Closed</v>
      </c>
      <c r="S202" s="17">
        <f t="shared" ca="1" si="21"/>
        <v>232</v>
      </c>
      <c r="T202" s="17">
        <f t="shared" si="23"/>
        <v>172</v>
      </c>
      <c r="U202" s="17">
        <v>427</v>
      </c>
      <c r="V202" s="45">
        <v>11609</v>
      </c>
    </row>
    <row r="203" spans="1:22" ht="69">
      <c r="A203" s="45">
        <v>202</v>
      </c>
      <c r="B203" s="82" t="s">
        <v>418</v>
      </c>
      <c r="C203" s="49" t="s">
        <v>9</v>
      </c>
      <c r="D203" s="51">
        <v>43656</v>
      </c>
      <c r="E203" s="51" t="s">
        <v>2551</v>
      </c>
      <c r="F203" s="51" t="s">
        <v>76</v>
      </c>
      <c r="G203" s="49" t="s">
        <v>192</v>
      </c>
      <c r="H203" s="49" t="s">
        <v>12</v>
      </c>
      <c r="I203" s="49" t="str">
        <f t="shared" si="20"/>
        <v>Negative</v>
      </c>
      <c r="J203" s="17">
        <v>45001</v>
      </c>
      <c r="K203" s="49">
        <v>10.1</v>
      </c>
      <c r="L203" s="82" t="str">
        <f>IF(J203=9001,VLOOKUP(K203,'ISO-reference'!$C$1:$D$67,2,FALSE),IF(J203=45001,VLOOKUP(K203,'ISO-reference'!$A$1:$B$40,2,FALSE),IF(J203=21001,VLOOKUP(K203,'ISO-reference'!$E$1:$F$75,2,FALSE),"No ISO Mapping")))</f>
        <v xml:space="preserve"> General (Improvement)</v>
      </c>
      <c r="M203" s="49" t="s">
        <v>194</v>
      </c>
      <c r="N203" s="16"/>
      <c r="O203" s="52">
        <f t="shared" si="19"/>
        <v>43716</v>
      </c>
      <c r="P203" s="52">
        <v>43888</v>
      </c>
      <c r="Q203" s="82" t="s">
        <v>419</v>
      </c>
      <c r="R203" s="28" t="str">
        <f t="shared" si="22"/>
        <v>Closed</v>
      </c>
      <c r="S203" s="17">
        <f t="shared" ca="1" si="21"/>
        <v>232</v>
      </c>
      <c r="T203" s="17">
        <f t="shared" si="23"/>
        <v>172</v>
      </c>
      <c r="U203" s="17">
        <v>511</v>
      </c>
      <c r="V203" s="45">
        <v>11610</v>
      </c>
    </row>
    <row r="204" spans="1:22" ht="41.4">
      <c r="A204" s="45">
        <v>203</v>
      </c>
      <c r="B204" s="82" t="s">
        <v>420</v>
      </c>
      <c r="C204" s="49" t="s">
        <v>9</v>
      </c>
      <c r="D204" s="51">
        <v>43656</v>
      </c>
      <c r="E204" s="51" t="s">
        <v>2551</v>
      </c>
      <c r="F204" s="51" t="s">
        <v>76</v>
      </c>
      <c r="G204" s="49" t="s">
        <v>192</v>
      </c>
      <c r="H204" s="49" t="s">
        <v>12</v>
      </c>
      <c r="I204" s="49" t="str">
        <f t="shared" si="20"/>
        <v>Negative</v>
      </c>
      <c r="J204" s="17">
        <v>45001</v>
      </c>
      <c r="K204" s="49">
        <v>8.1999999999999993</v>
      </c>
      <c r="L204" s="82" t="str">
        <f>IF(J204=9001,VLOOKUP(K204,'ISO-reference'!$C$1:$D$67,2,FALSE),IF(J204=45001,VLOOKUP(K204,'ISO-reference'!$A$1:$B$40,2,FALSE),IF(J204=21001,VLOOKUP(K204,'ISO-reference'!$E$1:$F$75,2,FALSE),"No ISO Mapping")))</f>
        <v xml:space="preserve"> Emergency preparedness and response</v>
      </c>
      <c r="M204" s="49" t="s">
        <v>194</v>
      </c>
      <c r="N204" s="16"/>
      <c r="O204" s="52">
        <f t="shared" ref="O204:O238" si="24">D204+60</f>
        <v>43716</v>
      </c>
      <c r="P204" s="52">
        <v>43888</v>
      </c>
      <c r="Q204" s="82" t="s">
        <v>421</v>
      </c>
      <c r="R204" s="28" t="str">
        <f t="shared" si="22"/>
        <v>Closed</v>
      </c>
      <c r="S204" s="17">
        <f t="shared" ca="1" si="21"/>
        <v>232</v>
      </c>
      <c r="T204" s="17">
        <f t="shared" si="23"/>
        <v>172</v>
      </c>
      <c r="U204" s="17">
        <v>509</v>
      </c>
      <c r="V204" s="45">
        <v>11611</v>
      </c>
    </row>
    <row r="205" spans="1:22" ht="41.4">
      <c r="A205" s="45">
        <v>204</v>
      </c>
      <c r="B205" s="82" t="s">
        <v>422</v>
      </c>
      <c r="C205" s="49" t="s">
        <v>9</v>
      </c>
      <c r="D205" s="51">
        <v>43656</v>
      </c>
      <c r="E205" s="51" t="s">
        <v>2551</v>
      </c>
      <c r="F205" s="51" t="s">
        <v>76</v>
      </c>
      <c r="G205" s="49" t="s">
        <v>192</v>
      </c>
      <c r="H205" s="49" t="s">
        <v>12</v>
      </c>
      <c r="I205" s="49" t="str">
        <f t="shared" si="20"/>
        <v>Negative</v>
      </c>
      <c r="J205" s="17">
        <v>45001</v>
      </c>
      <c r="K205" s="49">
        <v>8.1999999999999993</v>
      </c>
      <c r="L205" s="82" t="str">
        <f>IF(J205=9001,VLOOKUP(K205,'ISO-reference'!$C$1:$D$67,2,FALSE),IF(J205=45001,VLOOKUP(K205,'ISO-reference'!$A$1:$B$40,2,FALSE),IF(J205=21001,VLOOKUP(K205,'ISO-reference'!$E$1:$F$75,2,FALSE),"No ISO Mapping")))</f>
        <v xml:space="preserve"> Emergency preparedness and response</v>
      </c>
      <c r="M205" s="49" t="s">
        <v>194</v>
      </c>
      <c r="N205" s="16"/>
      <c r="O205" s="52">
        <f t="shared" si="24"/>
        <v>43716</v>
      </c>
      <c r="P205" s="52">
        <v>43888</v>
      </c>
      <c r="Q205" s="82" t="s">
        <v>421</v>
      </c>
      <c r="R205" s="28" t="str">
        <f t="shared" si="22"/>
        <v>Closed</v>
      </c>
      <c r="S205" s="17">
        <f t="shared" ca="1" si="21"/>
        <v>232</v>
      </c>
      <c r="T205" s="17">
        <f t="shared" si="23"/>
        <v>172</v>
      </c>
      <c r="U205" s="17">
        <v>510</v>
      </c>
      <c r="V205" s="45">
        <v>11612</v>
      </c>
    </row>
    <row r="206" spans="1:22" ht="69">
      <c r="A206" s="45">
        <v>205</v>
      </c>
      <c r="B206" s="82" t="s">
        <v>423</v>
      </c>
      <c r="C206" s="49" t="s">
        <v>9</v>
      </c>
      <c r="D206" s="51">
        <v>43656</v>
      </c>
      <c r="E206" s="51" t="s">
        <v>2551</v>
      </c>
      <c r="F206" s="51" t="s">
        <v>76</v>
      </c>
      <c r="G206" s="49" t="s">
        <v>192</v>
      </c>
      <c r="H206" s="49" t="s">
        <v>12</v>
      </c>
      <c r="I206" s="49" t="str">
        <f t="shared" si="20"/>
        <v>Negative</v>
      </c>
      <c r="J206" s="17">
        <v>9001</v>
      </c>
      <c r="K206" s="49">
        <v>8.3000000000000007</v>
      </c>
      <c r="L206" s="82" t="str">
        <f>IF(J206=9001,VLOOKUP(K206,'ISO-reference'!$C$1:$D$67,2,FALSE),IF(J206=45001,VLOOKUP(K206,'ISO-reference'!$A$1:$B$40,2,FALSE),IF(J206=21001,VLOOKUP(K206,'ISO-reference'!$E$1:$F$75,2,FALSE),"No ISO Mapping")))</f>
        <v xml:space="preserve"> Design &amp; development of products &amp; services</v>
      </c>
      <c r="M206" s="49" t="s">
        <v>194</v>
      </c>
      <c r="N206" s="16"/>
      <c r="O206" s="52">
        <f t="shared" si="24"/>
        <v>43716</v>
      </c>
      <c r="P206" s="52">
        <v>43888</v>
      </c>
      <c r="Q206" s="82" t="s">
        <v>421</v>
      </c>
      <c r="R206" s="28" t="str">
        <f t="shared" si="22"/>
        <v>Closed</v>
      </c>
      <c r="S206" s="17">
        <f t="shared" ca="1" si="21"/>
        <v>232</v>
      </c>
      <c r="T206" s="17">
        <f t="shared" si="23"/>
        <v>172</v>
      </c>
      <c r="U206" s="17">
        <v>585</v>
      </c>
      <c r="V206" s="45">
        <v>11613</v>
      </c>
    </row>
    <row r="207" spans="1:22" ht="41.4">
      <c r="A207" s="45">
        <v>206</v>
      </c>
      <c r="B207" s="82" t="s">
        <v>424</v>
      </c>
      <c r="C207" s="49" t="s">
        <v>9</v>
      </c>
      <c r="D207" s="51">
        <v>43656</v>
      </c>
      <c r="E207" s="51" t="s">
        <v>2551</v>
      </c>
      <c r="F207" s="51" t="s">
        <v>76</v>
      </c>
      <c r="G207" s="49" t="s">
        <v>192</v>
      </c>
      <c r="H207" s="49" t="s">
        <v>12</v>
      </c>
      <c r="I207" s="49" t="str">
        <f t="shared" si="20"/>
        <v>Negative</v>
      </c>
      <c r="J207" s="17">
        <v>9001</v>
      </c>
      <c r="K207" s="49">
        <v>8.3000000000000007</v>
      </c>
      <c r="L207" s="82" t="str">
        <f>IF(J207=9001,VLOOKUP(K207,'ISO-reference'!$C$1:$D$67,2,FALSE),IF(J207=45001,VLOOKUP(K207,'ISO-reference'!$A$1:$B$40,2,FALSE),IF(J207=21001,VLOOKUP(K207,'ISO-reference'!$E$1:$F$75,2,FALSE),"No ISO Mapping")))</f>
        <v xml:space="preserve"> Design &amp; development of products &amp; services</v>
      </c>
      <c r="M207" s="49" t="s">
        <v>194</v>
      </c>
      <c r="N207" s="16"/>
      <c r="O207" s="52">
        <f t="shared" si="24"/>
        <v>43716</v>
      </c>
      <c r="P207" s="52">
        <v>43888</v>
      </c>
      <c r="Q207" s="82" t="s">
        <v>425</v>
      </c>
      <c r="R207" s="28" t="str">
        <f t="shared" si="22"/>
        <v>Closed</v>
      </c>
      <c r="S207" s="17">
        <f t="shared" ca="1" si="21"/>
        <v>232</v>
      </c>
      <c r="T207" s="17">
        <f t="shared" si="23"/>
        <v>172</v>
      </c>
      <c r="U207" s="17">
        <v>586</v>
      </c>
      <c r="V207" s="45">
        <v>11626</v>
      </c>
    </row>
    <row r="208" spans="1:22" ht="69">
      <c r="A208" s="45">
        <v>207</v>
      </c>
      <c r="B208" s="82" t="s">
        <v>426</v>
      </c>
      <c r="C208" s="49" t="s">
        <v>9</v>
      </c>
      <c r="D208" s="51">
        <v>43656</v>
      </c>
      <c r="E208" s="51" t="s">
        <v>2551</v>
      </c>
      <c r="F208" s="51" t="s">
        <v>76</v>
      </c>
      <c r="G208" s="49" t="s">
        <v>192</v>
      </c>
      <c r="H208" s="49" t="s">
        <v>12</v>
      </c>
      <c r="I208" s="49" t="str">
        <f t="shared" si="20"/>
        <v>Negative</v>
      </c>
      <c r="J208" s="17">
        <v>45001</v>
      </c>
      <c r="K208" s="49">
        <v>8.1999999999999993</v>
      </c>
      <c r="L208" s="82" t="str">
        <f>IF(J208=9001,VLOOKUP(K208,'ISO-reference'!$C$1:$D$67,2,FALSE),IF(J208=45001,VLOOKUP(K208,'ISO-reference'!$A$1:$B$40,2,FALSE),IF(J208=21001,VLOOKUP(K208,'ISO-reference'!$E$1:$F$75,2,FALSE),"No ISO Mapping")))</f>
        <v xml:space="preserve"> Emergency preparedness and response</v>
      </c>
      <c r="M208" s="49" t="s">
        <v>194</v>
      </c>
      <c r="N208" s="16"/>
      <c r="O208" s="52">
        <f t="shared" si="24"/>
        <v>43716</v>
      </c>
      <c r="P208" s="52">
        <v>43888</v>
      </c>
      <c r="Q208" s="82" t="s">
        <v>427</v>
      </c>
      <c r="R208" s="28" t="str">
        <f t="shared" si="22"/>
        <v>Closed</v>
      </c>
      <c r="S208" s="17">
        <f t="shared" ca="1" si="21"/>
        <v>232</v>
      </c>
      <c r="T208" s="17">
        <f t="shared" si="23"/>
        <v>172</v>
      </c>
      <c r="U208" s="17">
        <v>506</v>
      </c>
      <c r="V208" s="45">
        <v>11629</v>
      </c>
    </row>
    <row r="209" spans="1:22" ht="82.8">
      <c r="A209" s="45">
        <v>208</v>
      </c>
      <c r="B209" s="82" t="s">
        <v>428</v>
      </c>
      <c r="C209" s="49" t="s">
        <v>9</v>
      </c>
      <c r="D209" s="51">
        <v>43656</v>
      </c>
      <c r="E209" s="51" t="s">
        <v>2551</v>
      </c>
      <c r="F209" s="51" t="s">
        <v>76</v>
      </c>
      <c r="G209" s="49" t="s">
        <v>192</v>
      </c>
      <c r="H209" s="49" t="s">
        <v>12</v>
      </c>
      <c r="I209" s="49" t="str">
        <f t="shared" si="20"/>
        <v>Negative</v>
      </c>
      <c r="J209" s="17">
        <v>45001</v>
      </c>
      <c r="K209" s="49">
        <v>8.1999999999999993</v>
      </c>
      <c r="L209" s="82" t="str">
        <f>IF(J209=9001,VLOOKUP(K209,'ISO-reference'!$C$1:$D$67,2,FALSE),IF(J209=45001,VLOOKUP(K209,'ISO-reference'!$A$1:$B$40,2,FALSE),IF(J209=21001,VLOOKUP(K209,'ISO-reference'!$E$1:$F$75,2,FALSE),"No ISO Mapping")))</f>
        <v xml:space="preserve"> Emergency preparedness and response</v>
      </c>
      <c r="M209" s="49" t="s">
        <v>194</v>
      </c>
      <c r="N209" s="16"/>
      <c r="O209" s="52">
        <f t="shared" si="24"/>
        <v>43716</v>
      </c>
      <c r="P209" s="52">
        <v>43888</v>
      </c>
      <c r="Q209" s="82" t="s">
        <v>429</v>
      </c>
      <c r="R209" s="28" t="str">
        <f t="shared" si="22"/>
        <v>Closed</v>
      </c>
      <c r="S209" s="17">
        <f t="shared" ca="1" si="21"/>
        <v>232</v>
      </c>
      <c r="T209" s="17">
        <f t="shared" si="23"/>
        <v>172</v>
      </c>
      <c r="U209" s="17">
        <v>507</v>
      </c>
      <c r="V209" s="45">
        <v>11632</v>
      </c>
    </row>
    <row r="210" spans="1:22" ht="55.2">
      <c r="A210" s="45">
        <v>209</v>
      </c>
      <c r="B210" s="82" t="s">
        <v>430</v>
      </c>
      <c r="C210" s="49" t="s">
        <v>9</v>
      </c>
      <c r="D210" s="51">
        <v>43656</v>
      </c>
      <c r="E210" s="51" t="s">
        <v>2551</v>
      </c>
      <c r="F210" s="51" t="s">
        <v>76</v>
      </c>
      <c r="G210" s="49" t="s">
        <v>192</v>
      </c>
      <c r="H210" s="49" t="s">
        <v>12</v>
      </c>
      <c r="I210" s="49" t="str">
        <f t="shared" si="20"/>
        <v>Negative</v>
      </c>
      <c r="J210" s="17">
        <v>9001</v>
      </c>
      <c r="K210" s="49">
        <v>8.3000000000000007</v>
      </c>
      <c r="L210" s="82" t="str">
        <f>IF(J210=9001,VLOOKUP(K210,'ISO-reference'!$C$1:$D$67,2,FALSE),IF(J210=45001,VLOOKUP(K210,'ISO-reference'!$A$1:$B$40,2,FALSE),IF(J210=21001,VLOOKUP(K210,'ISO-reference'!$E$1:$F$75,2,FALSE),"No ISO Mapping")))</f>
        <v xml:space="preserve"> Design &amp; development of products &amp; services</v>
      </c>
      <c r="M210" s="49" t="s">
        <v>194</v>
      </c>
      <c r="N210" s="16"/>
      <c r="O210" s="52">
        <f t="shared" si="24"/>
        <v>43716</v>
      </c>
      <c r="P210" s="52">
        <v>43888</v>
      </c>
      <c r="Q210" s="82" t="s">
        <v>431</v>
      </c>
      <c r="R210" s="28" t="str">
        <f t="shared" si="22"/>
        <v>Closed</v>
      </c>
      <c r="S210" s="17">
        <f t="shared" ca="1" si="21"/>
        <v>232</v>
      </c>
      <c r="T210" s="17">
        <f t="shared" si="23"/>
        <v>172</v>
      </c>
      <c r="U210" s="17">
        <v>587</v>
      </c>
      <c r="V210" s="45">
        <v>11634</v>
      </c>
    </row>
    <row r="211" spans="1:22" ht="27.6">
      <c r="A211" s="45">
        <v>210</v>
      </c>
      <c r="B211" s="82" t="s">
        <v>432</v>
      </c>
      <c r="C211" s="49" t="s">
        <v>9</v>
      </c>
      <c r="D211" s="51">
        <v>43656</v>
      </c>
      <c r="E211" s="51" t="s">
        <v>2551</v>
      </c>
      <c r="F211" s="51" t="s">
        <v>76</v>
      </c>
      <c r="G211" s="49" t="s">
        <v>192</v>
      </c>
      <c r="H211" s="49" t="s">
        <v>12</v>
      </c>
      <c r="I211" s="49" t="str">
        <f t="shared" si="20"/>
        <v>Negative</v>
      </c>
      <c r="J211" s="17">
        <v>45001</v>
      </c>
      <c r="K211" s="49" t="s">
        <v>433</v>
      </c>
      <c r="L211" s="82" t="str">
        <f>IF(J211=9001,VLOOKUP(K211,'ISO-reference'!$C$1:$D$67,2,FALSE),IF(J211=45001,VLOOKUP(K211,'ISO-reference'!$A$1:$B$40,2,FALSE),IF(J211=21001,VLOOKUP(K211,'ISO-reference'!$E$1:$F$75,2,FALSE),"No ISO Mapping")))</f>
        <v xml:space="preserve"> Hazard identification &amp; assessment of risks and opportunities</v>
      </c>
      <c r="M211" s="49" t="s">
        <v>194</v>
      </c>
      <c r="N211" s="16"/>
      <c r="O211" s="52">
        <f t="shared" si="24"/>
        <v>43716</v>
      </c>
      <c r="P211" s="52">
        <v>43888</v>
      </c>
      <c r="Q211" s="82" t="s">
        <v>425</v>
      </c>
      <c r="R211" s="28" t="str">
        <f t="shared" si="22"/>
        <v>Closed</v>
      </c>
      <c r="S211" s="17">
        <f t="shared" ca="1" si="21"/>
        <v>232</v>
      </c>
      <c r="T211" s="17">
        <f t="shared" si="23"/>
        <v>172</v>
      </c>
      <c r="U211" s="17">
        <v>424</v>
      </c>
      <c r="V211" s="45">
        <v>11635</v>
      </c>
    </row>
    <row r="212" spans="1:22" ht="41.4">
      <c r="A212" s="45">
        <v>211</v>
      </c>
      <c r="B212" s="82" t="s">
        <v>434</v>
      </c>
      <c r="C212" s="49" t="s">
        <v>9</v>
      </c>
      <c r="D212" s="51">
        <v>43656</v>
      </c>
      <c r="E212" s="51" t="s">
        <v>2551</v>
      </c>
      <c r="F212" s="51" t="s">
        <v>76</v>
      </c>
      <c r="G212" s="49" t="s">
        <v>192</v>
      </c>
      <c r="H212" s="49" t="s">
        <v>12</v>
      </c>
      <c r="I212" s="49" t="str">
        <f t="shared" si="20"/>
        <v>Negative</v>
      </c>
      <c r="J212" s="17">
        <v>45001</v>
      </c>
      <c r="K212" s="49">
        <v>7.2</v>
      </c>
      <c r="L212" s="82" t="str">
        <f>IF(J212=9001,VLOOKUP(K212,'ISO-reference'!$C$1:$D$67,2,FALSE),IF(J212=45001,VLOOKUP(K212,'ISO-reference'!$A$1:$B$40,2,FALSE),IF(J212=21001,VLOOKUP(K212,'ISO-reference'!$E$1:$F$75,2,FALSE),"No ISO Mapping")))</f>
        <v xml:space="preserve"> Competence</v>
      </c>
      <c r="M212" s="49" t="s">
        <v>194</v>
      </c>
      <c r="N212" s="16"/>
      <c r="O212" s="52">
        <f t="shared" si="24"/>
        <v>43716</v>
      </c>
      <c r="P212" s="52">
        <v>43888</v>
      </c>
      <c r="Q212" s="82" t="s">
        <v>425</v>
      </c>
      <c r="R212" s="28" t="str">
        <f t="shared" si="22"/>
        <v>Closed</v>
      </c>
      <c r="S212" s="17">
        <f t="shared" ca="1" si="21"/>
        <v>232</v>
      </c>
      <c r="T212" s="17">
        <f t="shared" si="23"/>
        <v>172</v>
      </c>
      <c r="U212" s="17">
        <v>477</v>
      </c>
      <c r="V212" s="45">
        <v>11636</v>
      </c>
    </row>
    <row r="213" spans="1:22" ht="27.6">
      <c r="A213" s="45">
        <v>212</v>
      </c>
      <c r="B213" s="82" t="s">
        <v>435</v>
      </c>
      <c r="C213" s="49" t="s">
        <v>9</v>
      </c>
      <c r="D213" s="51">
        <v>43656</v>
      </c>
      <c r="E213" s="51" t="s">
        <v>2551</v>
      </c>
      <c r="F213" s="51" t="s">
        <v>76</v>
      </c>
      <c r="G213" s="49" t="s">
        <v>192</v>
      </c>
      <c r="H213" s="49" t="s">
        <v>12</v>
      </c>
      <c r="I213" s="49" t="str">
        <f t="shared" si="20"/>
        <v>Negative</v>
      </c>
      <c r="J213" s="17">
        <v>45001</v>
      </c>
      <c r="K213" s="49">
        <v>8.1</v>
      </c>
      <c r="L213" s="82" t="str">
        <f>IF(J213=9001,VLOOKUP(K213,'ISO-reference'!$C$1:$D$67,2,FALSE),IF(J213=45001,VLOOKUP(K213,'ISO-reference'!$A$1:$B$40,2,FALSE),IF(J213=21001,VLOOKUP(K213,'ISO-reference'!$E$1:$F$75,2,FALSE),"No ISO Mapping")))</f>
        <v xml:space="preserve"> Operational planning and control</v>
      </c>
      <c r="M213" s="49" t="s">
        <v>194</v>
      </c>
      <c r="N213" s="16"/>
      <c r="O213" s="52">
        <f t="shared" si="24"/>
        <v>43716</v>
      </c>
      <c r="P213" s="52">
        <v>43888</v>
      </c>
      <c r="Q213" s="82" t="s">
        <v>436</v>
      </c>
      <c r="R213" s="28" t="str">
        <f t="shared" si="22"/>
        <v>Closed</v>
      </c>
      <c r="S213" s="17">
        <f t="shared" ca="1" si="21"/>
        <v>232</v>
      </c>
      <c r="T213" s="17">
        <f t="shared" si="23"/>
        <v>172</v>
      </c>
      <c r="U213" s="17">
        <v>488</v>
      </c>
      <c r="V213" s="45">
        <v>11638</v>
      </c>
    </row>
    <row r="214" spans="1:22" ht="27.6">
      <c r="A214" s="45">
        <v>213</v>
      </c>
      <c r="B214" s="82" t="s">
        <v>437</v>
      </c>
      <c r="C214" s="49" t="s">
        <v>9</v>
      </c>
      <c r="D214" s="51">
        <v>43656</v>
      </c>
      <c r="E214" s="51" t="s">
        <v>2551</v>
      </c>
      <c r="F214" s="51" t="s">
        <v>76</v>
      </c>
      <c r="G214" s="49" t="s">
        <v>192</v>
      </c>
      <c r="H214" s="49" t="s">
        <v>12</v>
      </c>
      <c r="I214" s="49" t="str">
        <f t="shared" si="20"/>
        <v>Negative</v>
      </c>
      <c r="J214" s="17">
        <v>45001</v>
      </c>
      <c r="K214" s="49">
        <v>7.2</v>
      </c>
      <c r="L214" s="82" t="str">
        <f>IF(J214=9001,VLOOKUP(K214,'ISO-reference'!$C$1:$D$67,2,FALSE),IF(J214=45001,VLOOKUP(K214,'ISO-reference'!$A$1:$B$40,2,FALSE),IF(J214=21001,VLOOKUP(K214,'ISO-reference'!$E$1:$F$75,2,FALSE),"No ISO Mapping")))</f>
        <v xml:space="preserve"> Competence</v>
      </c>
      <c r="M214" s="49" t="s">
        <v>194</v>
      </c>
      <c r="N214" s="16"/>
      <c r="O214" s="52">
        <f t="shared" si="24"/>
        <v>43716</v>
      </c>
      <c r="P214" s="52">
        <v>43888</v>
      </c>
      <c r="Q214" s="82" t="s">
        <v>438</v>
      </c>
      <c r="R214" s="28" t="str">
        <f t="shared" si="22"/>
        <v>Closed</v>
      </c>
      <c r="S214" s="17">
        <f t="shared" ca="1" si="21"/>
        <v>232</v>
      </c>
      <c r="T214" s="17">
        <f t="shared" si="23"/>
        <v>172</v>
      </c>
      <c r="U214" s="17">
        <v>474</v>
      </c>
      <c r="V214" s="45">
        <v>11640</v>
      </c>
    </row>
    <row r="215" spans="1:22" ht="41.4">
      <c r="A215" s="45">
        <v>214</v>
      </c>
      <c r="B215" s="82" t="s">
        <v>439</v>
      </c>
      <c r="C215" s="49" t="s">
        <v>9</v>
      </c>
      <c r="D215" s="51">
        <v>43656</v>
      </c>
      <c r="E215" s="51" t="s">
        <v>2551</v>
      </c>
      <c r="F215" s="51" t="s">
        <v>76</v>
      </c>
      <c r="G215" s="49" t="s">
        <v>192</v>
      </c>
      <c r="H215" s="49" t="s">
        <v>12</v>
      </c>
      <c r="I215" s="49" t="str">
        <f t="shared" si="20"/>
        <v>Negative</v>
      </c>
      <c r="J215" s="17">
        <v>45001</v>
      </c>
      <c r="K215" s="49">
        <v>8.1</v>
      </c>
      <c r="L215" s="82" t="str">
        <f>IF(J215=9001,VLOOKUP(K215,'ISO-reference'!$C$1:$D$67,2,FALSE),IF(J215=45001,VLOOKUP(K215,'ISO-reference'!$A$1:$B$40,2,FALSE),IF(J215=21001,VLOOKUP(K215,'ISO-reference'!$E$1:$F$75,2,FALSE),"No ISO Mapping")))</f>
        <v xml:space="preserve"> Operational planning and control</v>
      </c>
      <c r="M215" s="49" t="s">
        <v>194</v>
      </c>
      <c r="N215" s="16"/>
      <c r="O215" s="52">
        <f t="shared" si="24"/>
        <v>43716</v>
      </c>
      <c r="P215" s="52">
        <v>43948</v>
      </c>
      <c r="Q215" s="82" t="s">
        <v>440</v>
      </c>
      <c r="R215" s="28" t="str">
        <f t="shared" si="22"/>
        <v>Closed</v>
      </c>
      <c r="S215" s="17">
        <f t="shared" ca="1" si="21"/>
        <v>292</v>
      </c>
      <c r="T215" s="17">
        <f t="shared" si="23"/>
        <v>232</v>
      </c>
      <c r="U215" s="17">
        <v>495</v>
      </c>
      <c r="V215" s="45">
        <v>11641</v>
      </c>
    </row>
    <row r="216" spans="1:22" ht="27.6">
      <c r="A216" s="45">
        <v>215</v>
      </c>
      <c r="B216" s="82" t="s">
        <v>441</v>
      </c>
      <c r="C216" s="49" t="s">
        <v>9</v>
      </c>
      <c r="D216" s="51">
        <v>43656</v>
      </c>
      <c r="E216" s="51" t="s">
        <v>2551</v>
      </c>
      <c r="F216" s="51" t="s">
        <v>76</v>
      </c>
      <c r="G216" s="49" t="s">
        <v>192</v>
      </c>
      <c r="H216" s="49" t="s">
        <v>12</v>
      </c>
      <c r="I216" s="49" t="str">
        <f t="shared" si="20"/>
        <v>Negative</v>
      </c>
      <c r="J216" s="17">
        <v>45001</v>
      </c>
      <c r="K216" s="49">
        <v>5.2</v>
      </c>
      <c r="L216" s="82" t="str">
        <f>IF(J216=9001,VLOOKUP(K216,'ISO-reference'!$C$1:$D$67,2,FALSE),IF(J216=45001,VLOOKUP(K216,'ISO-reference'!$A$1:$B$40,2,FALSE),IF(J216=21001,VLOOKUP(K216,'ISO-reference'!$E$1:$F$75,2,FALSE),"No ISO Mapping")))</f>
        <v xml:space="preserve"> OH&amp;S Policy</v>
      </c>
      <c r="M216" s="49" t="s">
        <v>194</v>
      </c>
      <c r="N216" s="16"/>
      <c r="O216" s="52">
        <f t="shared" si="24"/>
        <v>43716</v>
      </c>
      <c r="P216" s="52">
        <v>43888</v>
      </c>
      <c r="Q216" s="82" t="s">
        <v>442</v>
      </c>
      <c r="R216" s="28" t="str">
        <f t="shared" si="22"/>
        <v>Closed</v>
      </c>
      <c r="S216" s="17">
        <f t="shared" ca="1" si="21"/>
        <v>232</v>
      </c>
      <c r="T216" s="17">
        <f t="shared" si="23"/>
        <v>172</v>
      </c>
      <c r="U216" s="17">
        <v>419</v>
      </c>
      <c r="V216" s="45">
        <v>11642</v>
      </c>
    </row>
    <row r="217" spans="1:22" ht="55.2">
      <c r="A217" s="45">
        <v>216</v>
      </c>
      <c r="B217" s="82" t="s">
        <v>443</v>
      </c>
      <c r="C217" s="49" t="s">
        <v>9</v>
      </c>
      <c r="D217" s="51">
        <v>43656</v>
      </c>
      <c r="E217" s="51" t="s">
        <v>2551</v>
      </c>
      <c r="F217" s="51" t="s">
        <v>76</v>
      </c>
      <c r="G217" s="49" t="s">
        <v>192</v>
      </c>
      <c r="H217" s="49" t="s">
        <v>12</v>
      </c>
      <c r="I217" s="49" t="str">
        <f t="shared" si="20"/>
        <v>Negative</v>
      </c>
      <c r="J217" s="17">
        <v>45001</v>
      </c>
      <c r="K217" s="49">
        <v>5.3</v>
      </c>
      <c r="L217" s="82" t="str">
        <f>IF(J217=9001,VLOOKUP(K217,'ISO-reference'!$C$1:$D$67,2,FALSE),IF(J217=45001,VLOOKUP(K217,'ISO-reference'!$A$1:$B$40,2,FALSE),IF(J217=21001,VLOOKUP(K217,'ISO-reference'!$E$1:$F$75,2,FALSE),"No ISO Mapping")))</f>
        <v xml:space="preserve"> Organizational Roles, Responsibilities, Authorities</v>
      </c>
      <c r="M217" s="49" t="s">
        <v>194</v>
      </c>
      <c r="N217" s="16"/>
      <c r="O217" s="52">
        <f t="shared" si="24"/>
        <v>43716</v>
      </c>
      <c r="P217" s="52">
        <v>43888</v>
      </c>
      <c r="Q217" s="82" t="s">
        <v>442</v>
      </c>
      <c r="R217" s="28" t="str">
        <f t="shared" si="22"/>
        <v>Closed</v>
      </c>
      <c r="S217" s="17">
        <f t="shared" ca="1" si="21"/>
        <v>232</v>
      </c>
      <c r="T217" s="17">
        <f t="shared" si="23"/>
        <v>172</v>
      </c>
      <c r="U217" s="17">
        <v>421</v>
      </c>
      <c r="V217" s="45">
        <v>11643</v>
      </c>
    </row>
    <row r="218" spans="1:22" ht="55.2">
      <c r="A218" s="45">
        <v>217</v>
      </c>
      <c r="B218" s="82" t="s">
        <v>444</v>
      </c>
      <c r="C218" s="49" t="s">
        <v>9</v>
      </c>
      <c r="D218" s="51">
        <v>43656</v>
      </c>
      <c r="E218" s="51" t="s">
        <v>2551</v>
      </c>
      <c r="F218" s="51" t="s">
        <v>76</v>
      </c>
      <c r="G218" s="49" t="s">
        <v>192</v>
      </c>
      <c r="H218" s="49" t="s">
        <v>12</v>
      </c>
      <c r="I218" s="49" t="str">
        <f t="shared" si="20"/>
        <v>Negative</v>
      </c>
      <c r="J218" s="17">
        <v>45001</v>
      </c>
      <c r="K218" s="49">
        <v>5.3</v>
      </c>
      <c r="L218" s="82" t="str">
        <f>IF(J218=9001,VLOOKUP(K218,'ISO-reference'!$C$1:$D$67,2,FALSE),IF(J218=45001,VLOOKUP(K218,'ISO-reference'!$A$1:$B$40,2,FALSE),IF(J218=21001,VLOOKUP(K218,'ISO-reference'!$E$1:$F$75,2,FALSE),"No ISO Mapping")))</f>
        <v xml:space="preserve"> Organizational Roles, Responsibilities, Authorities</v>
      </c>
      <c r="M218" s="49" t="s">
        <v>194</v>
      </c>
      <c r="N218" s="16"/>
      <c r="O218" s="52">
        <f t="shared" si="24"/>
        <v>43716</v>
      </c>
      <c r="P218" s="52">
        <v>43888</v>
      </c>
      <c r="Q218" s="82" t="s">
        <v>442</v>
      </c>
      <c r="R218" s="28" t="str">
        <f t="shared" si="22"/>
        <v>Closed</v>
      </c>
      <c r="S218" s="17">
        <f t="shared" ca="1" si="21"/>
        <v>232</v>
      </c>
      <c r="T218" s="17">
        <f t="shared" si="23"/>
        <v>172</v>
      </c>
      <c r="U218" s="17">
        <v>422</v>
      </c>
      <c r="V218" s="45">
        <v>11644</v>
      </c>
    </row>
    <row r="219" spans="1:22" ht="55.2">
      <c r="A219" s="45">
        <v>218</v>
      </c>
      <c r="B219" s="82" t="s">
        <v>445</v>
      </c>
      <c r="C219" s="49" t="s">
        <v>9</v>
      </c>
      <c r="D219" s="51">
        <v>43656</v>
      </c>
      <c r="E219" s="51" t="s">
        <v>2551</v>
      </c>
      <c r="F219" s="51" t="s">
        <v>76</v>
      </c>
      <c r="G219" s="49" t="s">
        <v>192</v>
      </c>
      <c r="H219" s="49" t="s">
        <v>12</v>
      </c>
      <c r="I219" s="49" t="str">
        <f t="shared" si="20"/>
        <v>Negative</v>
      </c>
      <c r="J219" s="17">
        <v>45001</v>
      </c>
      <c r="K219" s="49">
        <v>5.3</v>
      </c>
      <c r="L219" s="82" t="str">
        <f>IF(J219=9001,VLOOKUP(K219,'ISO-reference'!$C$1:$D$67,2,FALSE),IF(J219=45001,VLOOKUP(K219,'ISO-reference'!$A$1:$B$40,2,FALSE),IF(J219=21001,VLOOKUP(K219,'ISO-reference'!$E$1:$F$75,2,FALSE),"No ISO Mapping")))</f>
        <v xml:space="preserve"> Organizational Roles, Responsibilities, Authorities</v>
      </c>
      <c r="M219" s="49" t="s">
        <v>194</v>
      </c>
      <c r="N219" s="16"/>
      <c r="O219" s="52">
        <f t="shared" si="24"/>
        <v>43716</v>
      </c>
      <c r="P219" s="52">
        <v>43888</v>
      </c>
      <c r="Q219" s="82" t="s">
        <v>442</v>
      </c>
      <c r="R219" s="28" t="str">
        <f t="shared" si="22"/>
        <v>Closed</v>
      </c>
      <c r="S219" s="17">
        <f t="shared" ca="1" si="21"/>
        <v>232</v>
      </c>
      <c r="T219" s="17">
        <f t="shared" si="23"/>
        <v>172</v>
      </c>
      <c r="U219" s="17">
        <v>423</v>
      </c>
      <c r="V219" s="45">
        <v>11646</v>
      </c>
    </row>
    <row r="220" spans="1:22" ht="55.2">
      <c r="A220" s="45">
        <v>219</v>
      </c>
      <c r="B220" s="82" t="s">
        <v>446</v>
      </c>
      <c r="C220" s="49" t="s">
        <v>9</v>
      </c>
      <c r="D220" s="51">
        <v>43656</v>
      </c>
      <c r="E220" s="51" t="s">
        <v>2551</v>
      </c>
      <c r="F220" s="51" t="s">
        <v>76</v>
      </c>
      <c r="G220" s="49" t="s">
        <v>192</v>
      </c>
      <c r="H220" s="49" t="s">
        <v>12</v>
      </c>
      <c r="I220" s="49" t="str">
        <f t="shared" si="20"/>
        <v>Negative</v>
      </c>
      <c r="J220" s="17">
        <v>45001</v>
      </c>
      <c r="K220" s="49">
        <v>8.1</v>
      </c>
      <c r="L220" s="82" t="str">
        <f>IF(J220=9001,VLOOKUP(K220,'ISO-reference'!$C$1:$D$67,2,FALSE),IF(J220=45001,VLOOKUP(K220,'ISO-reference'!$A$1:$B$40,2,FALSE),IF(J220=21001,VLOOKUP(K220,'ISO-reference'!$E$1:$F$75,2,FALSE),"No ISO Mapping")))</f>
        <v xml:space="preserve"> Operational planning and control</v>
      </c>
      <c r="M220" s="49" t="s">
        <v>194</v>
      </c>
      <c r="N220" s="16"/>
      <c r="O220" s="52">
        <f t="shared" si="24"/>
        <v>43716</v>
      </c>
      <c r="P220" s="52">
        <v>43888</v>
      </c>
      <c r="Q220" s="82" t="s">
        <v>442</v>
      </c>
      <c r="R220" s="28" t="str">
        <f t="shared" si="22"/>
        <v>Closed</v>
      </c>
      <c r="S220" s="17">
        <f t="shared" ca="1" si="21"/>
        <v>232</v>
      </c>
      <c r="T220" s="17">
        <f t="shared" si="23"/>
        <v>172</v>
      </c>
      <c r="U220" s="17">
        <v>489</v>
      </c>
      <c r="V220" s="45">
        <v>11660</v>
      </c>
    </row>
    <row r="221" spans="1:22" ht="55.2">
      <c r="A221" s="45">
        <v>220</v>
      </c>
      <c r="B221" s="82" t="s">
        <v>447</v>
      </c>
      <c r="C221" s="49" t="s">
        <v>9</v>
      </c>
      <c r="D221" s="51">
        <v>43656</v>
      </c>
      <c r="E221" s="51" t="s">
        <v>2551</v>
      </c>
      <c r="F221" s="51" t="s">
        <v>76</v>
      </c>
      <c r="G221" s="49" t="s">
        <v>192</v>
      </c>
      <c r="H221" s="49" t="s">
        <v>12</v>
      </c>
      <c r="I221" s="49" t="str">
        <f t="shared" si="20"/>
        <v>Negative</v>
      </c>
      <c r="J221" s="17">
        <v>45001</v>
      </c>
      <c r="K221" s="49">
        <v>8.1</v>
      </c>
      <c r="L221" s="82" t="str">
        <f>IF(J221=9001,VLOOKUP(K221,'ISO-reference'!$C$1:$D$67,2,FALSE),IF(J221=45001,VLOOKUP(K221,'ISO-reference'!$A$1:$B$40,2,FALSE),IF(J221=21001,VLOOKUP(K221,'ISO-reference'!$E$1:$F$75,2,FALSE),"No ISO Mapping")))</f>
        <v xml:space="preserve"> Operational planning and control</v>
      </c>
      <c r="M221" s="49" t="s">
        <v>194</v>
      </c>
      <c r="N221" s="16"/>
      <c r="O221" s="52">
        <f t="shared" si="24"/>
        <v>43716</v>
      </c>
      <c r="P221" s="52">
        <v>43888</v>
      </c>
      <c r="Q221" s="82" t="s">
        <v>442</v>
      </c>
      <c r="R221" s="28" t="str">
        <f t="shared" si="22"/>
        <v>Closed</v>
      </c>
      <c r="S221" s="17">
        <f t="shared" ca="1" si="21"/>
        <v>232</v>
      </c>
      <c r="T221" s="17">
        <f t="shared" si="23"/>
        <v>172</v>
      </c>
      <c r="U221" s="17">
        <v>490</v>
      </c>
      <c r="V221" s="45">
        <v>11661</v>
      </c>
    </row>
    <row r="222" spans="1:22" ht="41.4">
      <c r="A222" s="45">
        <v>221</v>
      </c>
      <c r="B222" s="82" t="s">
        <v>448</v>
      </c>
      <c r="C222" s="49" t="s">
        <v>9</v>
      </c>
      <c r="D222" s="51">
        <v>43656</v>
      </c>
      <c r="E222" s="51" t="s">
        <v>2551</v>
      </c>
      <c r="F222" s="51" t="s">
        <v>76</v>
      </c>
      <c r="G222" s="49" t="s">
        <v>192</v>
      </c>
      <c r="H222" s="49" t="s">
        <v>12</v>
      </c>
      <c r="I222" s="49" t="str">
        <f t="shared" si="20"/>
        <v>Negative</v>
      </c>
      <c r="J222" s="17">
        <v>45001</v>
      </c>
      <c r="K222" s="49">
        <v>8.1</v>
      </c>
      <c r="L222" s="82" t="str">
        <f>IF(J222=9001,VLOOKUP(K222,'ISO-reference'!$C$1:$D$67,2,FALSE),IF(J222=45001,VLOOKUP(K222,'ISO-reference'!$A$1:$B$40,2,FALSE),IF(J222=21001,VLOOKUP(K222,'ISO-reference'!$E$1:$F$75,2,FALSE),"No ISO Mapping")))</f>
        <v xml:space="preserve"> Operational planning and control</v>
      </c>
      <c r="M222" s="49" t="s">
        <v>194</v>
      </c>
      <c r="N222" s="16"/>
      <c r="O222" s="52">
        <f t="shared" si="24"/>
        <v>43716</v>
      </c>
      <c r="P222" s="52">
        <v>43888</v>
      </c>
      <c r="Q222" s="82" t="s">
        <v>442</v>
      </c>
      <c r="R222" s="28" t="str">
        <f t="shared" si="22"/>
        <v>Closed</v>
      </c>
      <c r="S222" s="17">
        <f t="shared" ca="1" si="21"/>
        <v>232</v>
      </c>
      <c r="T222" s="17">
        <f t="shared" si="23"/>
        <v>172</v>
      </c>
      <c r="U222" s="17">
        <v>491</v>
      </c>
      <c r="V222" s="45">
        <v>11662</v>
      </c>
    </row>
    <row r="223" spans="1:22" ht="27.6">
      <c r="A223" s="45">
        <v>222</v>
      </c>
      <c r="B223" s="82" t="s">
        <v>449</v>
      </c>
      <c r="C223" s="49" t="s">
        <v>9</v>
      </c>
      <c r="D223" s="51">
        <v>43656</v>
      </c>
      <c r="E223" s="51" t="s">
        <v>2551</v>
      </c>
      <c r="F223" s="51" t="s">
        <v>76</v>
      </c>
      <c r="G223" s="49" t="s">
        <v>192</v>
      </c>
      <c r="H223" s="49" t="s">
        <v>12</v>
      </c>
      <c r="I223" s="49" t="str">
        <f t="shared" si="20"/>
        <v>Negative</v>
      </c>
      <c r="J223" s="17">
        <v>45001</v>
      </c>
      <c r="K223" s="49">
        <v>8.1</v>
      </c>
      <c r="L223" s="82" t="str">
        <f>IF(J223=9001,VLOOKUP(K223,'ISO-reference'!$C$1:$D$67,2,FALSE),IF(J223=45001,VLOOKUP(K223,'ISO-reference'!$A$1:$B$40,2,FALSE),IF(J223=21001,VLOOKUP(K223,'ISO-reference'!$E$1:$F$75,2,FALSE),"No ISO Mapping")))</f>
        <v xml:space="preserve"> Operational planning and control</v>
      </c>
      <c r="M223" s="49" t="s">
        <v>194</v>
      </c>
      <c r="N223" s="16"/>
      <c r="O223" s="52">
        <f t="shared" si="24"/>
        <v>43716</v>
      </c>
      <c r="P223" s="52">
        <v>43965</v>
      </c>
      <c r="Q223" s="82" t="s">
        <v>450</v>
      </c>
      <c r="R223" s="28" t="str">
        <f t="shared" si="22"/>
        <v>Closed</v>
      </c>
      <c r="S223" s="17">
        <f t="shared" ca="1" si="21"/>
        <v>309</v>
      </c>
      <c r="T223" s="17">
        <f t="shared" si="23"/>
        <v>249</v>
      </c>
      <c r="U223" s="17">
        <v>492</v>
      </c>
      <c r="V223" s="45">
        <v>11664</v>
      </c>
    </row>
    <row r="224" spans="1:22" ht="27.6">
      <c r="A224" s="45">
        <v>223</v>
      </c>
      <c r="B224" s="82" t="s">
        <v>451</v>
      </c>
      <c r="C224" s="49" t="s">
        <v>9</v>
      </c>
      <c r="D224" s="51">
        <v>43656</v>
      </c>
      <c r="E224" s="51" t="s">
        <v>2551</v>
      </c>
      <c r="F224" s="51" t="s">
        <v>76</v>
      </c>
      <c r="G224" s="49" t="s">
        <v>192</v>
      </c>
      <c r="H224" s="49" t="s">
        <v>12</v>
      </c>
      <c r="I224" s="49" t="str">
        <f t="shared" si="20"/>
        <v>Negative</v>
      </c>
      <c r="J224" s="17">
        <v>45001</v>
      </c>
      <c r="K224" s="49">
        <v>8.1</v>
      </c>
      <c r="L224" s="82" t="str">
        <f>IF(J224=9001,VLOOKUP(K224,'ISO-reference'!$C$1:$D$67,2,FALSE),IF(J224=45001,VLOOKUP(K224,'ISO-reference'!$A$1:$B$40,2,FALSE),IF(J224=21001,VLOOKUP(K224,'ISO-reference'!$E$1:$F$75,2,FALSE),"No ISO Mapping")))</f>
        <v xml:space="preserve"> Operational planning and control</v>
      </c>
      <c r="M224" s="49" t="s">
        <v>194</v>
      </c>
      <c r="N224" s="16"/>
      <c r="O224" s="52">
        <f t="shared" si="24"/>
        <v>43716</v>
      </c>
      <c r="P224" s="52">
        <v>43888</v>
      </c>
      <c r="Q224" s="82" t="s">
        <v>452</v>
      </c>
      <c r="R224" s="28" t="str">
        <f t="shared" si="22"/>
        <v>Closed</v>
      </c>
      <c r="S224" s="17">
        <f t="shared" ca="1" si="21"/>
        <v>232</v>
      </c>
      <c r="T224" s="17">
        <f t="shared" si="23"/>
        <v>172</v>
      </c>
      <c r="U224" s="17">
        <v>493</v>
      </c>
      <c r="V224" s="45">
        <v>11666</v>
      </c>
    </row>
    <row r="225" spans="1:22" ht="27.6">
      <c r="A225" s="45">
        <v>224</v>
      </c>
      <c r="B225" s="82" t="s">
        <v>453</v>
      </c>
      <c r="C225" s="49" t="s">
        <v>9</v>
      </c>
      <c r="D225" s="51">
        <v>43656</v>
      </c>
      <c r="E225" s="51" t="s">
        <v>2551</v>
      </c>
      <c r="F225" s="51" t="s">
        <v>76</v>
      </c>
      <c r="G225" s="49" t="s">
        <v>192</v>
      </c>
      <c r="H225" s="49" t="s">
        <v>12</v>
      </c>
      <c r="I225" s="49" t="str">
        <f t="shared" si="20"/>
        <v>Negative</v>
      </c>
      <c r="J225" s="17">
        <v>45001</v>
      </c>
      <c r="K225" s="49">
        <v>7.2</v>
      </c>
      <c r="L225" s="82" t="str">
        <f>IF(J225=9001,VLOOKUP(K225,'ISO-reference'!$C$1:$D$67,2,FALSE),IF(J225=45001,VLOOKUP(K225,'ISO-reference'!$A$1:$B$40,2,FALSE),IF(J225=21001,VLOOKUP(K225,'ISO-reference'!$E$1:$F$75,2,FALSE),"No ISO Mapping")))</f>
        <v xml:space="preserve"> Competence</v>
      </c>
      <c r="M225" s="49" t="s">
        <v>194</v>
      </c>
      <c r="N225" s="16"/>
      <c r="O225" s="52">
        <f t="shared" si="24"/>
        <v>43716</v>
      </c>
      <c r="P225" s="52">
        <v>43888</v>
      </c>
      <c r="Q225" s="82" t="s">
        <v>442</v>
      </c>
      <c r="R225" s="28" t="str">
        <f t="shared" si="22"/>
        <v>Closed</v>
      </c>
      <c r="S225" s="17">
        <f t="shared" ca="1" si="21"/>
        <v>232</v>
      </c>
      <c r="T225" s="17">
        <f t="shared" si="23"/>
        <v>172</v>
      </c>
      <c r="U225" s="17">
        <v>475</v>
      </c>
      <c r="V225" s="45">
        <v>11665</v>
      </c>
    </row>
    <row r="226" spans="1:22" ht="27.6">
      <c r="A226" s="45">
        <v>225</v>
      </c>
      <c r="B226" s="82" t="s">
        <v>454</v>
      </c>
      <c r="C226" s="49" t="s">
        <v>9</v>
      </c>
      <c r="D226" s="51">
        <v>43656</v>
      </c>
      <c r="E226" s="51" t="s">
        <v>2551</v>
      </c>
      <c r="F226" s="51" t="s">
        <v>76</v>
      </c>
      <c r="G226" s="49" t="s">
        <v>192</v>
      </c>
      <c r="H226" s="49" t="s">
        <v>12</v>
      </c>
      <c r="I226" s="49" t="str">
        <f t="shared" si="20"/>
        <v>Negative</v>
      </c>
      <c r="J226" s="17">
        <v>45001</v>
      </c>
      <c r="K226" s="49">
        <v>7.2</v>
      </c>
      <c r="L226" s="82" t="str">
        <f>IF(J226=9001,VLOOKUP(K226,'ISO-reference'!$C$1:$D$67,2,FALSE),IF(J226=45001,VLOOKUP(K226,'ISO-reference'!$A$1:$B$40,2,FALSE),IF(J226=21001,VLOOKUP(K226,'ISO-reference'!$E$1:$F$75,2,FALSE),"No ISO Mapping")))</f>
        <v xml:space="preserve"> Competence</v>
      </c>
      <c r="M226" s="49" t="s">
        <v>194</v>
      </c>
      <c r="N226" s="16"/>
      <c r="O226" s="52">
        <f t="shared" si="24"/>
        <v>43716</v>
      </c>
      <c r="P226" s="52">
        <v>43888</v>
      </c>
      <c r="Q226" s="82" t="s">
        <v>455</v>
      </c>
      <c r="R226" s="28" t="str">
        <f t="shared" si="22"/>
        <v>Closed</v>
      </c>
      <c r="S226" s="17">
        <f t="shared" ca="1" si="21"/>
        <v>232</v>
      </c>
      <c r="T226" s="17">
        <f t="shared" si="23"/>
        <v>172</v>
      </c>
      <c r="U226" s="17">
        <v>476</v>
      </c>
      <c r="V226" s="45">
        <v>11667</v>
      </c>
    </row>
    <row r="227" spans="1:22" ht="27.6">
      <c r="A227" s="45">
        <v>226</v>
      </c>
      <c r="B227" s="82" t="s">
        <v>456</v>
      </c>
      <c r="C227" s="49" t="s">
        <v>9</v>
      </c>
      <c r="D227" s="51">
        <v>43656</v>
      </c>
      <c r="E227" s="51" t="s">
        <v>2551</v>
      </c>
      <c r="F227" s="51" t="s">
        <v>76</v>
      </c>
      <c r="G227" s="49" t="s">
        <v>192</v>
      </c>
      <c r="H227" s="49" t="s">
        <v>12</v>
      </c>
      <c r="I227" s="49" t="str">
        <f t="shared" si="20"/>
        <v>Negative</v>
      </c>
      <c r="J227" s="17">
        <v>45001</v>
      </c>
      <c r="K227" s="49">
        <v>7.2</v>
      </c>
      <c r="L227" s="82" t="str">
        <f>IF(J227=9001,VLOOKUP(K227,'ISO-reference'!$C$1:$D$67,2,FALSE),IF(J227=45001,VLOOKUP(K227,'ISO-reference'!$A$1:$B$40,2,FALSE),IF(J227=21001,VLOOKUP(K227,'ISO-reference'!$E$1:$F$75,2,FALSE),"No ISO Mapping")))</f>
        <v xml:space="preserve"> Competence</v>
      </c>
      <c r="M227" s="49" t="s">
        <v>194</v>
      </c>
      <c r="N227" s="16"/>
      <c r="O227" s="52">
        <f t="shared" si="24"/>
        <v>43716</v>
      </c>
      <c r="P227" s="52">
        <v>43888</v>
      </c>
      <c r="Q227" s="82" t="s">
        <v>227</v>
      </c>
      <c r="R227" s="28" t="str">
        <f t="shared" si="22"/>
        <v>Closed</v>
      </c>
      <c r="S227" s="17">
        <f t="shared" ca="1" si="21"/>
        <v>232</v>
      </c>
      <c r="T227" s="17">
        <f t="shared" si="23"/>
        <v>172</v>
      </c>
      <c r="U227" s="17">
        <v>477</v>
      </c>
      <c r="V227" s="45">
        <v>11669</v>
      </c>
    </row>
    <row r="228" spans="1:22" ht="27.6">
      <c r="A228" s="45">
        <v>227</v>
      </c>
      <c r="B228" s="82" t="s">
        <v>457</v>
      </c>
      <c r="C228" s="49" t="s">
        <v>9</v>
      </c>
      <c r="D228" s="51">
        <v>43656</v>
      </c>
      <c r="E228" s="51" t="s">
        <v>2551</v>
      </c>
      <c r="F228" s="51" t="s">
        <v>76</v>
      </c>
      <c r="G228" s="49" t="s">
        <v>192</v>
      </c>
      <c r="H228" s="49" t="s">
        <v>12</v>
      </c>
      <c r="I228" s="49" t="str">
        <f t="shared" si="20"/>
        <v>Negative</v>
      </c>
      <c r="J228" s="17">
        <v>45001</v>
      </c>
      <c r="K228" s="49">
        <v>8.1</v>
      </c>
      <c r="L228" s="82" t="str">
        <f>IF(J228=9001,VLOOKUP(K228,'ISO-reference'!$C$1:$D$67,2,FALSE),IF(J228=45001,VLOOKUP(K228,'ISO-reference'!$A$1:$B$40,2,FALSE),IF(J228=21001,VLOOKUP(K228,'ISO-reference'!$E$1:$F$75,2,FALSE),"No ISO Mapping")))</f>
        <v xml:space="preserve"> Operational planning and control</v>
      </c>
      <c r="M228" s="49" t="s">
        <v>194</v>
      </c>
      <c r="N228" s="16"/>
      <c r="O228" s="52">
        <f t="shared" si="24"/>
        <v>43716</v>
      </c>
      <c r="P228" s="52">
        <v>43888</v>
      </c>
      <c r="Q228" s="82" t="s">
        <v>442</v>
      </c>
      <c r="R228" s="28" t="str">
        <f t="shared" si="22"/>
        <v>Closed</v>
      </c>
      <c r="S228" s="17">
        <f t="shared" ca="1" si="21"/>
        <v>232</v>
      </c>
      <c r="T228" s="17">
        <f t="shared" si="23"/>
        <v>172</v>
      </c>
      <c r="U228" s="17">
        <v>494</v>
      </c>
      <c r="V228" s="45">
        <v>11671</v>
      </c>
    </row>
    <row r="229" spans="1:22" ht="27.6">
      <c r="A229" s="45">
        <v>228</v>
      </c>
      <c r="B229" s="82" t="s">
        <v>458</v>
      </c>
      <c r="C229" s="49" t="s">
        <v>9</v>
      </c>
      <c r="D229" s="51">
        <v>43656</v>
      </c>
      <c r="E229" s="51" t="s">
        <v>2551</v>
      </c>
      <c r="F229" s="51" t="s">
        <v>76</v>
      </c>
      <c r="G229" s="49" t="s">
        <v>192</v>
      </c>
      <c r="H229" s="49" t="s">
        <v>12</v>
      </c>
      <c r="I229" s="49" t="str">
        <f t="shared" si="20"/>
        <v>Negative</v>
      </c>
      <c r="J229" s="17">
        <v>45001</v>
      </c>
      <c r="K229" s="49">
        <v>5.2</v>
      </c>
      <c r="L229" s="82" t="str">
        <f>IF(J229=9001,VLOOKUP(K229,'ISO-reference'!$C$1:$D$67,2,FALSE),IF(J229=45001,VLOOKUP(K229,'ISO-reference'!$A$1:$B$40,2,FALSE),IF(J229=21001,VLOOKUP(K229,'ISO-reference'!$E$1:$F$75,2,FALSE),"No ISO Mapping")))</f>
        <v xml:space="preserve"> OH&amp;S Policy</v>
      </c>
      <c r="M229" s="49" t="s">
        <v>194</v>
      </c>
      <c r="N229" s="16"/>
      <c r="O229" s="52">
        <f t="shared" si="24"/>
        <v>43716</v>
      </c>
      <c r="P229" s="52">
        <v>43888</v>
      </c>
      <c r="Q229" s="82" t="s">
        <v>459</v>
      </c>
      <c r="R229" s="28" t="str">
        <f t="shared" si="22"/>
        <v>Closed</v>
      </c>
      <c r="S229" s="17">
        <f t="shared" ca="1" si="21"/>
        <v>232</v>
      </c>
      <c r="T229" s="17">
        <f t="shared" si="23"/>
        <v>172</v>
      </c>
      <c r="U229" s="17">
        <v>420</v>
      </c>
      <c r="V229" s="45">
        <v>11674</v>
      </c>
    </row>
    <row r="230" spans="1:22" ht="27.6">
      <c r="A230" s="45">
        <v>229</v>
      </c>
      <c r="B230" s="82" t="s">
        <v>460</v>
      </c>
      <c r="C230" s="49" t="s">
        <v>9</v>
      </c>
      <c r="D230" s="51">
        <v>43656</v>
      </c>
      <c r="E230" s="51" t="s">
        <v>2551</v>
      </c>
      <c r="F230" s="51" t="s">
        <v>76</v>
      </c>
      <c r="G230" s="49" t="s">
        <v>192</v>
      </c>
      <c r="H230" s="49" t="s">
        <v>12</v>
      </c>
      <c r="I230" s="49" t="str">
        <f t="shared" si="20"/>
        <v>Negative</v>
      </c>
      <c r="J230" s="17">
        <v>45001</v>
      </c>
      <c r="K230" s="49">
        <v>8.1</v>
      </c>
      <c r="L230" s="82" t="str">
        <f>IF(J230=9001,VLOOKUP(K230,'ISO-reference'!$C$1:$D$67,2,FALSE),IF(J230=45001,VLOOKUP(K230,'ISO-reference'!$A$1:$B$40,2,FALSE),IF(J230=21001,VLOOKUP(K230,'ISO-reference'!$E$1:$F$75,2,FALSE),"No ISO Mapping")))</f>
        <v xml:space="preserve"> Operational planning and control</v>
      </c>
      <c r="M230" s="49" t="s">
        <v>194</v>
      </c>
      <c r="N230" s="16"/>
      <c r="O230" s="52">
        <f t="shared" si="24"/>
        <v>43716</v>
      </c>
      <c r="P230" s="52">
        <v>43888</v>
      </c>
      <c r="Q230" s="82" t="s">
        <v>417</v>
      </c>
      <c r="R230" s="28" t="str">
        <f t="shared" si="22"/>
        <v>Closed</v>
      </c>
      <c r="S230" s="17">
        <f t="shared" ca="1" si="21"/>
        <v>232</v>
      </c>
      <c r="T230" s="17">
        <f t="shared" si="23"/>
        <v>172</v>
      </c>
      <c r="U230" s="17">
        <v>497</v>
      </c>
      <c r="V230" s="45">
        <v>11676</v>
      </c>
    </row>
    <row r="231" spans="1:22" ht="27.6">
      <c r="A231" s="45">
        <v>230</v>
      </c>
      <c r="B231" s="82" t="s">
        <v>461</v>
      </c>
      <c r="C231" s="49" t="s">
        <v>9</v>
      </c>
      <c r="D231" s="51">
        <v>43656</v>
      </c>
      <c r="E231" s="51" t="s">
        <v>2551</v>
      </c>
      <c r="F231" s="51" t="s">
        <v>76</v>
      </c>
      <c r="G231" s="49" t="s">
        <v>192</v>
      </c>
      <c r="H231" s="49" t="s">
        <v>12</v>
      </c>
      <c r="I231" s="49" t="str">
        <f t="shared" si="20"/>
        <v>Negative</v>
      </c>
      <c r="J231" s="17">
        <v>45001</v>
      </c>
      <c r="K231" s="49">
        <v>8.1</v>
      </c>
      <c r="L231" s="82" t="str">
        <f>IF(J231=9001,VLOOKUP(K231,'ISO-reference'!$C$1:$D$67,2,FALSE),IF(J231=45001,VLOOKUP(K231,'ISO-reference'!$A$1:$B$40,2,FALSE),IF(J231=21001,VLOOKUP(K231,'ISO-reference'!$E$1:$F$75,2,FALSE),"No ISO Mapping")))</f>
        <v xml:space="preserve"> Operational planning and control</v>
      </c>
      <c r="M231" s="49" t="s">
        <v>194</v>
      </c>
      <c r="N231" s="16"/>
      <c r="O231" s="52">
        <f t="shared" si="24"/>
        <v>43716</v>
      </c>
      <c r="P231" s="52">
        <v>43888</v>
      </c>
      <c r="Q231" s="82" t="s">
        <v>462</v>
      </c>
      <c r="R231" s="28" t="str">
        <f t="shared" si="22"/>
        <v>Closed</v>
      </c>
      <c r="S231" s="17">
        <f t="shared" ca="1" si="21"/>
        <v>232</v>
      </c>
      <c r="T231" s="17">
        <f t="shared" si="23"/>
        <v>172</v>
      </c>
      <c r="U231" s="17">
        <v>498</v>
      </c>
      <c r="V231" s="45">
        <v>11678</v>
      </c>
    </row>
    <row r="232" spans="1:22" ht="27.6">
      <c r="A232" s="45">
        <v>231</v>
      </c>
      <c r="B232" s="82" t="s">
        <v>463</v>
      </c>
      <c r="C232" s="49" t="s">
        <v>9</v>
      </c>
      <c r="D232" s="51">
        <v>43656</v>
      </c>
      <c r="E232" s="51" t="s">
        <v>2551</v>
      </c>
      <c r="F232" s="51" t="s">
        <v>76</v>
      </c>
      <c r="G232" s="49" t="s">
        <v>192</v>
      </c>
      <c r="H232" s="49" t="s">
        <v>12</v>
      </c>
      <c r="I232" s="49" t="str">
        <f t="shared" si="20"/>
        <v>Negative</v>
      </c>
      <c r="J232" s="17">
        <v>45001</v>
      </c>
      <c r="K232" s="49" t="s">
        <v>433</v>
      </c>
      <c r="L232" s="82" t="str">
        <f>IF(J232=9001,VLOOKUP(K232,'ISO-reference'!$C$1:$D$67,2,FALSE),IF(J232=45001,VLOOKUP(K232,'ISO-reference'!$A$1:$B$40,2,FALSE),IF(J232=21001,VLOOKUP(K232,'ISO-reference'!$E$1:$F$75,2,FALSE),"No ISO Mapping")))</f>
        <v xml:space="preserve"> Hazard identification &amp; assessment of risks and opportunities</v>
      </c>
      <c r="M232" s="49" t="s">
        <v>194</v>
      </c>
      <c r="N232" s="16"/>
      <c r="O232" s="52">
        <f t="shared" si="24"/>
        <v>43716</v>
      </c>
      <c r="P232" s="52">
        <v>43888</v>
      </c>
      <c r="Q232" s="82" t="s">
        <v>425</v>
      </c>
      <c r="R232" s="28" t="str">
        <f t="shared" si="22"/>
        <v>Closed</v>
      </c>
      <c r="S232" s="17">
        <f t="shared" ca="1" si="21"/>
        <v>232</v>
      </c>
      <c r="T232" s="17">
        <f t="shared" si="23"/>
        <v>172</v>
      </c>
      <c r="U232" s="17">
        <v>425</v>
      </c>
      <c r="V232" s="45">
        <v>11679</v>
      </c>
    </row>
    <row r="233" spans="1:22" ht="41.4">
      <c r="A233" s="45">
        <v>232</v>
      </c>
      <c r="B233" s="82" t="s">
        <v>464</v>
      </c>
      <c r="C233" s="49" t="s">
        <v>9</v>
      </c>
      <c r="D233" s="51">
        <v>43656</v>
      </c>
      <c r="E233" s="51" t="s">
        <v>2551</v>
      </c>
      <c r="F233" s="51" t="s">
        <v>76</v>
      </c>
      <c r="G233" s="49" t="s">
        <v>192</v>
      </c>
      <c r="H233" s="49" t="s">
        <v>88</v>
      </c>
      <c r="I233" s="49" t="str">
        <f t="shared" si="20"/>
        <v>Neutral</v>
      </c>
      <c r="J233" s="17">
        <v>45001</v>
      </c>
      <c r="K233" s="49" t="s">
        <v>416</v>
      </c>
      <c r="L233" s="82" t="str">
        <f>IF(J233=9001,VLOOKUP(K233,'ISO-reference'!$C$1:$D$67,2,FALSE),IF(J233=45001,VLOOKUP(K233,'ISO-reference'!$A$1:$B$40,2,FALSE),IF(J233=21001,VLOOKUP(K233,'ISO-reference'!$E$1:$F$75,2,FALSE),"No ISO Mapping")))</f>
        <v xml:space="preserve"> Determination of legal and other requirements</v>
      </c>
      <c r="M233" s="49" t="s">
        <v>13</v>
      </c>
      <c r="N233" s="16"/>
      <c r="O233" s="52">
        <f t="shared" si="24"/>
        <v>43716</v>
      </c>
      <c r="P233" s="52">
        <v>43888</v>
      </c>
      <c r="Q233" s="82" t="s">
        <v>417</v>
      </c>
      <c r="R233" s="28" t="str">
        <f t="shared" si="22"/>
        <v>Closed</v>
      </c>
      <c r="S233" s="17">
        <f t="shared" ca="1" si="21"/>
        <v>232</v>
      </c>
      <c r="T233" s="17">
        <f t="shared" si="23"/>
        <v>172</v>
      </c>
      <c r="U233" s="17">
        <v>426</v>
      </c>
      <c r="V233" s="45">
        <v>11680</v>
      </c>
    </row>
    <row r="234" spans="1:22" ht="55.2">
      <c r="A234" s="45">
        <v>233</v>
      </c>
      <c r="B234" s="82" t="s">
        <v>465</v>
      </c>
      <c r="C234" s="49" t="s">
        <v>9</v>
      </c>
      <c r="D234" s="51">
        <v>43656</v>
      </c>
      <c r="E234" s="51" t="s">
        <v>2551</v>
      </c>
      <c r="F234" s="51" t="s">
        <v>76</v>
      </c>
      <c r="G234" s="49" t="s">
        <v>192</v>
      </c>
      <c r="H234" s="49" t="s">
        <v>88</v>
      </c>
      <c r="I234" s="49" t="str">
        <f t="shared" si="20"/>
        <v>Neutral</v>
      </c>
      <c r="J234" s="17">
        <v>45001</v>
      </c>
      <c r="K234" s="49">
        <v>8.1</v>
      </c>
      <c r="L234" s="82" t="str">
        <f>IF(J234=9001,VLOOKUP(K234,'ISO-reference'!$C$1:$D$67,2,FALSE),IF(J234=45001,VLOOKUP(K234,'ISO-reference'!$A$1:$B$40,2,FALSE),IF(J234=21001,VLOOKUP(K234,'ISO-reference'!$E$1:$F$75,2,FALSE),"No ISO Mapping")))</f>
        <v xml:space="preserve"> Operational planning and control</v>
      </c>
      <c r="M234" s="49" t="s">
        <v>194</v>
      </c>
      <c r="N234" s="16"/>
      <c r="O234" s="52">
        <f t="shared" si="24"/>
        <v>43716</v>
      </c>
      <c r="P234" s="52">
        <v>43888</v>
      </c>
      <c r="Q234" s="84" t="s">
        <v>466</v>
      </c>
      <c r="R234" s="28" t="str">
        <f t="shared" si="22"/>
        <v>Closed</v>
      </c>
      <c r="S234" s="17">
        <f t="shared" ca="1" si="21"/>
        <v>232</v>
      </c>
      <c r="T234" s="17">
        <f t="shared" si="23"/>
        <v>172</v>
      </c>
      <c r="U234" s="17">
        <v>499</v>
      </c>
      <c r="V234" s="45">
        <v>11681</v>
      </c>
    </row>
    <row r="235" spans="1:22" ht="41.4">
      <c r="A235" s="45">
        <v>234</v>
      </c>
      <c r="B235" s="82" t="s">
        <v>467</v>
      </c>
      <c r="C235" s="49" t="s">
        <v>9</v>
      </c>
      <c r="D235" s="51">
        <v>43656</v>
      </c>
      <c r="E235" s="51" t="s">
        <v>2551</v>
      </c>
      <c r="F235" s="51" t="s">
        <v>76</v>
      </c>
      <c r="G235" s="49" t="s">
        <v>192</v>
      </c>
      <c r="H235" s="49" t="s">
        <v>88</v>
      </c>
      <c r="I235" s="49" t="str">
        <f t="shared" si="20"/>
        <v>Neutral</v>
      </c>
      <c r="J235" s="17">
        <v>45001</v>
      </c>
      <c r="K235" s="49">
        <v>8.1</v>
      </c>
      <c r="L235" s="82" t="str">
        <f>IF(J235=9001,VLOOKUP(K235,'ISO-reference'!$C$1:$D$67,2,FALSE),IF(J235=45001,VLOOKUP(K235,'ISO-reference'!$A$1:$B$40,2,FALSE),IF(J235=21001,VLOOKUP(K235,'ISO-reference'!$E$1:$F$75,2,FALSE),"No ISO Mapping")))</f>
        <v xml:space="preserve"> Operational planning and control</v>
      </c>
      <c r="M235" s="49" t="s">
        <v>194</v>
      </c>
      <c r="N235" s="16"/>
      <c r="O235" s="52">
        <f t="shared" si="24"/>
        <v>43716</v>
      </c>
      <c r="P235" s="52">
        <v>43888</v>
      </c>
      <c r="Q235" s="82" t="s">
        <v>468</v>
      </c>
      <c r="R235" s="28" t="str">
        <f t="shared" si="22"/>
        <v>Closed</v>
      </c>
      <c r="S235" s="17">
        <f t="shared" ca="1" si="21"/>
        <v>232</v>
      </c>
      <c r="T235" s="17">
        <f t="shared" si="23"/>
        <v>172</v>
      </c>
      <c r="U235" s="17">
        <v>500</v>
      </c>
      <c r="V235" s="45">
        <v>11684</v>
      </c>
    </row>
    <row r="236" spans="1:22" ht="41.4">
      <c r="A236" s="45">
        <v>235</v>
      </c>
      <c r="B236" s="82" t="s">
        <v>469</v>
      </c>
      <c r="C236" s="49" t="s">
        <v>9</v>
      </c>
      <c r="D236" s="51">
        <v>43656</v>
      </c>
      <c r="E236" s="51" t="s">
        <v>2551</v>
      </c>
      <c r="F236" s="51" t="s">
        <v>76</v>
      </c>
      <c r="G236" s="49" t="s">
        <v>192</v>
      </c>
      <c r="H236" s="49" t="s">
        <v>88</v>
      </c>
      <c r="I236" s="49" t="str">
        <f t="shared" si="20"/>
        <v>Neutral</v>
      </c>
      <c r="J236" s="17">
        <v>45001</v>
      </c>
      <c r="K236" s="49">
        <v>8.1</v>
      </c>
      <c r="L236" s="82" t="str">
        <f>IF(J236=9001,VLOOKUP(K236,'ISO-reference'!$C$1:$D$67,2,FALSE),IF(J236=45001,VLOOKUP(K236,'ISO-reference'!$A$1:$B$40,2,FALSE),IF(J236=21001,VLOOKUP(K236,'ISO-reference'!$E$1:$F$75,2,FALSE),"No ISO Mapping")))</f>
        <v xml:space="preserve"> Operational planning and control</v>
      </c>
      <c r="M236" s="49" t="s">
        <v>194</v>
      </c>
      <c r="N236" s="16"/>
      <c r="O236" s="52">
        <f t="shared" si="24"/>
        <v>43716</v>
      </c>
      <c r="P236" s="52">
        <v>43888</v>
      </c>
      <c r="Q236" s="82" t="s">
        <v>470</v>
      </c>
      <c r="R236" s="28" t="str">
        <f t="shared" si="22"/>
        <v>Closed</v>
      </c>
      <c r="S236" s="17">
        <f t="shared" ca="1" si="21"/>
        <v>232</v>
      </c>
      <c r="T236" s="17">
        <f t="shared" si="23"/>
        <v>172</v>
      </c>
      <c r="U236" s="17">
        <v>501</v>
      </c>
      <c r="V236" s="45">
        <v>11685</v>
      </c>
    </row>
    <row r="237" spans="1:22" ht="124.2">
      <c r="A237" s="45">
        <v>236</v>
      </c>
      <c r="B237" s="82" t="s">
        <v>471</v>
      </c>
      <c r="C237" s="49" t="s">
        <v>9</v>
      </c>
      <c r="D237" s="51">
        <v>43656</v>
      </c>
      <c r="E237" s="51" t="s">
        <v>2551</v>
      </c>
      <c r="F237" s="51" t="s">
        <v>76</v>
      </c>
      <c r="G237" s="49" t="s">
        <v>192</v>
      </c>
      <c r="H237" s="49" t="s">
        <v>88</v>
      </c>
      <c r="I237" s="49" t="str">
        <f t="shared" si="20"/>
        <v>Neutral</v>
      </c>
      <c r="J237" s="17">
        <v>45001</v>
      </c>
      <c r="K237" s="49">
        <v>8.1</v>
      </c>
      <c r="L237" s="82" t="str">
        <f>IF(J237=9001,VLOOKUP(K237,'ISO-reference'!$C$1:$D$67,2,FALSE),IF(J237=45001,VLOOKUP(K237,'ISO-reference'!$A$1:$B$40,2,FALSE),IF(J237=21001,VLOOKUP(K237,'ISO-reference'!$E$1:$F$75,2,FALSE),"No ISO Mapping")))</f>
        <v xml:space="preserve"> Operational planning and control</v>
      </c>
      <c r="M237" s="49" t="s">
        <v>194</v>
      </c>
      <c r="N237" s="16"/>
      <c r="O237" s="52">
        <f t="shared" si="24"/>
        <v>43716</v>
      </c>
      <c r="P237" s="52">
        <v>43888</v>
      </c>
      <c r="Q237" s="82" t="s">
        <v>472</v>
      </c>
      <c r="R237" s="28" t="str">
        <f t="shared" si="22"/>
        <v>Closed</v>
      </c>
      <c r="S237" s="17">
        <f t="shared" ca="1" si="21"/>
        <v>232</v>
      </c>
      <c r="T237" s="17">
        <f t="shared" si="23"/>
        <v>172</v>
      </c>
      <c r="U237" s="17">
        <v>502</v>
      </c>
      <c r="V237" s="45">
        <v>11687</v>
      </c>
    </row>
    <row r="238" spans="1:22" ht="55.2">
      <c r="A238" s="45">
        <v>237</v>
      </c>
      <c r="B238" s="82" t="s">
        <v>473</v>
      </c>
      <c r="C238" s="49" t="s">
        <v>9</v>
      </c>
      <c r="D238" s="51">
        <v>43656</v>
      </c>
      <c r="E238" s="51" t="s">
        <v>2551</v>
      </c>
      <c r="F238" s="51" t="s">
        <v>76</v>
      </c>
      <c r="G238" s="49" t="s">
        <v>192</v>
      </c>
      <c r="H238" s="49" t="s">
        <v>88</v>
      </c>
      <c r="I238" s="49" t="str">
        <f t="shared" si="20"/>
        <v>Neutral</v>
      </c>
      <c r="J238" s="17">
        <v>45001</v>
      </c>
      <c r="K238" s="49">
        <v>8.1</v>
      </c>
      <c r="L238" s="82" t="str">
        <f>IF(J238=9001,VLOOKUP(K238,'ISO-reference'!$C$1:$D$67,2,FALSE),IF(J238=45001,VLOOKUP(K238,'ISO-reference'!$A$1:$B$40,2,FALSE),IF(J238=21001,VLOOKUP(K238,'ISO-reference'!$E$1:$F$75,2,FALSE),"No ISO Mapping")))</f>
        <v xml:space="preserve"> Operational planning and control</v>
      </c>
      <c r="M238" s="49" t="s">
        <v>194</v>
      </c>
      <c r="N238" s="16"/>
      <c r="O238" s="52">
        <f t="shared" si="24"/>
        <v>43716</v>
      </c>
      <c r="P238" s="52">
        <v>43888</v>
      </c>
      <c r="Q238" s="82" t="s">
        <v>474</v>
      </c>
      <c r="R238" s="28" t="str">
        <f t="shared" si="22"/>
        <v>Closed</v>
      </c>
      <c r="S238" s="17">
        <f t="shared" ca="1" si="21"/>
        <v>232</v>
      </c>
      <c r="T238" s="17">
        <f t="shared" si="23"/>
        <v>172</v>
      </c>
      <c r="U238" s="17">
        <v>496</v>
      </c>
      <c r="V238" s="45">
        <v>11688</v>
      </c>
    </row>
    <row r="239" spans="1:22" ht="55.2">
      <c r="A239" s="45">
        <v>238</v>
      </c>
      <c r="B239" s="82" t="s">
        <v>475</v>
      </c>
      <c r="C239" s="49" t="s">
        <v>9</v>
      </c>
      <c r="D239" s="51">
        <v>43656</v>
      </c>
      <c r="E239" s="51" t="s">
        <v>2551</v>
      </c>
      <c r="F239" s="51" t="s">
        <v>76</v>
      </c>
      <c r="G239" s="49" t="s">
        <v>192</v>
      </c>
      <c r="H239" s="49" t="s">
        <v>88</v>
      </c>
      <c r="I239" s="49" t="str">
        <f t="shared" si="20"/>
        <v>Neutral</v>
      </c>
      <c r="J239" s="17">
        <v>9001</v>
      </c>
      <c r="K239" s="49">
        <v>8.1</v>
      </c>
      <c r="L239" s="82" t="str">
        <f>IF(J239=9001,VLOOKUP(K239,'ISO-reference'!$C$1:$D$67,2,FALSE),IF(J239=45001,VLOOKUP(K239,'ISO-reference'!$A$1:$B$40,2,FALSE),IF(J239=21001,VLOOKUP(K239,'ISO-reference'!$E$1:$F$75,2,FALSE),"No ISO Mapping")))</f>
        <v xml:space="preserve"> Operational planning and control</v>
      </c>
      <c r="M239" s="49" t="s">
        <v>194</v>
      </c>
      <c r="N239" s="16"/>
      <c r="O239" s="52">
        <v>44012</v>
      </c>
      <c r="P239" s="52">
        <v>44001</v>
      </c>
      <c r="Q239" s="82" t="s">
        <v>476</v>
      </c>
      <c r="R239" s="28" t="str">
        <f t="shared" si="22"/>
        <v>Closed</v>
      </c>
      <c r="S239" s="17">
        <f t="shared" ca="1" si="21"/>
        <v>345</v>
      </c>
      <c r="T239" s="17">
        <f t="shared" si="23"/>
        <v>-11</v>
      </c>
      <c r="U239" s="17">
        <v>536</v>
      </c>
      <c r="V239" s="45">
        <v>11689</v>
      </c>
    </row>
    <row r="240" spans="1:22" ht="27.6">
      <c r="A240" s="45">
        <v>239</v>
      </c>
      <c r="B240" s="82" t="s">
        <v>477</v>
      </c>
      <c r="C240" s="49" t="s">
        <v>9</v>
      </c>
      <c r="D240" s="51">
        <v>43656</v>
      </c>
      <c r="E240" s="51" t="s">
        <v>2551</v>
      </c>
      <c r="F240" s="51" t="s">
        <v>76</v>
      </c>
      <c r="G240" s="49" t="s">
        <v>192</v>
      </c>
      <c r="H240" s="49" t="s">
        <v>88</v>
      </c>
      <c r="I240" s="49" t="str">
        <f t="shared" si="20"/>
        <v>Neutral</v>
      </c>
      <c r="J240" s="17">
        <v>45001</v>
      </c>
      <c r="K240" s="49" t="s">
        <v>416</v>
      </c>
      <c r="L240" s="82" t="str">
        <f>IF(J240=9001,VLOOKUP(K240,'ISO-reference'!$C$1:$D$67,2,FALSE),IF(J240=45001,VLOOKUP(K240,'ISO-reference'!$A$1:$B$40,2,FALSE),IF(J240=21001,VLOOKUP(K240,'ISO-reference'!$E$1:$F$75,2,FALSE),"No ISO Mapping")))</f>
        <v xml:space="preserve"> Determination of legal and other requirements</v>
      </c>
      <c r="M240" s="49" t="s">
        <v>194</v>
      </c>
      <c r="N240" s="16"/>
      <c r="O240" s="52">
        <f t="shared" ref="O240:O247" si="25">D240+60</f>
        <v>43716</v>
      </c>
      <c r="P240" s="52">
        <v>43888</v>
      </c>
      <c r="Q240" s="82" t="s">
        <v>417</v>
      </c>
      <c r="R240" s="28" t="str">
        <f t="shared" si="22"/>
        <v>Closed</v>
      </c>
      <c r="S240" s="17">
        <f t="shared" ca="1" si="21"/>
        <v>232</v>
      </c>
      <c r="T240" s="17">
        <f t="shared" si="23"/>
        <v>172</v>
      </c>
      <c r="U240" s="17">
        <v>429</v>
      </c>
      <c r="V240" s="45">
        <v>11691</v>
      </c>
    </row>
    <row r="241" spans="1:22" ht="55.2">
      <c r="A241" s="45">
        <v>240</v>
      </c>
      <c r="B241" s="82" t="s">
        <v>478</v>
      </c>
      <c r="C241" s="49" t="s">
        <v>9</v>
      </c>
      <c r="D241" s="51">
        <v>43656</v>
      </c>
      <c r="E241" s="51" t="s">
        <v>2551</v>
      </c>
      <c r="F241" s="51" t="s">
        <v>76</v>
      </c>
      <c r="G241" s="49" t="s">
        <v>192</v>
      </c>
      <c r="H241" s="49" t="s">
        <v>88</v>
      </c>
      <c r="I241" s="49" t="str">
        <f t="shared" si="20"/>
        <v>Neutral</v>
      </c>
      <c r="J241" s="17">
        <v>45001</v>
      </c>
      <c r="K241" s="49" t="s">
        <v>416</v>
      </c>
      <c r="L241" s="82" t="str">
        <f>IF(J241=9001,VLOOKUP(K241,'ISO-reference'!$C$1:$D$67,2,FALSE),IF(J241=45001,VLOOKUP(K241,'ISO-reference'!$A$1:$B$40,2,FALSE),IF(J241=21001,VLOOKUP(K241,'ISO-reference'!$E$1:$F$75,2,FALSE),"No ISO Mapping")))</f>
        <v xml:space="preserve"> Determination of legal and other requirements</v>
      </c>
      <c r="M241" s="49" t="s">
        <v>194</v>
      </c>
      <c r="N241" s="16"/>
      <c r="O241" s="52">
        <f t="shared" si="25"/>
        <v>43716</v>
      </c>
      <c r="P241" s="52">
        <v>43888</v>
      </c>
      <c r="Q241" s="82" t="s">
        <v>479</v>
      </c>
      <c r="R241" s="28" t="str">
        <f t="shared" si="22"/>
        <v>Closed</v>
      </c>
      <c r="S241" s="17">
        <f t="shared" ca="1" si="21"/>
        <v>232</v>
      </c>
      <c r="T241" s="17">
        <f t="shared" si="23"/>
        <v>172</v>
      </c>
      <c r="U241" s="17">
        <v>430</v>
      </c>
      <c r="V241" s="45">
        <v>11692</v>
      </c>
    </row>
    <row r="242" spans="1:22" ht="69">
      <c r="A242" s="45">
        <v>241</v>
      </c>
      <c r="B242" s="82" t="s">
        <v>480</v>
      </c>
      <c r="C242" s="49" t="s">
        <v>9</v>
      </c>
      <c r="D242" s="51">
        <v>43656</v>
      </c>
      <c r="E242" s="51" t="s">
        <v>2551</v>
      </c>
      <c r="F242" s="51" t="s">
        <v>76</v>
      </c>
      <c r="G242" s="49" t="s">
        <v>192</v>
      </c>
      <c r="H242" s="49" t="s">
        <v>88</v>
      </c>
      <c r="I242" s="49" t="str">
        <f t="shared" si="20"/>
        <v>Neutral</v>
      </c>
      <c r="J242" s="17">
        <v>45001</v>
      </c>
      <c r="K242" s="49">
        <v>8.1</v>
      </c>
      <c r="L242" s="82" t="str">
        <f>IF(J242=9001,VLOOKUP(K242,'ISO-reference'!$C$1:$D$67,2,FALSE),IF(J242=45001,VLOOKUP(K242,'ISO-reference'!$A$1:$B$40,2,FALSE),IF(J242=21001,VLOOKUP(K242,'ISO-reference'!$E$1:$F$75,2,FALSE),"No ISO Mapping")))</f>
        <v xml:space="preserve"> Operational planning and control</v>
      </c>
      <c r="M242" s="49" t="s">
        <v>194</v>
      </c>
      <c r="N242" s="16"/>
      <c r="O242" s="52">
        <f t="shared" si="25"/>
        <v>43716</v>
      </c>
      <c r="P242" s="52">
        <v>43888</v>
      </c>
      <c r="Q242" s="82" t="s">
        <v>481</v>
      </c>
      <c r="R242" s="28" t="str">
        <f t="shared" si="22"/>
        <v>Closed</v>
      </c>
      <c r="S242" s="17">
        <f t="shared" ca="1" si="21"/>
        <v>232</v>
      </c>
      <c r="T242" s="17">
        <f t="shared" si="23"/>
        <v>172</v>
      </c>
      <c r="U242" s="17">
        <v>486</v>
      </c>
      <c r="V242" s="45">
        <v>11693</v>
      </c>
    </row>
    <row r="243" spans="1:22" ht="41.4">
      <c r="A243" s="45">
        <v>242</v>
      </c>
      <c r="B243" s="82" t="s">
        <v>482</v>
      </c>
      <c r="C243" s="49" t="s">
        <v>9</v>
      </c>
      <c r="D243" s="51">
        <v>43656</v>
      </c>
      <c r="E243" s="51" t="s">
        <v>2551</v>
      </c>
      <c r="F243" s="51" t="s">
        <v>76</v>
      </c>
      <c r="G243" s="49" t="s">
        <v>192</v>
      </c>
      <c r="H243" s="49" t="s">
        <v>88</v>
      </c>
      <c r="I243" s="49" t="str">
        <f t="shared" si="20"/>
        <v>Neutral</v>
      </c>
      <c r="J243" s="17">
        <v>45001</v>
      </c>
      <c r="K243" s="49">
        <v>8.1</v>
      </c>
      <c r="L243" s="82" t="str">
        <f>IF(J243=9001,VLOOKUP(K243,'ISO-reference'!$C$1:$D$67,2,FALSE),IF(J243=45001,VLOOKUP(K243,'ISO-reference'!$A$1:$B$40,2,FALSE),IF(J243=21001,VLOOKUP(K243,'ISO-reference'!$E$1:$F$75,2,FALSE),"No ISO Mapping")))</f>
        <v xml:space="preserve"> Operational planning and control</v>
      </c>
      <c r="M243" s="49" t="s">
        <v>194</v>
      </c>
      <c r="N243" s="16"/>
      <c r="O243" s="52">
        <f t="shared" si="25"/>
        <v>43716</v>
      </c>
      <c r="P243" s="52">
        <v>43888</v>
      </c>
      <c r="Q243" s="82" t="s">
        <v>483</v>
      </c>
      <c r="R243" s="28" t="str">
        <f t="shared" si="22"/>
        <v>Closed</v>
      </c>
      <c r="S243" s="17">
        <f t="shared" ca="1" si="21"/>
        <v>232</v>
      </c>
      <c r="T243" s="17">
        <f t="shared" si="23"/>
        <v>172</v>
      </c>
      <c r="U243" s="17">
        <v>487</v>
      </c>
      <c r="V243" s="45">
        <v>11694</v>
      </c>
    </row>
    <row r="244" spans="1:22" ht="41.4">
      <c r="A244" s="45">
        <v>243</v>
      </c>
      <c r="B244" s="82" t="s">
        <v>484</v>
      </c>
      <c r="C244" s="49" t="s">
        <v>9</v>
      </c>
      <c r="D244" s="51">
        <v>43656</v>
      </c>
      <c r="E244" s="51" t="s">
        <v>2551</v>
      </c>
      <c r="F244" s="51" t="s">
        <v>76</v>
      </c>
      <c r="G244" s="49" t="s">
        <v>192</v>
      </c>
      <c r="H244" s="49" t="s">
        <v>88</v>
      </c>
      <c r="I244" s="49" t="str">
        <f t="shared" si="20"/>
        <v>Neutral</v>
      </c>
      <c r="J244" s="17">
        <v>9001</v>
      </c>
      <c r="K244" s="49">
        <v>8.3000000000000007</v>
      </c>
      <c r="L244" s="82" t="str">
        <f>IF(J244=9001,VLOOKUP(K244,'ISO-reference'!$C$1:$D$67,2,FALSE),IF(J244=45001,VLOOKUP(K244,'ISO-reference'!$A$1:$B$40,2,FALSE),IF(J244=21001,VLOOKUP(K244,'ISO-reference'!$E$1:$F$75,2,FALSE),"No ISO Mapping")))</f>
        <v xml:space="preserve"> Design &amp; development of products &amp; services</v>
      </c>
      <c r="M244" s="49" t="s">
        <v>194</v>
      </c>
      <c r="N244" s="16"/>
      <c r="O244" s="52">
        <f t="shared" si="25"/>
        <v>43716</v>
      </c>
      <c r="P244" s="52">
        <v>43965</v>
      </c>
      <c r="Q244" s="82" t="s">
        <v>485</v>
      </c>
      <c r="R244" s="28" t="str">
        <f t="shared" si="22"/>
        <v>Closed</v>
      </c>
      <c r="S244" s="17">
        <f t="shared" ca="1" si="21"/>
        <v>309</v>
      </c>
      <c r="T244" s="17">
        <f t="shared" si="23"/>
        <v>249</v>
      </c>
      <c r="U244" s="17">
        <v>584</v>
      </c>
      <c r="V244" s="45">
        <v>11695</v>
      </c>
    </row>
    <row r="245" spans="1:22" ht="55.2">
      <c r="A245" s="45">
        <v>244</v>
      </c>
      <c r="B245" s="82" t="s">
        <v>486</v>
      </c>
      <c r="C245" s="49" t="s">
        <v>9</v>
      </c>
      <c r="D245" s="51">
        <v>43656</v>
      </c>
      <c r="E245" s="51" t="s">
        <v>2551</v>
      </c>
      <c r="F245" s="51" t="s">
        <v>76</v>
      </c>
      <c r="G245" s="49" t="s">
        <v>192</v>
      </c>
      <c r="H245" s="49" t="s">
        <v>88</v>
      </c>
      <c r="I245" s="49" t="str">
        <f t="shared" si="20"/>
        <v>Neutral</v>
      </c>
      <c r="J245" s="17">
        <v>45001</v>
      </c>
      <c r="K245" s="49" t="s">
        <v>416</v>
      </c>
      <c r="L245" s="82" t="str">
        <f>IF(J245=9001,VLOOKUP(K245,'ISO-reference'!$C$1:$D$67,2,FALSE),IF(J245=45001,VLOOKUP(K245,'ISO-reference'!$A$1:$B$40,2,FALSE),IF(J245=21001,VLOOKUP(K245,'ISO-reference'!$E$1:$F$75,2,FALSE),"No ISO Mapping")))</f>
        <v xml:space="preserve"> Determination of legal and other requirements</v>
      </c>
      <c r="M245" s="49" t="s">
        <v>194</v>
      </c>
      <c r="N245" s="16"/>
      <c r="O245" s="52">
        <f t="shared" si="25"/>
        <v>43716</v>
      </c>
      <c r="P245" s="52">
        <v>43888</v>
      </c>
      <c r="Q245" s="82" t="s">
        <v>487</v>
      </c>
      <c r="R245" s="28" t="str">
        <f t="shared" si="22"/>
        <v>Closed</v>
      </c>
      <c r="S245" s="17">
        <f t="shared" ca="1" si="21"/>
        <v>232</v>
      </c>
      <c r="T245" s="17">
        <f t="shared" si="23"/>
        <v>172</v>
      </c>
      <c r="U245" s="17">
        <v>428</v>
      </c>
      <c r="V245" s="45">
        <v>11696</v>
      </c>
    </row>
    <row r="246" spans="1:22" ht="55.2">
      <c r="A246" s="45">
        <v>245</v>
      </c>
      <c r="B246" s="82" t="s">
        <v>488</v>
      </c>
      <c r="C246" s="49" t="s">
        <v>9</v>
      </c>
      <c r="D246" s="51">
        <v>43656</v>
      </c>
      <c r="E246" s="51" t="s">
        <v>2551</v>
      </c>
      <c r="F246" s="51" t="s">
        <v>76</v>
      </c>
      <c r="G246" s="49" t="s">
        <v>192</v>
      </c>
      <c r="H246" s="49" t="s">
        <v>88</v>
      </c>
      <c r="I246" s="49" t="str">
        <f t="shared" si="20"/>
        <v>Neutral</v>
      </c>
      <c r="J246" s="17">
        <v>45001</v>
      </c>
      <c r="K246" s="49">
        <v>7.5</v>
      </c>
      <c r="L246" s="82" t="str">
        <f>IF(J246=9001,VLOOKUP(K246,'ISO-reference'!$C$1:$D$67,2,FALSE),IF(J246=45001,VLOOKUP(K246,'ISO-reference'!$A$1:$B$40,2,FALSE),IF(J246=21001,VLOOKUP(K246,'ISO-reference'!$E$1:$F$75,2,FALSE),"No ISO Mapping")))</f>
        <v xml:space="preserve"> Documented information</v>
      </c>
      <c r="M246" s="49" t="s">
        <v>489</v>
      </c>
      <c r="N246" s="16"/>
      <c r="O246" s="52">
        <f t="shared" si="25"/>
        <v>43716</v>
      </c>
      <c r="P246" s="52">
        <v>43888</v>
      </c>
      <c r="Q246" s="82" t="s">
        <v>490</v>
      </c>
      <c r="R246" s="28" t="str">
        <f t="shared" si="22"/>
        <v>Closed</v>
      </c>
      <c r="S246" s="17">
        <f t="shared" ca="1" si="21"/>
        <v>232</v>
      </c>
      <c r="T246" s="17">
        <f t="shared" si="23"/>
        <v>172</v>
      </c>
      <c r="U246" s="17">
        <v>485</v>
      </c>
      <c r="V246" s="45">
        <v>11698</v>
      </c>
    </row>
    <row r="247" spans="1:22" ht="69">
      <c r="A247" s="45">
        <v>246</v>
      </c>
      <c r="B247" s="82" t="s">
        <v>491</v>
      </c>
      <c r="C247" s="49" t="s">
        <v>9</v>
      </c>
      <c r="D247" s="51">
        <v>43626</v>
      </c>
      <c r="E247" s="51" t="s">
        <v>2551</v>
      </c>
      <c r="F247" s="51" t="s">
        <v>76</v>
      </c>
      <c r="G247" s="49" t="s">
        <v>492</v>
      </c>
      <c r="H247" s="49" t="s">
        <v>12</v>
      </c>
      <c r="I247" s="49" t="str">
        <f t="shared" si="20"/>
        <v>Negative</v>
      </c>
      <c r="J247" s="17">
        <v>9001</v>
      </c>
      <c r="K247" s="49" t="s">
        <v>193</v>
      </c>
      <c r="L247" s="82" t="str">
        <f>IF(J247=9001,VLOOKUP(K247,'ISO-reference'!$C$1:$D$67,2,FALSE),IF(J247=45001,VLOOKUP(K247,'ISO-reference'!$A$1:$B$40,2,FALSE),IF(J247=21001,VLOOKUP(K247,'ISO-reference'!$E$1:$F$75,2,FALSE),"No ISO Mapping")))</f>
        <v xml:space="preserve"> Determining requirements for products &amp; services</v>
      </c>
      <c r="M247" s="49" t="s">
        <v>194</v>
      </c>
      <c r="N247" s="16"/>
      <c r="O247" s="52">
        <f t="shared" si="25"/>
        <v>43686</v>
      </c>
      <c r="P247" s="52">
        <v>43888</v>
      </c>
      <c r="Q247" s="82" t="s">
        <v>493</v>
      </c>
      <c r="R247" s="28" t="str">
        <f t="shared" si="22"/>
        <v>Closed</v>
      </c>
      <c r="S247" s="17">
        <f t="shared" ca="1" si="21"/>
        <v>262</v>
      </c>
      <c r="T247" s="17">
        <f t="shared" si="23"/>
        <v>202</v>
      </c>
      <c r="U247" s="17">
        <v>212</v>
      </c>
      <c r="V247" s="45">
        <v>12262</v>
      </c>
    </row>
    <row r="248" spans="1:22" ht="82.8">
      <c r="A248" s="45">
        <v>247</v>
      </c>
      <c r="B248" s="82" t="s">
        <v>494</v>
      </c>
      <c r="C248" s="49" t="s">
        <v>9</v>
      </c>
      <c r="D248" s="51">
        <v>43626</v>
      </c>
      <c r="E248" s="51" t="s">
        <v>2551</v>
      </c>
      <c r="F248" s="51" t="s">
        <v>76</v>
      </c>
      <c r="G248" s="49" t="s">
        <v>492</v>
      </c>
      <c r="H248" s="49" t="s">
        <v>12</v>
      </c>
      <c r="I248" s="49" t="str">
        <f t="shared" si="20"/>
        <v>Negative</v>
      </c>
      <c r="J248" s="17">
        <v>9001</v>
      </c>
      <c r="K248" s="49" t="s">
        <v>193</v>
      </c>
      <c r="L248" s="82" t="str">
        <f>IF(J248=9001,VLOOKUP(K248,'ISO-reference'!$C$1:$D$67,2,FALSE),IF(J248=45001,VLOOKUP(K248,'ISO-reference'!$A$1:$B$40,2,FALSE),IF(J248=21001,VLOOKUP(K248,'ISO-reference'!$E$1:$F$75,2,FALSE),"No ISO Mapping")))</f>
        <v xml:space="preserve"> Determining requirements for products &amp; services</v>
      </c>
      <c r="M248" s="49" t="s">
        <v>194</v>
      </c>
      <c r="N248" s="16"/>
      <c r="O248" s="52">
        <v>43999</v>
      </c>
      <c r="P248" s="52">
        <v>44138</v>
      </c>
      <c r="Q248" s="85" t="s">
        <v>495</v>
      </c>
      <c r="R248" s="28" t="str">
        <f t="shared" si="22"/>
        <v>Closed</v>
      </c>
      <c r="S248" s="17">
        <f t="shared" ca="1" si="21"/>
        <v>512</v>
      </c>
      <c r="T248" s="17">
        <f t="shared" si="23"/>
        <v>139</v>
      </c>
      <c r="U248" s="17">
        <v>211</v>
      </c>
      <c r="V248" s="45">
        <v>12263</v>
      </c>
    </row>
    <row r="249" spans="1:22" ht="27.6">
      <c r="A249" s="45">
        <v>248</v>
      </c>
      <c r="B249" s="82" t="s">
        <v>496</v>
      </c>
      <c r="C249" s="49" t="s">
        <v>9</v>
      </c>
      <c r="D249" s="51">
        <v>43626</v>
      </c>
      <c r="E249" s="51" t="s">
        <v>2551</v>
      </c>
      <c r="F249" s="51" t="s">
        <v>76</v>
      </c>
      <c r="G249" s="49" t="s">
        <v>492</v>
      </c>
      <c r="H249" s="49" t="s">
        <v>12</v>
      </c>
      <c r="I249" s="49" t="str">
        <f t="shared" si="20"/>
        <v>Negative</v>
      </c>
      <c r="J249" s="17">
        <v>9001</v>
      </c>
      <c r="K249" s="49" t="s">
        <v>193</v>
      </c>
      <c r="L249" s="82" t="str">
        <f>IF(J249=9001,VLOOKUP(K249,'ISO-reference'!$C$1:$D$67,2,FALSE),IF(J249=45001,VLOOKUP(K249,'ISO-reference'!$A$1:$B$40,2,FALSE),IF(J249=21001,VLOOKUP(K249,'ISO-reference'!$E$1:$F$75,2,FALSE),"No ISO Mapping")))</f>
        <v xml:space="preserve"> Determining requirements for products &amp; services</v>
      </c>
      <c r="M249" s="49" t="s">
        <v>194</v>
      </c>
      <c r="N249" s="16"/>
      <c r="O249" s="52">
        <f>D249+60</f>
        <v>43686</v>
      </c>
      <c r="P249" s="52">
        <v>43888</v>
      </c>
      <c r="Q249" s="82" t="s">
        <v>497</v>
      </c>
      <c r="R249" s="28" t="str">
        <f t="shared" si="22"/>
        <v>Closed</v>
      </c>
      <c r="S249" s="17">
        <f t="shared" ca="1" si="21"/>
        <v>262</v>
      </c>
      <c r="T249" s="17">
        <f t="shared" si="23"/>
        <v>202</v>
      </c>
      <c r="U249" s="17">
        <v>209</v>
      </c>
      <c r="V249" s="45">
        <v>12264</v>
      </c>
    </row>
    <row r="250" spans="1:22" ht="55.2">
      <c r="A250" s="45">
        <v>249</v>
      </c>
      <c r="B250" s="82" t="s">
        <v>498</v>
      </c>
      <c r="C250" s="49" t="s">
        <v>9</v>
      </c>
      <c r="D250" s="51">
        <v>43626</v>
      </c>
      <c r="E250" s="51" t="s">
        <v>2551</v>
      </c>
      <c r="F250" s="51" t="s">
        <v>76</v>
      </c>
      <c r="G250" s="49" t="s">
        <v>492</v>
      </c>
      <c r="H250" s="49" t="s">
        <v>12</v>
      </c>
      <c r="I250" s="49" t="str">
        <f t="shared" si="20"/>
        <v>Negative</v>
      </c>
      <c r="J250" s="17">
        <v>9001</v>
      </c>
      <c r="K250" s="49" t="s">
        <v>193</v>
      </c>
      <c r="L250" s="82" t="str">
        <f>IF(J250=9001,VLOOKUP(K250,'ISO-reference'!$C$1:$D$67,2,FALSE),IF(J250=45001,VLOOKUP(K250,'ISO-reference'!$A$1:$B$40,2,FALSE),IF(J250=21001,VLOOKUP(K250,'ISO-reference'!$E$1:$F$75,2,FALSE),"No ISO Mapping")))</f>
        <v xml:space="preserve"> Determining requirements for products &amp; services</v>
      </c>
      <c r="M250" s="49" t="s">
        <v>194</v>
      </c>
      <c r="N250" s="16"/>
      <c r="O250" s="52">
        <f>D250+60</f>
        <v>43686</v>
      </c>
      <c r="P250" s="52">
        <v>43888</v>
      </c>
      <c r="Q250" s="82" t="s">
        <v>499</v>
      </c>
      <c r="R250" s="28" t="str">
        <f t="shared" si="22"/>
        <v>Closed</v>
      </c>
      <c r="S250" s="17">
        <f t="shared" ca="1" si="21"/>
        <v>262</v>
      </c>
      <c r="T250" s="17">
        <f t="shared" si="23"/>
        <v>202</v>
      </c>
      <c r="U250" s="17">
        <v>208</v>
      </c>
      <c r="V250" s="45">
        <v>12265</v>
      </c>
    </row>
    <row r="251" spans="1:22" ht="27.6">
      <c r="A251" s="45">
        <v>250</v>
      </c>
      <c r="B251" s="82" t="s">
        <v>500</v>
      </c>
      <c r="C251" s="49" t="s">
        <v>9</v>
      </c>
      <c r="D251" s="51">
        <v>43626</v>
      </c>
      <c r="E251" s="51" t="s">
        <v>2551</v>
      </c>
      <c r="F251" s="51" t="s">
        <v>76</v>
      </c>
      <c r="G251" s="49" t="s">
        <v>492</v>
      </c>
      <c r="H251" s="49" t="s">
        <v>12</v>
      </c>
      <c r="I251" s="49" t="str">
        <f t="shared" si="20"/>
        <v>Negative</v>
      </c>
      <c r="J251" s="17">
        <v>9001</v>
      </c>
      <c r="K251" s="49" t="s">
        <v>193</v>
      </c>
      <c r="L251" s="82" t="str">
        <f>IF(J251=9001,VLOOKUP(K251,'ISO-reference'!$C$1:$D$67,2,FALSE),IF(J251=45001,VLOOKUP(K251,'ISO-reference'!$A$1:$B$40,2,FALSE),IF(J251=21001,VLOOKUP(K251,'ISO-reference'!$E$1:$F$75,2,FALSE),"No ISO Mapping")))</f>
        <v xml:space="preserve"> Determining requirements for products &amp; services</v>
      </c>
      <c r="M251" s="49" t="s">
        <v>194</v>
      </c>
      <c r="N251" s="16"/>
      <c r="O251" s="52">
        <f>D251+60</f>
        <v>43686</v>
      </c>
      <c r="P251" s="52">
        <v>43888</v>
      </c>
      <c r="Q251" s="82" t="s">
        <v>501</v>
      </c>
      <c r="R251" s="28" t="str">
        <f t="shared" si="22"/>
        <v>Closed</v>
      </c>
      <c r="S251" s="17">
        <f t="shared" ca="1" si="21"/>
        <v>262</v>
      </c>
      <c r="T251" s="17">
        <f t="shared" si="23"/>
        <v>202</v>
      </c>
      <c r="U251" s="17">
        <v>210</v>
      </c>
      <c r="V251" s="45">
        <v>12267</v>
      </c>
    </row>
    <row r="252" spans="1:22" ht="41.4">
      <c r="A252" s="45">
        <v>251</v>
      </c>
      <c r="B252" s="82" t="s">
        <v>502</v>
      </c>
      <c r="C252" s="49" t="s">
        <v>9</v>
      </c>
      <c r="D252" s="51">
        <v>43626</v>
      </c>
      <c r="E252" s="51" t="s">
        <v>2551</v>
      </c>
      <c r="F252" s="51" t="s">
        <v>76</v>
      </c>
      <c r="G252" s="49" t="s">
        <v>492</v>
      </c>
      <c r="H252" s="49" t="s">
        <v>88</v>
      </c>
      <c r="I252" s="49" t="str">
        <f t="shared" si="20"/>
        <v>Neutral</v>
      </c>
      <c r="J252" s="17">
        <v>45001</v>
      </c>
      <c r="K252" s="49">
        <v>7.1</v>
      </c>
      <c r="L252" s="82" t="str">
        <f>IF(J252=9001,VLOOKUP(K252,'ISO-reference'!$C$1:$D$67,2,FALSE),IF(J252=45001,VLOOKUP(K252,'ISO-reference'!$A$1:$B$40,2,FALSE),IF(J252=21001,VLOOKUP(K252,'ISO-reference'!$E$1:$F$75,2,FALSE),"No ISO Mapping")))</f>
        <v xml:space="preserve"> Resources</v>
      </c>
      <c r="M252" s="49" t="s">
        <v>194</v>
      </c>
      <c r="N252" s="16"/>
      <c r="O252" s="52">
        <f>D252+60</f>
        <v>43686</v>
      </c>
      <c r="P252" s="52">
        <v>43909</v>
      </c>
      <c r="Q252" s="82" t="s">
        <v>503</v>
      </c>
      <c r="R252" s="28" t="str">
        <f t="shared" si="22"/>
        <v>Closed</v>
      </c>
      <c r="S252" s="17">
        <f t="shared" ca="1" si="21"/>
        <v>283</v>
      </c>
      <c r="T252" s="17">
        <f t="shared" si="23"/>
        <v>223</v>
      </c>
      <c r="U252" s="17">
        <v>168</v>
      </c>
      <c r="V252" s="45">
        <v>12268</v>
      </c>
    </row>
    <row r="253" spans="1:22" ht="96.6">
      <c r="A253" s="45">
        <v>252</v>
      </c>
      <c r="B253" s="82" t="s">
        <v>504</v>
      </c>
      <c r="C253" s="49" t="s">
        <v>9</v>
      </c>
      <c r="D253" s="51">
        <v>43626</v>
      </c>
      <c r="E253" s="51" t="s">
        <v>2551</v>
      </c>
      <c r="F253" s="51" t="s">
        <v>76</v>
      </c>
      <c r="G253" s="49" t="s">
        <v>492</v>
      </c>
      <c r="H253" s="49" t="s">
        <v>88</v>
      </c>
      <c r="I253" s="49" t="str">
        <f t="shared" si="20"/>
        <v>Neutral</v>
      </c>
      <c r="J253" s="17">
        <v>45001</v>
      </c>
      <c r="K253" s="49">
        <v>7.1</v>
      </c>
      <c r="L253" s="82" t="str">
        <f>IF(J253=9001,VLOOKUP(K253,'ISO-reference'!$C$1:$D$67,2,FALSE),IF(J253=45001,VLOOKUP(K253,'ISO-reference'!$A$1:$B$40,2,FALSE),IF(J253=21001,VLOOKUP(K253,'ISO-reference'!$E$1:$F$75,2,FALSE),"No ISO Mapping")))</f>
        <v xml:space="preserve"> Resources</v>
      </c>
      <c r="M253" s="49" t="s">
        <v>194</v>
      </c>
      <c r="N253" s="16"/>
      <c r="O253" s="52">
        <v>43999</v>
      </c>
      <c r="P253" s="52">
        <v>44000</v>
      </c>
      <c r="Q253" s="82" t="s">
        <v>505</v>
      </c>
      <c r="R253" s="28" t="str">
        <f t="shared" si="22"/>
        <v>Closed</v>
      </c>
      <c r="S253" s="17">
        <f t="shared" ca="1" si="21"/>
        <v>374</v>
      </c>
      <c r="T253" s="17">
        <f t="shared" si="23"/>
        <v>1</v>
      </c>
      <c r="U253" s="17">
        <v>169</v>
      </c>
      <c r="V253" s="45">
        <v>12269</v>
      </c>
    </row>
    <row r="254" spans="1:22" ht="41.4">
      <c r="A254" s="45">
        <v>253</v>
      </c>
      <c r="B254" s="82" t="s">
        <v>506</v>
      </c>
      <c r="C254" s="49" t="s">
        <v>9</v>
      </c>
      <c r="D254" s="51">
        <v>43626</v>
      </c>
      <c r="E254" s="51" t="s">
        <v>2551</v>
      </c>
      <c r="F254" s="51" t="s">
        <v>76</v>
      </c>
      <c r="G254" s="49" t="s">
        <v>492</v>
      </c>
      <c r="H254" s="49" t="s">
        <v>88</v>
      </c>
      <c r="I254" s="49" t="str">
        <f t="shared" si="20"/>
        <v>Neutral</v>
      </c>
      <c r="J254" s="17">
        <v>45001</v>
      </c>
      <c r="K254" s="49">
        <v>7.1</v>
      </c>
      <c r="L254" s="82" t="str">
        <f>IF(J254=9001,VLOOKUP(K254,'ISO-reference'!$C$1:$D$67,2,FALSE),IF(J254=45001,VLOOKUP(K254,'ISO-reference'!$A$1:$B$40,2,FALSE),IF(J254=21001,VLOOKUP(K254,'ISO-reference'!$E$1:$F$75,2,FALSE),"No ISO Mapping")))</f>
        <v xml:space="preserve"> Resources</v>
      </c>
      <c r="M254" s="49" t="s">
        <v>194</v>
      </c>
      <c r="N254" s="16"/>
      <c r="O254" s="52">
        <f>D254+60</f>
        <v>43686</v>
      </c>
      <c r="P254" s="52">
        <v>43907</v>
      </c>
      <c r="Q254" s="82" t="s">
        <v>507</v>
      </c>
      <c r="R254" s="28" t="str">
        <f t="shared" si="22"/>
        <v>Closed</v>
      </c>
      <c r="S254" s="17">
        <f t="shared" ca="1" si="21"/>
        <v>281</v>
      </c>
      <c r="T254" s="17">
        <f t="shared" si="23"/>
        <v>221</v>
      </c>
      <c r="U254" s="17">
        <v>172</v>
      </c>
      <c r="V254" s="45">
        <v>12271</v>
      </c>
    </row>
    <row r="255" spans="1:22" ht="55.2">
      <c r="A255" s="45">
        <v>254</v>
      </c>
      <c r="B255" s="82" t="s">
        <v>508</v>
      </c>
      <c r="C255" s="49" t="s">
        <v>9</v>
      </c>
      <c r="D255" s="51">
        <v>43626</v>
      </c>
      <c r="E255" s="51" t="s">
        <v>2551</v>
      </c>
      <c r="F255" s="51" t="s">
        <v>76</v>
      </c>
      <c r="G255" s="49" t="s">
        <v>492</v>
      </c>
      <c r="H255" s="49" t="s">
        <v>88</v>
      </c>
      <c r="I255" s="49" t="str">
        <f t="shared" si="20"/>
        <v>Neutral</v>
      </c>
      <c r="J255" s="17">
        <v>45001</v>
      </c>
      <c r="K255" s="49">
        <v>7.1</v>
      </c>
      <c r="L255" s="82" t="str">
        <f>IF(J255=9001,VLOOKUP(K255,'ISO-reference'!$C$1:$D$67,2,FALSE),IF(J255=45001,VLOOKUP(K255,'ISO-reference'!$A$1:$B$40,2,FALSE),IF(J255=21001,VLOOKUP(K255,'ISO-reference'!$E$1:$F$75,2,FALSE),"No ISO Mapping")))</f>
        <v xml:space="preserve"> Resources</v>
      </c>
      <c r="M255" s="49" t="s">
        <v>194</v>
      </c>
      <c r="N255" s="16"/>
      <c r="O255" s="52">
        <f>D255+60</f>
        <v>43686</v>
      </c>
      <c r="P255" s="52">
        <v>43888</v>
      </c>
      <c r="Q255" s="82" t="s">
        <v>509</v>
      </c>
      <c r="R255" s="28" t="str">
        <f t="shared" si="22"/>
        <v>Closed</v>
      </c>
      <c r="S255" s="17">
        <f t="shared" ca="1" si="21"/>
        <v>262</v>
      </c>
      <c r="T255" s="17">
        <f t="shared" si="23"/>
        <v>202</v>
      </c>
      <c r="U255" s="17">
        <v>173</v>
      </c>
      <c r="V255" s="45">
        <v>12272</v>
      </c>
    </row>
    <row r="256" spans="1:22" ht="41.4">
      <c r="A256" s="45">
        <v>255</v>
      </c>
      <c r="B256" s="82" t="s">
        <v>510</v>
      </c>
      <c r="C256" s="49" t="s">
        <v>9</v>
      </c>
      <c r="D256" s="51">
        <v>43626</v>
      </c>
      <c r="E256" s="51" t="s">
        <v>2551</v>
      </c>
      <c r="F256" s="51" t="s">
        <v>76</v>
      </c>
      <c r="G256" s="49" t="s">
        <v>492</v>
      </c>
      <c r="H256" s="49" t="s">
        <v>12</v>
      </c>
      <c r="I256" s="49" t="str">
        <f t="shared" si="20"/>
        <v>Negative</v>
      </c>
      <c r="J256" s="17">
        <v>45001</v>
      </c>
      <c r="K256" s="49">
        <v>7.1</v>
      </c>
      <c r="L256" s="82" t="str">
        <f>IF(J256=9001,VLOOKUP(K256,'ISO-reference'!$C$1:$D$67,2,FALSE),IF(J256=45001,VLOOKUP(K256,'ISO-reference'!$A$1:$B$40,2,FALSE),IF(J256=21001,VLOOKUP(K256,'ISO-reference'!$E$1:$F$75,2,FALSE),"No ISO Mapping")))</f>
        <v xml:space="preserve"> Resources</v>
      </c>
      <c r="M256" s="49" t="s">
        <v>194</v>
      </c>
      <c r="N256" s="16"/>
      <c r="O256" s="52">
        <f>D256+60</f>
        <v>43686</v>
      </c>
      <c r="P256" s="52">
        <v>43888</v>
      </c>
      <c r="Q256" s="82" t="s">
        <v>511</v>
      </c>
      <c r="R256" s="28" t="str">
        <f t="shared" si="22"/>
        <v>Closed</v>
      </c>
      <c r="S256" s="17">
        <f t="shared" ca="1" si="21"/>
        <v>262</v>
      </c>
      <c r="T256" s="17">
        <f t="shared" si="23"/>
        <v>202</v>
      </c>
      <c r="U256" s="17">
        <v>174</v>
      </c>
      <c r="V256" s="45">
        <v>12274</v>
      </c>
    </row>
    <row r="257" spans="1:22" ht="96.6">
      <c r="A257" s="45">
        <v>256</v>
      </c>
      <c r="B257" s="82" t="s">
        <v>512</v>
      </c>
      <c r="C257" s="49" t="s">
        <v>9</v>
      </c>
      <c r="D257" s="51">
        <v>43626</v>
      </c>
      <c r="E257" s="51" t="s">
        <v>2551</v>
      </c>
      <c r="F257" s="51" t="s">
        <v>76</v>
      </c>
      <c r="G257" s="49" t="s">
        <v>492</v>
      </c>
      <c r="H257" s="49" t="s">
        <v>12</v>
      </c>
      <c r="I257" s="49" t="str">
        <f t="shared" si="20"/>
        <v>Negative</v>
      </c>
      <c r="J257" s="17">
        <v>45001</v>
      </c>
      <c r="K257" s="49">
        <v>7.1</v>
      </c>
      <c r="L257" s="82" t="str">
        <f>IF(J257=9001,VLOOKUP(K257,'ISO-reference'!$C$1:$D$67,2,FALSE),IF(J257=45001,VLOOKUP(K257,'ISO-reference'!$A$1:$B$40,2,FALSE),IF(J257=21001,VLOOKUP(K257,'ISO-reference'!$E$1:$F$75,2,FALSE),"No ISO Mapping")))</f>
        <v xml:space="preserve"> Resources</v>
      </c>
      <c r="M257" s="49" t="s">
        <v>194</v>
      </c>
      <c r="N257" s="16"/>
      <c r="O257" s="52">
        <f>D257+60</f>
        <v>43686</v>
      </c>
      <c r="P257" s="52">
        <v>43907</v>
      </c>
      <c r="Q257" s="82" t="s">
        <v>513</v>
      </c>
      <c r="R257" s="28" t="str">
        <f t="shared" si="22"/>
        <v>Closed</v>
      </c>
      <c r="S257" s="17">
        <f t="shared" ca="1" si="21"/>
        <v>281</v>
      </c>
      <c r="T257" s="17">
        <f t="shared" si="23"/>
        <v>221</v>
      </c>
      <c r="U257" s="17">
        <v>175</v>
      </c>
      <c r="V257" s="45">
        <v>12277</v>
      </c>
    </row>
    <row r="258" spans="1:22" ht="41.4">
      <c r="A258" s="45">
        <v>257</v>
      </c>
      <c r="B258" s="82" t="s">
        <v>514</v>
      </c>
      <c r="C258" s="49" t="s">
        <v>9</v>
      </c>
      <c r="D258" s="51">
        <v>43626</v>
      </c>
      <c r="E258" s="51" t="s">
        <v>2551</v>
      </c>
      <c r="F258" s="51" t="s">
        <v>76</v>
      </c>
      <c r="G258" s="49" t="s">
        <v>492</v>
      </c>
      <c r="H258" s="49" t="s">
        <v>12</v>
      </c>
      <c r="I258" s="49" t="str">
        <f t="shared" ref="I258:I321" si="26">IF(H258="Strength", "Positive", IF(OR(H258="OFI", H258="Observation"), "Neutral", "Negative"))</f>
        <v>Negative</v>
      </c>
      <c r="J258" s="17">
        <v>9001</v>
      </c>
      <c r="K258" s="49" t="s">
        <v>85</v>
      </c>
      <c r="L258" s="82" t="str">
        <f>IF(J258=9001,VLOOKUP(K258,'ISO-reference'!$C$1:$D$67,2,FALSE),IF(J258=45001,VLOOKUP(K258,'ISO-reference'!$A$1:$B$40,2,FALSE),IF(J258=21001,VLOOKUP(K258,'ISO-reference'!$E$1:$F$75,2,FALSE),"No ISO Mapping")))</f>
        <v xml:space="preserve"> Infrastructure</v>
      </c>
      <c r="M258" s="49" t="s">
        <v>194</v>
      </c>
      <c r="N258" s="16"/>
      <c r="O258" s="52">
        <v>43999</v>
      </c>
      <c r="P258" s="52">
        <v>43967</v>
      </c>
      <c r="Q258" s="82" t="s">
        <v>515</v>
      </c>
      <c r="R258" s="28" t="str">
        <f t="shared" si="22"/>
        <v>Closed</v>
      </c>
      <c r="S258" s="17">
        <f t="shared" ref="S258:S321" ca="1" si="27">IF(P258="NA",TODAY()-D258, P258-D258)</f>
        <v>341</v>
      </c>
      <c r="T258" s="17">
        <f t="shared" si="23"/>
        <v>-32</v>
      </c>
      <c r="U258" s="17">
        <v>201</v>
      </c>
      <c r="V258" s="45">
        <v>12279</v>
      </c>
    </row>
    <row r="259" spans="1:22" ht="110.4">
      <c r="A259" s="45">
        <v>258</v>
      </c>
      <c r="B259" s="82" t="s">
        <v>516</v>
      </c>
      <c r="C259" s="49" t="s">
        <v>9</v>
      </c>
      <c r="D259" s="51">
        <v>43626</v>
      </c>
      <c r="E259" s="51" t="s">
        <v>2551</v>
      </c>
      <c r="F259" s="51" t="s">
        <v>76</v>
      </c>
      <c r="G259" s="49" t="s">
        <v>492</v>
      </c>
      <c r="H259" s="49" t="s">
        <v>12</v>
      </c>
      <c r="I259" s="49" t="str">
        <f t="shared" si="26"/>
        <v>Negative</v>
      </c>
      <c r="J259" s="17">
        <v>45001</v>
      </c>
      <c r="K259" s="49">
        <v>7.1</v>
      </c>
      <c r="L259" s="82" t="str">
        <f>IF(J259=9001,VLOOKUP(K259,'ISO-reference'!$C$1:$D$67,2,FALSE),IF(J259=45001,VLOOKUP(K259,'ISO-reference'!$A$1:$B$40,2,FALSE),IF(J259=21001,VLOOKUP(K259,'ISO-reference'!$E$1:$F$75,2,FALSE),"No ISO Mapping")))</f>
        <v xml:space="preserve"> Resources</v>
      </c>
      <c r="M259" s="49" t="s">
        <v>194</v>
      </c>
      <c r="N259" s="16"/>
      <c r="O259" s="52">
        <f>D259+60</f>
        <v>43686</v>
      </c>
      <c r="P259" s="52">
        <v>43888</v>
      </c>
      <c r="Q259" s="82" t="s">
        <v>517</v>
      </c>
      <c r="R259" s="28" t="str">
        <f t="shared" ref="R259:R322" si="28">IF(P259="NA", "Open", "Closed")</f>
        <v>Closed</v>
      </c>
      <c r="S259" s="17">
        <f t="shared" ca="1" si="27"/>
        <v>262</v>
      </c>
      <c r="T259" s="17">
        <f t="shared" ref="T259:T322" si="29">IF(R259="Open",0, P259-O259)</f>
        <v>202</v>
      </c>
      <c r="U259" s="17">
        <v>170</v>
      </c>
      <c r="V259" s="45">
        <v>12280</v>
      </c>
    </row>
    <row r="260" spans="1:22" ht="151.80000000000001">
      <c r="A260" s="45">
        <v>259</v>
      </c>
      <c r="B260" s="82" t="s">
        <v>518</v>
      </c>
      <c r="C260" s="49" t="s">
        <v>9</v>
      </c>
      <c r="D260" s="51">
        <v>43626</v>
      </c>
      <c r="E260" s="51" t="s">
        <v>2551</v>
      </c>
      <c r="F260" s="51" t="s">
        <v>76</v>
      </c>
      <c r="G260" s="49" t="s">
        <v>492</v>
      </c>
      <c r="H260" s="49" t="s">
        <v>12</v>
      </c>
      <c r="I260" s="49" t="str">
        <f t="shared" si="26"/>
        <v>Negative</v>
      </c>
      <c r="J260" s="17">
        <v>45001</v>
      </c>
      <c r="K260" s="49">
        <v>7.1</v>
      </c>
      <c r="L260" s="82" t="str">
        <f>IF(J260=9001,VLOOKUP(K260,'ISO-reference'!$C$1:$D$67,2,FALSE),IF(J260=45001,VLOOKUP(K260,'ISO-reference'!$A$1:$B$40,2,FALSE),IF(J260=21001,VLOOKUP(K260,'ISO-reference'!$E$1:$F$75,2,FALSE),"No ISO Mapping")))</f>
        <v xml:space="preserve"> Resources</v>
      </c>
      <c r="M260" s="49" t="s">
        <v>194</v>
      </c>
      <c r="N260" s="16"/>
      <c r="O260" s="52">
        <f>D260+60</f>
        <v>43686</v>
      </c>
      <c r="P260" s="52">
        <v>43888</v>
      </c>
      <c r="Q260" s="82" t="s">
        <v>519</v>
      </c>
      <c r="R260" s="28" t="str">
        <f t="shared" si="28"/>
        <v>Closed</v>
      </c>
      <c r="S260" s="17">
        <f t="shared" ca="1" si="27"/>
        <v>262</v>
      </c>
      <c r="T260" s="17">
        <f t="shared" si="29"/>
        <v>202</v>
      </c>
      <c r="U260" s="17">
        <v>171</v>
      </c>
      <c r="V260" s="45">
        <v>12281</v>
      </c>
    </row>
    <row r="261" spans="1:22" ht="110.4">
      <c r="A261" s="45">
        <v>260</v>
      </c>
      <c r="B261" s="82" t="s">
        <v>520</v>
      </c>
      <c r="C261" s="49" t="s">
        <v>9</v>
      </c>
      <c r="D261" s="51">
        <v>43626</v>
      </c>
      <c r="E261" s="51" t="s">
        <v>2551</v>
      </c>
      <c r="F261" s="51" t="s">
        <v>76</v>
      </c>
      <c r="G261" s="49" t="s">
        <v>492</v>
      </c>
      <c r="H261" s="49" t="s">
        <v>12</v>
      </c>
      <c r="I261" s="49" t="str">
        <f t="shared" si="26"/>
        <v>Negative</v>
      </c>
      <c r="J261" s="17">
        <v>45001</v>
      </c>
      <c r="K261" s="49">
        <v>7.1</v>
      </c>
      <c r="L261" s="82" t="str">
        <f>IF(J261=9001,VLOOKUP(K261,'ISO-reference'!$C$1:$D$67,2,FALSE),IF(J261=45001,VLOOKUP(K261,'ISO-reference'!$A$1:$B$40,2,FALSE),IF(J261=21001,VLOOKUP(K261,'ISO-reference'!$E$1:$F$75,2,FALSE),"No ISO Mapping")))</f>
        <v xml:space="preserve"> Resources</v>
      </c>
      <c r="M261" s="49" t="s">
        <v>194</v>
      </c>
      <c r="N261" s="16"/>
      <c r="O261" s="52">
        <v>43999</v>
      </c>
      <c r="P261" s="52">
        <v>44000</v>
      </c>
      <c r="Q261" s="82" t="s">
        <v>521</v>
      </c>
      <c r="R261" s="28" t="str">
        <f t="shared" si="28"/>
        <v>Closed</v>
      </c>
      <c r="S261" s="17">
        <f t="shared" ca="1" si="27"/>
        <v>374</v>
      </c>
      <c r="T261" s="17">
        <f t="shared" si="29"/>
        <v>1</v>
      </c>
      <c r="U261" s="17">
        <v>176</v>
      </c>
      <c r="V261" s="45">
        <v>12282</v>
      </c>
    </row>
    <row r="262" spans="1:22" ht="55.2">
      <c r="A262" s="45">
        <v>261</v>
      </c>
      <c r="B262" s="82" t="s">
        <v>522</v>
      </c>
      <c r="C262" s="49" t="s">
        <v>9</v>
      </c>
      <c r="D262" s="51">
        <v>43626</v>
      </c>
      <c r="E262" s="51" t="s">
        <v>2551</v>
      </c>
      <c r="F262" s="51" t="s">
        <v>76</v>
      </c>
      <c r="G262" s="49" t="s">
        <v>492</v>
      </c>
      <c r="H262" s="49" t="s">
        <v>12</v>
      </c>
      <c r="I262" s="49" t="str">
        <f t="shared" si="26"/>
        <v>Negative</v>
      </c>
      <c r="J262" s="17">
        <v>45001</v>
      </c>
      <c r="K262" s="49">
        <v>7.1</v>
      </c>
      <c r="L262" s="82" t="str">
        <f>IF(J262=9001,VLOOKUP(K262,'ISO-reference'!$C$1:$D$67,2,FALSE),IF(J262=45001,VLOOKUP(K262,'ISO-reference'!$A$1:$B$40,2,FALSE),IF(J262=21001,VLOOKUP(K262,'ISO-reference'!$E$1:$F$75,2,FALSE),"No ISO Mapping")))</f>
        <v xml:space="preserve"> Resources</v>
      </c>
      <c r="M262" s="49" t="s">
        <v>194</v>
      </c>
      <c r="N262" s="16"/>
      <c r="O262" s="52">
        <f>D262+60</f>
        <v>43686</v>
      </c>
      <c r="P262" s="52">
        <v>43907</v>
      </c>
      <c r="Q262" s="82" t="s">
        <v>523</v>
      </c>
      <c r="R262" s="28" t="str">
        <f t="shared" si="28"/>
        <v>Closed</v>
      </c>
      <c r="S262" s="17">
        <f t="shared" ca="1" si="27"/>
        <v>281</v>
      </c>
      <c r="T262" s="17">
        <f t="shared" si="29"/>
        <v>221</v>
      </c>
      <c r="U262" s="17">
        <v>177</v>
      </c>
      <c r="V262" s="45">
        <v>12283</v>
      </c>
    </row>
    <row r="263" spans="1:22" ht="69">
      <c r="A263" s="45">
        <v>262</v>
      </c>
      <c r="B263" s="82" t="s">
        <v>524</v>
      </c>
      <c r="C263" s="49" t="s">
        <v>9</v>
      </c>
      <c r="D263" s="51">
        <v>43627</v>
      </c>
      <c r="E263" s="51" t="s">
        <v>2551</v>
      </c>
      <c r="F263" s="51" t="s">
        <v>76</v>
      </c>
      <c r="G263" s="49" t="s">
        <v>492</v>
      </c>
      <c r="H263" s="49" t="s">
        <v>12</v>
      </c>
      <c r="I263" s="49" t="str">
        <f t="shared" si="26"/>
        <v>Negative</v>
      </c>
      <c r="J263" s="17">
        <v>45001</v>
      </c>
      <c r="K263" s="49">
        <v>7.1</v>
      </c>
      <c r="L263" s="82" t="str">
        <f>IF(J263=9001,VLOOKUP(K263,'ISO-reference'!$C$1:$D$67,2,FALSE),IF(J263=45001,VLOOKUP(K263,'ISO-reference'!$A$1:$B$40,2,FALSE),IF(J263=21001,VLOOKUP(K263,'ISO-reference'!$E$1:$F$75,2,FALSE),"No ISO Mapping")))</f>
        <v xml:space="preserve"> Resources</v>
      </c>
      <c r="M263" s="49" t="s">
        <v>194</v>
      </c>
      <c r="N263" s="16"/>
      <c r="O263" s="52">
        <f>D263+60</f>
        <v>43687</v>
      </c>
      <c r="P263" s="52">
        <v>43879</v>
      </c>
      <c r="Q263" s="82" t="s">
        <v>525</v>
      </c>
      <c r="R263" s="28" t="str">
        <f t="shared" si="28"/>
        <v>Closed</v>
      </c>
      <c r="S263" s="17">
        <f t="shared" ca="1" si="27"/>
        <v>252</v>
      </c>
      <c r="T263" s="17">
        <f t="shared" si="29"/>
        <v>192</v>
      </c>
      <c r="U263" s="17">
        <v>178</v>
      </c>
      <c r="V263" s="45">
        <v>12284</v>
      </c>
    </row>
    <row r="264" spans="1:22" ht="69">
      <c r="A264" s="45">
        <v>263</v>
      </c>
      <c r="B264" s="82" t="s">
        <v>526</v>
      </c>
      <c r="C264" s="49" t="s">
        <v>9</v>
      </c>
      <c r="D264" s="51">
        <v>43627</v>
      </c>
      <c r="E264" s="51" t="s">
        <v>2551</v>
      </c>
      <c r="F264" s="51" t="s">
        <v>76</v>
      </c>
      <c r="G264" s="49" t="s">
        <v>492</v>
      </c>
      <c r="H264" s="49" t="s">
        <v>12</v>
      </c>
      <c r="I264" s="49" t="str">
        <f t="shared" si="26"/>
        <v>Negative</v>
      </c>
      <c r="J264" s="17">
        <v>45001</v>
      </c>
      <c r="K264" s="49">
        <v>7.1</v>
      </c>
      <c r="L264" s="82" t="str">
        <f>IF(J264=9001,VLOOKUP(K264,'ISO-reference'!$C$1:$D$67,2,FALSE),IF(J264=45001,VLOOKUP(K264,'ISO-reference'!$A$1:$B$40,2,FALSE),IF(J264=21001,VLOOKUP(K264,'ISO-reference'!$E$1:$F$75,2,FALSE),"No ISO Mapping")))</f>
        <v xml:space="preserve"> Resources</v>
      </c>
      <c r="M264" s="49" t="s">
        <v>194</v>
      </c>
      <c r="N264" s="16"/>
      <c r="O264" s="52">
        <f>D264+60</f>
        <v>43687</v>
      </c>
      <c r="P264" s="52">
        <v>43888</v>
      </c>
      <c r="Q264" s="82" t="s">
        <v>527</v>
      </c>
      <c r="R264" s="28" t="str">
        <f t="shared" si="28"/>
        <v>Closed</v>
      </c>
      <c r="S264" s="17">
        <f t="shared" ca="1" si="27"/>
        <v>261</v>
      </c>
      <c r="T264" s="17">
        <f t="shared" si="29"/>
        <v>201</v>
      </c>
      <c r="U264" s="17">
        <v>179</v>
      </c>
      <c r="V264" s="45">
        <v>12285</v>
      </c>
    </row>
    <row r="265" spans="1:22" ht="96.6">
      <c r="A265" s="45">
        <v>264</v>
      </c>
      <c r="B265" s="82" t="s">
        <v>528</v>
      </c>
      <c r="C265" s="49" t="s">
        <v>9</v>
      </c>
      <c r="D265" s="51">
        <v>43627</v>
      </c>
      <c r="E265" s="51" t="s">
        <v>2551</v>
      </c>
      <c r="F265" s="51" t="s">
        <v>76</v>
      </c>
      <c r="G265" s="49" t="s">
        <v>492</v>
      </c>
      <c r="H265" s="49" t="s">
        <v>12</v>
      </c>
      <c r="I265" s="49" t="str">
        <f t="shared" si="26"/>
        <v>Negative</v>
      </c>
      <c r="J265" s="17">
        <v>45001</v>
      </c>
      <c r="K265" s="49">
        <v>7.1</v>
      </c>
      <c r="L265" s="82" t="str">
        <f>IF(J265=9001,VLOOKUP(K265,'ISO-reference'!$C$1:$D$67,2,FALSE),IF(J265=45001,VLOOKUP(K265,'ISO-reference'!$A$1:$B$40,2,FALSE),IF(J265=21001,VLOOKUP(K265,'ISO-reference'!$E$1:$F$75,2,FALSE),"No ISO Mapping")))</f>
        <v xml:space="preserve"> Resources</v>
      </c>
      <c r="M265" s="49" t="s">
        <v>194</v>
      </c>
      <c r="N265" s="16"/>
      <c r="O265" s="52">
        <f>D265+60</f>
        <v>43687</v>
      </c>
      <c r="P265" s="52">
        <v>43909</v>
      </c>
      <c r="Q265" s="82" t="s">
        <v>529</v>
      </c>
      <c r="R265" s="28" t="str">
        <f t="shared" si="28"/>
        <v>Closed</v>
      </c>
      <c r="S265" s="17">
        <f t="shared" ca="1" si="27"/>
        <v>282</v>
      </c>
      <c r="T265" s="17">
        <f t="shared" si="29"/>
        <v>222</v>
      </c>
      <c r="U265" s="17">
        <v>180</v>
      </c>
      <c r="V265" s="45">
        <v>12287</v>
      </c>
    </row>
    <row r="266" spans="1:22" ht="55.2">
      <c r="A266" s="45">
        <v>265</v>
      </c>
      <c r="B266" s="82" t="s">
        <v>530</v>
      </c>
      <c r="C266" s="49" t="s">
        <v>9</v>
      </c>
      <c r="D266" s="51">
        <v>43627</v>
      </c>
      <c r="E266" s="51" t="s">
        <v>2551</v>
      </c>
      <c r="F266" s="51" t="s">
        <v>76</v>
      </c>
      <c r="G266" s="49" t="s">
        <v>492</v>
      </c>
      <c r="H266" s="49" t="s">
        <v>12</v>
      </c>
      <c r="I266" s="49" t="str">
        <f t="shared" si="26"/>
        <v>Negative</v>
      </c>
      <c r="J266" s="17">
        <v>9001</v>
      </c>
      <c r="K266" s="49" t="s">
        <v>85</v>
      </c>
      <c r="L266" s="82" t="str">
        <f>IF(J266=9001,VLOOKUP(K266,'ISO-reference'!$C$1:$D$67,2,FALSE),IF(J266=45001,VLOOKUP(K266,'ISO-reference'!$A$1:$B$40,2,FALSE),IF(J266=21001,VLOOKUP(K266,'ISO-reference'!$E$1:$F$75,2,FALSE),"No ISO Mapping")))</f>
        <v xml:space="preserve"> Infrastructure</v>
      </c>
      <c r="M266" s="49" t="s">
        <v>194</v>
      </c>
      <c r="N266" s="16"/>
      <c r="O266" s="52">
        <v>43999</v>
      </c>
      <c r="P266" s="52">
        <v>43967</v>
      </c>
      <c r="Q266" s="82" t="s">
        <v>531</v>
      </c>
      <c r="R266" s="28" t="str">
        <f t="shared" si="28"/>
        <v>Closed</v>
      </c>
      <c r="S266" s="17">
        <f t="shared" ca="1" si="27"/>
        <v>340</v>
      </c>
      <c r="T266" s="17">
        <f t="shared" si="29"/>
        <v>-32</v>
      </c>
      <c r="U266" s="17">
        <v>202</v>
      </c>
      <c r="V266" s="45">
        <v>12288</v>
      </c>
    </row>
    <row r="267" spans="1:22" ht="69">
      <c r="A267" s="45">
        <v>266</v>
      </c>
      <c r="B267" s="82" t="s">
        <v>532</v>
      </c>
      <c r="C267" s="49" t="s">
        <v>9</v>
      </c>
      <c r="D267" s="51">
        <v>43627</v>
      </c>
      <c r="E267" s="51" t="s">
        <v>2551</v>
      </c>
      <c r="F267" s="51" t="s">
        <v>76</v>
      </c>
      <c r="G267" s="49" t="s">
        <v>492</v>
      </c>
      <c r="H267" s="49" t="s">
        <v>12</v>
      </c>
      <c r="I267" s="49" t="str">
        <f t="shared" si="26"/>
        <v>Negative</v>
      </c>
      <c r="J267" s="17">
        <v>45001</v>
      </c>
      <c r="K267" s="49">
        <v>7.1</v>
      </c>
      <c r="L267" s="82" t="str">
        <f>IF(J267=9001,VLOOKUP(K267,'ISO-reference'!$C$1:$D$67,2,FALSE),IF(J267=45001,VLOOKUP(K267,'ISO-reference'!$A$1:$B$40,2,FALSE),IF(J267=21001,VLOOKUP(K267,'ISO-reference'!$E$1:$F$75,2,FALSE),"No ISO Mapping")))</f>
        <v xml:space="preserve"> Resources</v>
      </c>
      <c r="M267" s="49" t="s">
        <v>194</v>
      </c>
      <c r="N267" s="16"/>
      <c r="O267" s="52">
        <f>D267+60</f>
        <v>43687</v>
      </c>
      <c r="P267" s="52">
        <v>43913</v>
      </c>
      <c r="Q267" s="82" t="s">
        <v>533</v>
      </c>
      <c r="R267" s="28" t="str">
        <f t="shared" si="28"/>
        <v>Closed</v>
      </c>
      <c r="S267" s="17">
        <f t="shared" ca="1" si="27"/>
        <v>286</v>
      </c>
      <c r="T267" s="17">
        <f t="shared" si="29"/>
        <v>226</v>
      </c>
      <c r="U267" s="17">
        <v>181</v>
      </c>
      <c r="V267" s="45">
        <v>12289</v>
      </c>
    </row>
    <row r="268" spans="1:22" ht="82.8">
      <c r="A268" s="45">
        <v>267</v>
      </c>
      <c r="B268" s="82" t="s">
        <v>534</v>
      </c>
      <c r="C268" s="49" t="s">
        <v>9</v>
      </c>
      <c r="D268" s="51">
        <v>43627</v>
      </c>
      <c r="E268" s="51" t="s">
        <v>2551</v>
      </c>
      <c r="F268" s="51" t="s">
        <v>76</v>
      </c>
      <c r="G268" s="49" t="s">
        <v>492</v>
      </c>
      <c r="H268" s="49" t="s">
        <v>12</v>
      </c>
      <c r="I268" s="49" t="str">
        <f t="shared" si="26"/>
        <v>Negative</v>
      </c>
      <c r="J268" s="17">
        <v>45001</v>
      </c>
      <c r="K268" s="49">
        <v>7.1</v>
      </c>
      <c r="L268" s="82" t="str">
        <f>IF(J268=9001,VLOOKUP(K268,'ISO-reference'!$C$1:$D$67,2,FALSE),IF(J268=45001,VLOOKUP(K268,'ISO-reference'!$A$1:$B$40,2,FALSE),IF(J268=21001,VLOOKUP(K268,'ISO-reference'!$E$1:$F$75,2,FALSE),"No ISO Mapping")))</f>
        <v xml:space="preserve"> Resources</v>
      </c>
      <c r="M268" s="49" t="s">
        <v>194</v>
      </c>
      <c r="N268" s="16"/>
      <c r="O268" s="52">
        <v>43999</v>
      </c>
      <c r="P268" s="52">
        <v>44000</v>
      </c>
      <c r="Q268" s="82" t="s">
        <v>535</v>
      </c>
      <c r="R268" s="28" t="str">
        <f t="shared" si="28"/>
        <v>Closed</v>
      </c>
      <c r="S268" s="17">
        <f t="shared" ca="1" si="27"/>
        <v>373</v>
      </c>
      <c r="T268" s="17">
        <f t="shared" si="29"/>
        <v>1</v>
      </c>
      <c r="U268" s="17">
        <v>182</v>
      </c>
      <c r="V268" s="45">
        <v>12291</v>
      </c>
    </row>
    <row r="269" spans="1:22" ht="41.4">
      <c r="A269" s="45">
        <v>268</v>
      </c>
      <c r="B269" s="82" t="s">
        <v>536</v>
      </c>
      <c r="C269" s="49" t="s">
        <v>9</v>
      </c>
      <c r="D269" s="51">
        <v>43627</v>
      </c>
      <c r="E269" s="51" t="s">
        <v>2551</v>
      </c>
      <c r="F269" s="51" t="s">
        <v>76</v>
      </c>
      <c r="G269" s="49" t="s">
        <v>492</v>
      </c>
      <c r="H269" s="49" t="s">
        <v>12</v>
      </c>
      <c r="I269" s="49" t="str">
        <f t="shared" si="26"/>
        <v>Negative</v>
      </c>
      <c r="J269" s="17">
        <v>9001</v>
      </c>
      <c r="K269" s="49" t="s">
        <v>85</v>
      </c>
      <c r="L269" s="82" t="str">
        <f>IF(J269=9001,VLOOKUP(K269,'ISO-reference'!$C$1:$D$67,2,FALSE),IF(J269=45001,VLOOKUP(K269,'ISO-reference'!$A$1:$B$40,2,FALSE),IF(J269=21001,VLOOKUP(K269,'ISO-reference'!$E$1:$F$75,2,FALSE),"No ISO Mapping")))</f>
        <v xml:space="preserve"> Infrastructure</v>
      </c>
      <c r="M269" s="49" t="s">
        <v>194</v>
      </c>
      <c r="N269" s="16"/>
      <c r="O269" s="52">
        <v>43999</v>
      </c>
      <c r="P269" s="52">
        <v>43967</v>
      </c>
      <c r="Q269" s="82" t="s">
        <v>537</v>
      </c>
      <c r="R269" s="28" t="str">
        <f t="shared" si="28"/>
        <v>Closed</v>
      </c>
      <c r="S269" s="17">
        <f t="shared" ca="1" si="27"/>
        <v>340</v>
      </c>
      <c r="T269" s="17">
        <f t="shared" si="29"/>
        <v>-32</v>
      </c>
      <c r="U269" s="17"/>
      <c r="V269" s="45">
        <v>12292</v>
      </c>
    </row>
    <row r="270" spans="1:22" ht="27.6">
      <c r="A270" s="45">
        <v>269</v>
      </c>
      <c r="B270" s="82" t="s">
        <v>538</v>
      </c>
      <c r="C270" s="49" t="s">
        <v>9</v>
      </c>
      <c r="D270" s="51">
        <v>43627</v>
      </c>
      <c r="E270" s="51" t="s">
        <v>2551</v>
      </c>
      <c r="F270" s="51" t="s">
        <v>76</v>
      </c>
      <c r="G270" s="49" t="s">
        <v>492</v>
      </c>
      <c r="H270" s="49" t="s">
        <v>12</v>
      </c>
      <c r="I270" s="49" t="str">
        <f t="shared" si="26"/>
        <v>Negative</v>
      </c>
      <c r="J270" s="17">
        <v>45001</v>
      </c>
      <c r="K270" s="49">
        <v>7.1</v>
      </c>
      <c r="L270" s="82" t="str">
        <f>IF(J270=9001,VLOOKUP(K270,'ISO-reference'!$C$1:$D$67,2,FALSE),IF(J270=45001,VLOOKUP(K270,'ISO-reference'!$A$1:$B$40,2,FALSE),IF(J270=21001,VLOOKUP(K270,'ISO-reference'!$E$1:$F$75,2,FALSE),"No ISO Mapping")))</f>
        <v xml:space="preserve"> Resources</v>
      </c>
      <c r="M270" s="49" t="s">
        <v>194</v>
      </c>
      <c r="N270" s="16"/>
      <c r="O270" s="52">
        <f t="shared" ref="O270:O277" si="30">D270+60</f>
        <v>43687</v>
      </c>
      <c r="P270" s="52">
        <v>43879</v>
      </c>
      <c r="Q270" s="82" t="s">
        <v>525</v>
      </c>
      <c r="R270" s="28" t="str">
        <f t="shared" si="28"/>
        <v>Closed</v>
      </c>
      <c r="S270" s="17">
        <f t="shared" ca="1" si="27"/>
        <v>252</v>
      </c>
      <c r="T270" s="17">
        <f t="shared" si="29"/>
        <v>192</v>
      </c>
      <c r="U270" s="17">
        <v>183</v>
      </c>
      <c r="V270" s="45">
        <v>12293</v>
      </c>
    </row>
    <row r="271" spans="1:22" ht="331.2">
      <c r="A271" s="45">
        <v>270</v>
      </c>
      <c r="B271" s="82" t="s">
        <v>539</v>
      </c>
      <c r="C271" s="49" t="s">
        <v>9</v>
      </c>
      <c r="D271" s="51">
        <v>43627</v>
      </c>
      <c r="E271" s="51" t="s">
        <v>2551</v>
      </c>
      <c r="F271" s="51" t="s">
        <v>76</v>
      </c>
      <c r="G271" s="49" t="s">
        <v>492</v>
      </c>
      <c r="H271" s="49" t="s">
        <v>12</v>
      </c>
      <c r="I271" s="49" t="str">
        <f t="shared" si="26"/>
        <v>Negative</v>
      </c>
      <c r="J271" s="17">
        <v>45001</v>
      </c>
      <c r="K271" s="49">
        <v>7.1</v>
      </c>
      <c r="L271" s="82" t="str">
        <f>IF(J271=9001,VLOOKUP(K271,'ISO-reference'!$C$1:$D$67,2,FALSE),IF(J271=45001,VLOOKUP(K271,'ISO-reference'!$A$1:$B$40,2,FALSE),IF(J271=21001,VLOOKUP(K271,'ISO-reference'!$E$1:$F$75,2,FALSE),"No ISO Mapping")))</f>
        <v xml:space="preserve"> Resources</v>
      </c>
      <c r="M271" s="49" t="s">
        <v>194</v>
      </c>
      <c r="N271" s="16"/>
      <c r="O271" s="52">
        <f t="shared" si="30"/>
        <v>43687</v>
      </c>
      <c r="P271" s="52">
        <v>43879</v>
      </c>
      <c r="Q271" s="82" t="s">
        <v>525</v>
      </c>
      <c r="R271" s="28" t="str">
        <f t="shared" si="28"/>
        <v>Closed</v>
      </c>
      <c r="S271" s="17">
        <f t="shared" ca="1" si="27"/>
        <v>252</v>
      </c>
      <c r="T271" s="17">
        <f t="shared" si="29"/>
        <v>192</v>
      </c>
      <c r="U271" s="17">
        <v>184</v>
      </c>
      <c r="V271" s="45">
        <v>12294</v>
      </c>
    </row>
    <row r="272" spans="1:22" ht="27.6">
      <c r="A272" s="45">
        <v>271</v>
      </c>
      <c r="B272" s="82" t="s">
        <v>540</v>
      </c>
      <c r="C272" s="49" t="s">
        <v>9</v>
      </c>
      <c r="D272" s="51">
        <v>43627</v>
      </c>
      <c r="E272" s="51" t="s">
        <v>2551</v>
      </c>
      <c r="F272" s="51" t="s">
        <v>76</v>
      </c>
      <c r="G272" s="49" t="s">
        <v>492</v>
      </c>
      <c r="H272" s="49" t="s">
        <v>12</v>
      </c>
      <c r="I272" s="49" t="str">
        <f t="shared" si="26"/>
        <v>Negative</v>
      </c>
      <c r="J272" s="17">
        <v>45001</v>
      </c>
      <c r="K272" s="49">
        <v>7.1</v>
      </c>
      <c r="L272" s="82" t="str">
        <f>IF(J272=9001,VLOOKUP(K272,'ISO-reference'!$C$1:$D$67,2,FALSE),IF(J272=45001,VLOOKUP(K272,'ISO-reference'!$A$1:$B$40,2,FALSE),IF(J272=21001,VLOOKUP(K272,'ISO-reference'!$E$1:$F$75,2,FALSE),"No ISO Mapping")))</f>
        <v xml:space="preserve"> Resources</v>
      </c>
      <c r="M272" s="49" t="s">
        <v>194</v>
      </c>
      <c r="N272" s="16"/>
      <c r="O272" s="52">
        <f t="shared" si="30"/>
        <v>43687</v>
      </c>
      <c r="P272" s="52">
        <v>43879</v>
      </c>
      <c r="Q272" s="82" t="s">
        <v>525</v>
      </c>
      <c r="R272" s="28" t="str">
        <f t="shared" si="28"/>
        <v>Closed</v>
      </c>
      <c r="S272" s="17">
        <f t="shared" ca="1" si="27"/>
        <v>252</v>
      </c>
      <c r="T272" s="17">
        <f t="shared" si="29"/>
        <v>192</v>
      </c>
      <c r="U272" s="17">
        <v>199</v>
      </c>
      <c r="V272" s="45">
        <v>12296</v>
      </c>
    </row>
    <row r="273" spans="1:22" ht="41.4">
      <c r="A273" s="45">
        <v>272</v>
      </c>
      <c r="B273" s="82" t="s">
        <v>541</v>
      </c>
      <c r="C273" s="49" t="s">
        <v>9</v>
      </c>
      <c r="D273" s="51">
        <v>43627</v>
      </c>
      <c r="E273" s="51" t="s">
        <v>2551</v>
      </c>
      <c r="F273" s="51" t="s">
        <v>76</v>
      </c>
      <c r="G273" s="49" t="s">
        <v>492</v>
      </c>
      <c r="H273" s="49" t="s">
        <v>12</v>
      </c>
      <c r="I273" s="49" t="str">
        <f t="shared" si="26"/>
        <v>Negative</v>
      </c>
      <c r="J273" s="17">
        <v>45001</v>
      </c>
      <c r="K273" s="49">
        <v>7.1</v>
      </c>
      <c r="L273" s="82" t="str">
        <f>IF(J273=9001,VLOOKUP(K273,'ISO-reference'!$C$1:$D$67,2,FALSE),IF(J273=45001,VLOOKUP(K273,'ISO-reference'!$A$1:$B$40,2,FALSE),IF(J273=21001,VLOOKUP(K273,'ISO-reference'!$E$1:$F$75,2,FALSE),"No ISO Mapping")))</f>
        <v xml:space="preserve"> Resources</v>
      </c>
      <c r="M273" s="49" t="s">
        <v>194</v>
      </c>
      <c r="N273" s="16"/>
      <c r="O273" s="52">
        <f t="shared" si="30"/>
        <v>43687</v>
      </c>
      <c r="P273" s="52">
        <v>43879</v>
      </c>
      <c r="Q273" s="82" t="s">
        <v>525</v>
      </c>
      <c r="R273" s="28" t="str">
        <f t="shared" si="28"/>
        <v>Closed</v>
      </c>
      <c r="S273" s="17">
        <f t="shared" ca="1" si="27"/>
        <v>252</v>
      </c>
      <c r="T273" s="17">
        <f t="shared" si="29"/>
        <v>192</v>
      </c>
      <c r="U273" s="17">
        <v>188</v>
      </c>
      <c r="V273" s="45">
        <v>12297</v>
      </c>
    </row>
    <row r="274" spans="1:22" ht="27.6">
      <c r="A274" s="45">
        <v>273</v>
      </c>
      <c r="B274" s="82" t="s">
        <v>542</v>
      </c>
      <c r="C274" s="49" t="s">
        <v>9</v>
      </c>
      <c r="D274" s="51">
        <v>43627</v>
      </c>
      <c r="E274" s="51" t="s">
        <v>2551</v>
      </c>
      <c r="F274" s="51" t="s">
        <v>76</v>
      </c>
      <c r="G274" s="49" t="s">
        <v>492</v>
      </c>
      <c r="H274" s="49" t="s">
        <v>12</v>
      </c>
      <c r="I274" s="49" t="str">
        <f t="shared" si="26"/>
        <v>Negative</v>
      </c>
      <c r="J274" s="17">
        <v>45001</v>
      </c>
      <c r="K274" s="49">
        <v>7.1</v>
      </c>
      <c r="L274" s="82" t="str">
        <f>IF(J274=9001,VLOOKUP(K274,'ISO-reference'!$C$1:$D$67,2,FALSE),IF(J274=45001,VLOOKUP(K274,'ISO-reference'!$A$1:$B$40,2,FALSE),IF(J274=21001,VLOOKUP(K274,'ISO-reference'!$E$1:$F$75,2,FALSE),"No ISO Mapping")))</f>
        <v xml:space="preserve"> Resources</v>
      </c>
      <c r="M274" s="49" t="s">
        <v>194</v>
      </c>
      <c r="N274" s="16"/>
      <c r="O274" s="52">
        <f t="shared" si="30"/>
        <v>43687</v>
      </c>
      <c r="P274" s="52">
        <v>43879</v>
      </c>
      <c r="Q274" s="82" t="s">
        <v>543</v>
      </c>
      <c r="R274" s="28" t="str">
        <f t="shared" si="28"/>
        <v>Closed</v>
      </c>
      <c r="S274" s="17">
        <f t="shared" ca="1" si="27"/>
        <v>252</v>
      </c>
      <c r="T274" s="17">
        <f t="shared" si="29"/>
        <v>192</v>
      </c>
      <c r="U274" s="17">
        <v>189</v>
      </c>
      <c r="V274" s="45">
        <v>12298</v>
      </c>
    </row>
    <row r="275" spans="1:22" ht="41.4">
      <c r="A275" s="45">
        <v>274</v>
      </c>
      <c r="B275" s="82" t="s">
        <v>544</v>
      </c>
      <c r="C275" s="49" t="s">
        <v>9</v>
      </c>
      <c r="D275" s="51">
        <v>43627</v>
      </c>
      <c r="E275" s="51" t="s">
        <v>2551</v>
      </c>
      <c r="F275" s="51" t="s">
        <v>76</v>
      </c>
      <c r="G275" s="49" t="s">
        <v>492</v>
      </c>
      <c r="H275" s="49" t="s">
        <v>12</v>
      </c>
      <c r="I275" s="49" t="str">
        <f t="shared" si="26"/>
        <v>Negative</v>
      </c>
      <c r="J275" s="17">
        <v>45001</v>
      </c>
      <c r="K275" s="49">
        <v>7.1</v>
      </c>
      <c r="L275" s="82" t="str">
        <f>IF(J275=9001,VLOOKUP(K275,'ISO-reference'!$C$1:$D$67,2,FALSE),IF(J275=45001,VLOOKUP(K275,'ISO-reference'!$A$1:$B$40,2,FALSE),IF(J275=21001,VLOOKUP(K275,'ISO-reference'!$E$1:$F$75,2,FALSE),"No ISO Mapping")))</f>
        <v xml:space="preserve"> Resources</v>
      </c>
      <c r="M275" s="49" t="s">
        <v>194</v>
      </c>
      <c r="N275" s="16"/>
      <c r="O275" s="52">
        <f t="shared" si="30"/>
        <v>43687</v>
      </c>
      <c r="P275" s="52">
        <v>43909</v>
      </c>
      <c r="Q275" s="82" t="s">
        <v>507</v>
      </c>
      <c r="R275" s="28" t="str">
        <f t="shared" si="28"/>
        <v>Closed</v>
      </c>
      <c r="S275" s="17">
        <f t="shared" ca="1" si="27"/>
        <v>282</v>
      </c>
      <c r="T275" s="17">
        <f t="shared" si="29"/>
        <v>222</v>
      </c>
      <c r="U275" s="17">
        <v>185</v>
      </c>
      <c r="V275" s="45">
        <v>12299</v>
      </c>
    </row>
    <row r="276" spans="1:22" ht="41.4">
      <c r="A276" s="45">
        <v>275</v>
      </c>
      <c r="B276" s="82" t="s">
        <v>545</v>
      </c>
      <c r="C276" s="49" t="s">
        <v>9</v>
      </c>
      <c r="D276" s="51">
        <v>43627</v>
      </c>
      <c r="E276" s="51" t="s">
        <v>2551</v>
      </c>
      <c r="F276" s="51" t="s">
        <v>76</v>
      </c>
      <c r="G276" s="49" t="s">
        <v>492</v>
      </c>
      <c r="H276" s="49" t="s">
        <v>12</v>
      </c>
      <c r="I276" s="49" t="str">
        <f t="shared" si="26"/>
        <v>Negative</v>
      </c>
      <c r="J276" s="17">
        <v>45001</v>
      </c>
      <c r="K276" s="49">
        <v>7.1</v>
      </c>
      <c r="L276" s="82" t="str">
        <f>IF(J276=9001,VLOOKUP(K276,'ISO-reference'!$C$1:$D$67,2,FALSE),IF(J276=45001,VLOOKUP(K276,'ISO-reference'!$A$1:$B$40,2,FALSE),IF(J276=21001,VLOOKUP(K276,'ISO-reference'!$E$1:$F$75,2,FALSE),"No ISO Mapping")))</f>
        <v xml:space="preserve"> Resources</v>
      </c>
      <c r="M276" s="49" t="s">
        <v>194</v>
      </c>
      <c r="N276" s="16"/>
      <c r="O276" s="52">
        <f t="shared" si="30"/>
        <v>43687</v>
      </c>
      <c r="P276" s="52">
        <v>43909</v>
      </c>
      <c r="Q276" s="82" t="s">
        <v>507</v>
      </c>
      <c r="R276" s="28" t="str">
        <f t="shared" si="28"/>
        <v>Closed</v>
      </c>
      <c r="S276" s="17">
        <f t="shared" ca="1" si="27"/>
        <v>282</v>
      </c>
      <c r="T276" s="17">
        <f t="shared" si="29"/>
        <v>222</v>
      </c>
      <c r="U276" s="17">
        <v>186</v>
      </c>
      <c r="V276" s="45">
        <v>12300</v>
      </c>
    </row>
    <row r="277" spans="1:22" ht="27.6">
      <c r="A277" s="45">
        <v>276</v>
      </c>
      <c r="B277" s="82" t="s">
        <v>546</v>
      </c>
      <c r="C277" s="49" t="s">
        <v>9</v>
      </c>
      <c r="D277" s="51">
        <v>43627</v>
      </c>
      <c r="E277" s="51" t="s">
        <v>2551</v>
      </c>
      <c r="F277" s="51" t="s">
        <v>76</v>
      </c>
      <c r="G277" s="49" t="s">
        <v>492</v>
      </c>
      <c r="H277" s="49" t="s">
        <v>12</v>
      </c>
      <c r="I277" s="49" t="str">
        <f t="shared" si="26"/>
        <v>Negative</v>
      </c>
      <c r="J277" s="17">
        <v>45001</v>
      </c>
      <c r="K277" s="49">
        <v>7.1</v>
      </c>
      <c r="L277" s="82" t="str">
        <f>IF(J277=9001,VLOOKUP(K277,'ISO-reference'!$C$1:$D$67,2,FALSE),IF(J277=45001,VLOOKUP(K277,'ISO-reference'!$A$1:$B$40,2,FALSE),IF(J277=21001,VLOOKUP(K277,'ISO-reference'!$E$1:$F$75,2,FALSE),"No ISO Mapping")))</f>
        <v xml:space="preserve"> Resources</v>
      </c>
      <c r="M277" s="49" t="s">
        <v>194</v>
      </c>
      <c r="N277" s="16"/>
      <c r="O277" s="52">
        <f t="shared" si="30"/>
        <v>43687</v>
      </c>
      <c r="P277" s="52">
        <v>43879</v>
      </c>
      <c r="Q277" s="82" t="s">
        <v>525</v>
      </c>
      <c r="R277" s="28" t="str">
        <f t="shared" si="28"/>
        <v>Closed</v>
      </c>
      <c r="S277" s="17">
        <f t="shared" ca="1" si="27"/>
        <v>252</v>
      </c>
      <c r="T277" s="17">
        <f t="shared" si="29"/>
        <v>192</v>
      </c>
      <c r="U277" s="17">
        <v>187</v>
      </c>
      <c r="V277" s="45">
        <v>12301</v>
      </c>
    </row>
    <row r="278" spans="1:22" ht="27.6">
      <c r="A278" s="45">
        <v>277</v>
      </c>
      <c r="B278" s="82" t="s">
        <v>547</v>
      </c>
      <c r="C278" s="49" t="s">
        <v>9</v>
      </c>
      <c r="D278" s="51">
        <v>43627</v>
      </c>
      <c r="E278" s="51" t="s">
        <v>2551</v>
      </c>
      <c r="F278" s="51" t="s">
        <v>76</v>
      </c>
      <c r="G278" s="49" t="s">
        <v>492</v>
      </c>
      <c r="H278" s="49" t="s">
        <v>12</v>
      </c>
      <c r="I278" s="49" t="str">
        <f t="shared" si="26"/>
        <v>Negative</v>
      </c>
      <c r="J278" s="17">
        <v>9001</v>
      </c>
      <c r="K278" s="49" t="s">
        <v>193</v>
      </c>
      <c r="L278" s="82" t="str">
        <f>IF(J278=9001,VLOOKUP(K278,'ISO-reference'!$C$1:$D$67,2,FALSE),IF(J278=45001,VLOOKUP(K278,'ISO-reference'!$A$1:$B$40,2,FALSE),IF(J278=21001,VLOOKUP(K278,'ISO-reference'!$E$1:$F$75,2,FALSE),"No ISO Mapping")))</f>
        <v xml:space="preserve"> Determining requirements for products &amp; services</v>
      </c>
      <c r="M278" s="49" t="s">
        <v>194</v>
      </c>
      <c r="N278" s="16"/>
      <c r="O278" s="52">
        <v>43999</v>
      </c>
      <c r="P278" s="52">
        <v>44034</v>
      </c>
      <c r="Q278" s="82" t="s">
        <v>548</v>
      </c>
      <c r="R278" s="28" t="str">
        <f t="shared" si="28"/>
        <v>Closed</v>
      </c>
      <c r="S278" s="17">
        <f t="shared" ca="1" si="27"/>
        <v>407</v>
      </c>
      <c r="T278" s="17">
        <f t="shared" si="29"/>
        <v>35</v>
      </c>
      <c r="U278" s="17">
        <v>399</v>
      </c>
      <c r="V278" s="45">
        <v>12303</v>
      </c>
    </row>
    <row r="279" spans="1:22" ht="55.2">
      <c r="A279" s="45">
        <v>278</v>
      </c>
      <c r="B279" s="82" t="s">
        <v>549</v>
      </c>
      <c r="C279" s="49" t="s">
        <v>9</v>
      </c>
      <c r="D279" s="51">
        <v>43627</v>
      </c>
      <c r="E279" s="51" t="s">
        <v>2551</v>
      </c>
      <c r="F279" s="51" t="s">
        <v>76</v>
      </c>
      <c r="G279" s="49" t="s">
        <v>492</v>
      </c>
      <c r="H279" s="49" t="s">
        <v>12</v>
      </c>
      <c r="I279" s="49" t="str">
        <f t="shared" si="26"/>
        <v>Negative</v>
      </c>
      <c r="J279" s="17">
        <v>45001</v>
      </c>
      <c r="K279" s="49">
        <v>8.1999999999999993</v>
      </c>
      <c r="L279" s="82" t="str">
        <f>IF(J279=9001,VLOOKUP(K279,'ISO-reference'!$C$1:$D$67,2,FALSE),IF(J279=45001,VLOOKUP(K279,'ISO-reference'!$A$1:$B$40,2,FALSE),IF(J279=21001,VLOOKUP(K279,'ISO-reference'!$E$1:$F$75,2,FALSE),"No ISO Mapping")))</f>
        <v xml:space="preserve"> Emergency preparedness and response</v>
      </c>
      <c r="M279" s="49" t="s">
        <v>194</v>
      </c>
      <c r="N279" s="16"/>
      <c r="O279" s="52">
        <f t="shared" ref="O279:O296" si="31">D279+60</f>
        <v>43687</v>
      </c>
      <c r="P279" s="52">
        <v>43949</v>
      </c>
      <c r="Q279" s="82" t="s">
        <v>550</v>
      </c>
      <c r="R279" s="28" t="str">
        <f t="shared" si="28"/>
        <v>Closed</v>
      </c>
      <c r="S279" s="17">
        <f t="shared" ca="1" si="27"/>
        <v>322</v>
      </c>
      <c r="T279" s="17">
        <f t="shared" si="29"/>
        <v>262</v>
      </c>
      <c r="U279" s="17">
        <v>192</v>
      </c>
      <c r="V279" s="45">
        <v>12304</v>
      </c>
    </row>
    <row r="280" spans="1:22" ht="27.6">
      <c r="A280" s="45">
        <v>279</v>
      </c>
      <c r="B280" s="82" t="s">
        <v>551</v>
      </c>
      <c r="C280" s="49" t="s">
        <v>9</v>
      </c>
      <c r="D280" s="51">
        <v>43627</v>
      </c>
      <c r="E280" s="51" t="s">
        <v>2551</v>
      </c>
      <c r="F280" s="51" t="s">
        <v>76</v>
      </c>
      <c r="G280" s="49" t="s">
        <v>492</v>
      </c>
      <c r="H280" s="49" t="s">
        <v>12</v>
      </c>
      <c r="I280" s="49" t="str">
        <f t="shared" si="26"/>
        <v>Negative</v>
      </c>
      <c r="J280" s="17">
        <v>45001</v>
      </c>
      <c r="K280" s="49">
        <v>8.1999999999999993</v>
      </c>
      <c r="L280" s="82" t="str">
        <f>IF(J280=9001,VLOOKUP(K280,'ISO-reference'!$C$1:$D$67,2,FALSE),IF(J280=45001,VLOOKUP(K280,'ISO-reference'!$A$1:$B$40,2,FALSE),IF(J280=21001,VLOOKUP(K280,'ISO-reference'!$E$1:$F$75,2,FALSE),"No ISO Mapping")))</f>
        <v xml:space="preserve"> Emergency preparedness and response</v>
      </c>
      <c r="M280" s="49" t="s">
        <v>194</v>
      </c>
      <c r="N280" s="16"/>
      <c r="O280" s="52">
        <f t="shared" si="31"/>
        <v>43687</v>
      </c>
      <c r="P280" s="52">
        <v>43909</v>
      </c>
      <c r="Q280" s="82" t="s">
        <v>552</v>
      </c>
      <c r="R280" s="28" t="str">
        <f t="shared" si="28"/>
        <v>Closed</v>
      </c>
      <c r="S280" s="17">
        <f t="shared" ca="1" si="27"/>
        <v>282</v>
      </c>
      <c r="T280" s="17">
        <f t="shared" si="29"/>
        <v>222</v>
      </c>
      <c r="U280" s="17">
        <v>193</v>
      </c>
      <c r="V280" s="45">
        <v>12305</v>
      </c>
    </row>
    <row r="281" spans="1:22" ht="41.4">
      <c r="A281" s="45">
        <v>280</v>
      </c>
      <c r="B281" s="82" t="s">
        <v>553</v>
      </c>
      <c r="C281" s="49" t="s">
        <v>9</v>
      </c>
      <c r="D281" s="51">
        <v>43627</v>
      </c>
      <c r="E281" s="51" t="s">
        <v>2551</v>
      </c>
      <c r="F281" s="51" t="s">
        <v>76</v>
      </c>
      <c r="G281" s="49" t="s">
        <v>492</v>
      </c>
      <c r="H281" s="49" t="s">
        <v>12</v>
      </c>
      <c r="I281" s="49" t="str">
        <f t="shared" si="26"/>
        <v>Negative</v>
      </c>
      <c r="J281" s="17">
        <v>45001</v>
      </c>
      <c r="K281" s="49">
        <v>8.1999999999999993</v>
      </c>
      <c r="L281" s="82" t="str">
        <f>IF(J281=9001,VLOOKUP(K281,'ISO-reference'!$C$1:$D$67,2,FALSE),IF(J281=45001,VLOOKUP(K281,'ISO-reference'!$A$1:$B$40,2,FALSE),IF(J281=21001,VLOOKUP(K281,'ISO-reference'!$E$1:$F$75,2,FALSE),"No ISO Mapping")))</f>
        <v xml:space="preserve"> Emergency preparedness and response</v>
      </c>
      <c r="M281" s="49" t="s">
        <v>194</v>
      </c>
      <c r="N281" s="16"/>
      <c r="O281" s="52">
        <f t="shared" si="31"/>
        <v>43687</v>
      </c>
      <c r="P281" s="52">
        <v>43888</v>
      </c>
      <c r="Q281" s="82" t="s">
        <v>554</v>
      </c>
      <c r="R281" s="28" t="str">
        <f t="shared" si="28"/>
        <v>Closed</v>
      </c>
      <c r="S281" s="17">
        <f t="shared" ca="1" si="27"/>
        <v>261</v>
      </c>
      <c r="T281" s="17">
        <f t="shared" si="29"/>
        <v>201</v>
      </c>
      <c r="U281" s="17">
        <v>194</v>
      </c>
      <c r="V281" s="45">
        <v>12306</v>
      </c>
    </row>
    <row r="282" spans="1:22" ht="27.6">
      <c r="A282" s="45">
        <v>281</v>
      </c>
      <c r="B282" s="82" t="s">
        <v>555</v>
      </c>
      <c r="C282" s="49" t="s">
        <v>9</v>
      </c>
      <c r="D282" s="51">
        <v>43627</v>
      </c>
      <c r="E282" s="51" t="s">
        <v>2551</v>
      </c>
      <c r="F282" s="51" t="s">
        <v>76</v>
      </c>
      <c r="G282" s="49" t="s">
        <v>492</v>
      </c>
      <c r="H282" s="49" t="s">
        <v>12</v>
      </c>
      <c r="I282" s="49" t="str">
        <f t="shared" si="26"/>
        <v>Negative</v>
      </c>
      <c r="J282" s="17">
        <v>45001</v>
      </c>
      <c r="K282" s="49">
        <v>8.1999999999999993</v>
      </c>
      <c r="L282" s="82" t="str">
        <f>IF(J282=9001,VLOOKUP(K282,'ISO-reference'!$C$1:$D$67,2,FALSE),IF(J282=45001,VLOOKUP(K282,'ISO-reference'!$A$1:$B$40,2,FALSE),IF(J282=21001,VLOOKUP(K282,'ISO-reference'!$E$1:$F$75,2,FALSE),"No ISO Mapping")))</f>
        <v xml:space="preserve"> Emergency preparedness and response</v>
      </c>
      <c r="M282" s="49" t="s">
        <v>194</v>
      </c>
      <c r="N282" s="16"/>
      <c r="O282" s="52">
        <f t="shared" si="31"/>
        <v>43687</v>
      </c>
      <c r="P282" s="52">
        <v>43888</v>
      </c>
      <c r="Q282" s="82" t="s">
        <v>556</v>
      </c>
      <c r="R282" s="28" t="str">
        <f t="shared" si="28"/>
        <v>Closed</v>
      </c>
      <c r="S282" s="17">
        <f t="shared" ca="1" si="27"/>
        <v>261</v>
      </c>
      <c r="T282" s="17">
        <f t="shared" si="29"/>
        <v>201</v>
      </c>
      <c r="U282" s="17">
        <v>195</v>
      </c>
      <c r="V282" s="45">
        <v>12317</v>
      </c>
    </row>
    <row r="283" spans="1:22" ht="27.6">
      <c r="A283" s="45">
        <v>282</v>
      </c>
      <c r="B283" s="82" t="s">
        <v>557</v>
      </c>
      <c r="C283" s="49" t="s">
        <v>9</v>
      </c>
      <c r="D283" s="51">
        <v>43627</v>
      </c>
      <c r="E283" s="51" t="s">
        <v>2551</v>
      </c>
      <c r="F283" s="51" t="s">
        <v>76</v>
      </c>
      <c r="G283" s="49" t="s">
        <v>492</v>
      </c>
      <c r="H283" s="49" t="s">
        <v>12</v>
      </c>
      <c r="I283" s="49" t="str">
        <f t="shared" si="26"/>
        <v>Negative</v>
      </c>
      <c r="J283" s="17">
        <v>45001</v>
      </c>
      <c r="K283" s="49">
        <v>8.1999999999999993</v>
      </c>
      <c r="L283" s="82" t="str">
        <f>IF(J283=9001,VLOOKUP(K283,'ISO-reference'!$C$1:$D$67,2,FALSE),IF(J283=45001,VLOOKUP(K283,'ISO-reference'!$A$1:$B$40,2,FALSE),IF(J283=21001,VLOOKUP(K283,'ISO-reference'!$E$1:$F$75,2,FALSE),"No ISO Mapping")))</f>
        <v xml:space="preserve"> Emergency preparedness and response</v>
      </c>
      <c r="M283" s="49" t="s">
        <v>194</v>
      </c>
      <c r="N283" s="16"/>
      <c r="O283" s="52">
        <f t="shared" si="31"/>
        <v>43687</v>
      </c>
      <c r="P283" s="52">
        <v>43909</v>
      </c>
      <c r="Q283" s="82" t="s">
        <v>558</v>
      </c>
      <c r="R283" s="28" t="str">
        <f t="shared" si="28"/>
        <v>Closed</v>
      </c>
      <c r="S283" s="17">
        <f t="shared" ca="1" si="27"/>
        <v>282</v>
      </c>
      <c r="T283" s="17">
        <f t="shared" si="29"/>
        <v>222</v>
      </c>
      <c r="U283" s="17">
        <v>196</v>
      </c>
      <c r="V283" s="45">
        <v>12318</v>
      </c>
    </row>
    <row r="284" spans="1:22" ht="27.6">
      <c r="A284" s="45">
        <v>283</v>
      </c>
      <c r="B284" s="82" t="s">
        <v>559</v>
      </c>
      <c r="C284" s="49" t="s">
        <v>9</v>
      </c>
      <c r="D284" s="51">
        <v>43627</v>
      </c>
      <c r="E284" s="51" t="s">
        <v>2551</v>
      </c>
      <c r="F284" s="51" t="s">
        <v>76</v>
      </c>
      <c r="G284" s="49" t="s">
        <v>492</v>
      </c>
      <c r="H284" s="49" t="s">
        <v>12</v>
      </c>
      <c r="I284" s="49" t="str">
        <f t="shared" si="26"/>
        <v>Negative</v>
      </c>
      <c r="J284" s="17">
        <v>45001</v>
      </c>
      <c r="K284" s="49">
        <v>8.1999999999999993</v>
      </c>
      <c r="L284" s="82" t="str">
        <f>IF(J284=9001,VLOOKUP(K284,'ISO-reference'!$C$1:$D$67,2,FALSE),IF(J284=45001,VLOOKUP(K284,'ISO-reference'!$A$1:$B$40,2,FALSE),IF(J284=21001,VLOOKUP(K284,'ISO-reference'!$E$1:$F$75,2,FALSE),"No ISO Mapping")))</f>
        <v xml:space="preserve"> Emergency preparedness and response</v>
      </c>
      <c r="M284" s="49" t="s">
        <v>194</v>
      </c>
      <c r="N284" s="16"/>
      <c r="O284" s="52">
        <f t="shared" si="31"/>
        <v>43687</v>
      </c>
      <c r="P284" s="52">
        <v>43909</v>
      </c>
      <c r="Q284" s="82" t="s">
        <v>560</v>
      </c>
      <c r="R284" s="28" t="str">
        <f t="shared" si="28"/>
        <v>Closed</v>
      </c>
      <c r="S284" s="17">
        <f t="shared" ca="1" si="27"/>
        <v>282</v>
      </c>
      <c r="T284" s="17">
        <f t="shared" si="29"/>
        <v>222</v>
      </c>
      <c r="U284" s="17">
        <v>197</v>
      </c>
      <c r="V284" s="45">
        <v>12319</v>
      </c>
    </row>
    <row r="285" spans="1:22" ht="27.6">
      <c r="A285" s="45">
        <v>284</v>
      </c>
      <c r="B285" s="82" t="s">
        <v>561</v>
      </c>
      <c r="C285" s="49" t="s">
        <v>9</v>
      </c>
      <c r="D285" s="51">
        <v>43627</v>
      </c>
      <c r="E285" s="51" t="s">
        <v>2551</v>
      </c>
      <c r="F285" s="51" t="s">
        <v>76</v>
      </c>
      <c r="G285" s="49" t="s">
        <v>492</v>
      </c>
      <c r="H285" s="49" t="s">
        <v>12</v>
      </c>
      <c r="I285" s="49" t="str">
        <f t="shared" si="26"/>
        <v>Negative</v>
      </c>
      <c r="J285" s="17">
        <v>45001</v>
      </c>
      <c r="K285" s="49">
        <v>8.1999999999999993</v>
      </c>
      <c r="L285" s="82" t="str">
        <f>IF(J285=9001,VLOOKUP(K285,'ISO-reference'!$C$1:$D$67,2,FALSE),IF(J285=45001,VLOOKUP(K285,'ISO-reference'!$A$1:$B$40,2,FALSE),IF(J285=21001,VLOOKUP(K285,'ISO-reference'!$E$1:$F$75,2,FALSE),"No ISO Mapping")))</f>
        <v xml:space="preserve"> Emergency preparedness and response</v>
      </c>
      <c r="M285" s="49" t="s">
        <v>194</v>
      </c>
      <c r="N285" s="16"/>
      <c r="O285" s="52">
        <f t="shared" si="31"/>
        <v>43687</v>
      </c>
      <c r="P285" s="52">
        <v>43888</v>
      </c>
      <c r="Q285" s="82" t="s">
        <v>562</v>
      </c>
      <c r="R285" s="28" t="str">
        <f t="shared" si="28"/>
        <v>Closed</v>
      </c>
      <c r="S285" s="17">
        <f t="shared" ca="1" si="27"/>
        <v>261</v>
      </c>
      <c r="T285" s="17">
        <f t="shared" si="29"/>
        <v>201</v>
      </c>
      <c r="U285" s="17">
        <v>198</v>
      </c>
      <c r="V285" s="45">
        <v>12320</v>
      </c>
    </row>
    <row r="286" spans="1:22" ht="41.4">
      <c r="A286" s="45">
        <v>285</v>
      </c>
      <c r="B286" s="82" t="s">
        <v>563</v>
      </c>
      <c r="C286" s="49" t="s">
        <v>9</v>
      </c>
      <c r="D286" s="51">
        <v>43627</v>
      </c>
      <c r="E286" s="51" t="s">
        <v>2551</v>
      </c>
      <c r="F286" s="51" t="s">
        <v>76</v>
      </c>
      <c r="G286" s="49" t="s">
        <v>492</v>
      </c>
      <c r="H286" s="49" t="s">
        <v>12</v>
      </c>
      <c r="I286" s="49" t="str">
        <f t="shared" si="26"/>
        <v>Negative</v>
      </c>
      <c r="J286" s="17">
        <v>9001</v>
      </c>
      <c r="K286" s="49" t="s">
        <v>85</v>
      </c>
      <c r="L286" s="82" t="str">
        <f>IF(J286=9001,VLOOKUP(K286,'ISO-reference'!$C$1:$D$67,2,FALSE),IF(J286=45001,VLOOKUP(K286,'ISO-reference'!$A$1:$B$40,2,FALSE),IF(J286=21001,VLOOKUP(K286,'ISO-reference'!$E$1:$F$75,2,FALSE),"No ISO Mapping")))</f>
        <v xml:space="preserve"> Infrastructure</v>
      </c>
      <c r="M286" s="49" t="s">
        <v>194</v>
      </c>
      <c r="N286" s="16"/>
      <c r="O286" s="52">
        <f t="shared" si="31"/>
        <v>43687</v>
      </c>
      <c r="P286" s="52">
        <v>43888</v>
      </c>
      <c r="Q286" s="82" t="s">
        <v>564</v>
      </c>
      <c r="R286" s="28" t="str">
        <f t="shared" si="28"/>
        <v>Closed</v>
      </c>
      <c r="S286" s="17">
        <f t="shared" ca="1" si="27"/>
        <v>261</v>
      </c>
      <c r="T286" s="17">
        <f t="shared" si="29"/>
        <v>201</v>
      </c>
      <c r="U286" s="17">
        <v>203</v>
      </c>
      <c r="V286" s="45">
        <v>12321</v>
      </c>
    </row>
    <row r="287" spans="1:22" ht="41.4">
      <c r="A287" s="45">
        <v>286</v>
      </c>
      <c r="B287" s="82" t="s">
        <v>565</v>
      </c>
      <c r="C287" s="49" t="s">
        <v>9</v>
      </c>
      <c r="D287" s="51">
        <v>43627</v>
      </c>
      <c r="E287" s="51" t="s">
        <v>2551</v>
      </c>
      <c r="F287" s="51" t="s">
        <v>76</v>
      </c>
      <c r="G287" s="49" t="s">
        <v>492</v>
      </c>
      <c r="H287" s="49" t="s">
        <v>12</v>
      </c>
      <c r="I287" s="49" t="str">
        <f t="shared" si="26"/>
        <v>Negative</v>
      </c>
      <c r="J287" s="17">
        <v>9001</v>
      </c>
      <c r="K287" s="49" t="s">
        <v>85</v>
      </c>
      <c r="L287" s="82" t="str">
        <f>IF(J287=9001,VLOOKUP(K287,'ISO-reference'!$C$1:$D$67,2,FALSE),IF(J287=45001,VLOOKUP(K287,'ISO-reference'!$A$1:$B$40,2,FALSE),IF(J287=21001,VLOOKUP(K287,'ISO-reference'!$E$1:$F$75,2,FALSE),"No ISO Mapping")))</f>
        <v xml:space="preserve"> Infrastructure</v>
      </c>
      <c r="M287" s="49" t="s">
        <v>194</v>
      </c>
      <c r="N287" s="16"/>
      <c r="O287" s="52">
        <f t="shared" si="31"/>
        <v>43687</v>
      </c>
      <c r="P287" s="52">
        <v>43888</v>
      </c>
      <c r="Q287" s="82" t="s">
        <v>566</v>
      </c>
      <c r="R287" s="28" t="str">
        <f t="shared" si="28"/>
        <v>Closed</v>
      </c>
      <c r="S287" s="17">
        <f t="shared" ca="1" si="27"/>
        <v>261</v>
      </c>
      <c r="T287" s="17">
        <f t="shared" si="29"/>
        <v>201</v>
      </c>
      <c r="U287" s="17">
        <v>204</v>
      </c>
      <c r="V287" s="45">
        <v>12322</v>
      </c>
    </row>
    <row r="288" spans="1:22" ht="27.6">
      <c r="A288" s="45">
        <v>287</v>
      </c>
      <c r="B288" s="82" t="s">
        <v>567</v>
      </c>
      <c r="C288" s="49" t="s">
        <v>9</v>
      </c>
      <c r="D288" s="51">
        <v>43627</v>
      </c>
      <c r="E288" s="51" t="s">
        <v>2551</v>
      </c>
      <c r="F288" s="51" t="s">
        <v>76</v>
      </c>
      <c r="G288" s="49" t="s">
        <v>492</v>
      </c>
      <c r="H288" s="49" t="s">
        <v>12</v>
      </c>
      <c r="I288" s="49" t="str">
        <f t="shared" si="26"/>
        <v>Negative</v>
      </c>
      <c r="J288" s="17">
        <v>45001</v>
      </c>
      <c r="K288" s="49">
        <v>8.1</v>
      </c>
      <c r="L288" s="82" t="str">
        <f>IF(J288=9001,VLOOKUP(K288,'ISO-reference'!$C$1:$D$67,2,FALSE),IF(J288=45001,VLOOKUP(K288,'ISO-reference'!$A$1:$B$40,2,FALSE),IF(J288=21001,VLOOKUP(K288,'ISO-reference'!$E$1:$F$75,2,FALSE),"No ISO Mapping")))</f>
        <v xml:space="preserve"> Operational planning and control</v>
      </c>
      <c r="M288" s="49" t="s">
        <v>194</v>
      </c>
      <c r="N288" s="16"/>
      <c r="O288" s="52">
        <f t="shared" si="31"/>
        <v>43687</v>
      </c>
      <c r="P288" s="52">
        <v>43949</v>
      </c>
      <c r="Q288" s="82" t="s">
        <v>568</v>
      </c>
      <c r="R288" s="28" t="str">
        <f t="shared" si="28"/>
        <v>Closed</v>
      </c>
      <c r="S288" s="17">
        <f t="shared" ca="1" si="27"/>
        <v>322</v>
      </c>
      <c r="T288" s="17">
        <f t="shared" si="29"/>
        <v>262</v>
      </c>
      <c r="U288" s="17">
        <v>190</v>
      </c>
      <c r="V288" s="45">
        <v>12324</v>
      </c>
    </row>
    <row r="289" spans="1:22" ht="27.6">
      <c r="A289" s="45">
        <v>288</v>
      </c>
      <c r="B289" s="82" t="s">
        <v>569</v>
      </c>
      <c r="C289" s="49" t="s">
        <v>9</v>
      </c>
      <c r="D289" s="51">
        <v>43627</v>
      </c>
      <c r="E289" s="51" t="s">
        <v>2551</v>
      </c>
      <c r="F289" s="51" t="s">
        <v>76</v>
      </c>
      <c r="G289" s="49" t="s">
        <v>492</v>
      </c>
      <c r="H289" s="49" t="s">
        <v>12</v>
      </c>
      <c r="I289" s="49" t="str">
        <f t="shared" si="26"/>
        <v>Negative</v>
      </c>
      <c r="J289" s="17">
        <v>45001</v>
      </c>
      <c r="K289" s="49">
        <v>8.1</v>
      </c>
      <c r="L289" s="82" t="str">
        <f>IF(J289=9001,VLOOKUP(K289,'ISO-reference'!$C$1:$D$67,2,FALSE),IF(J289=45001,VLOOKUP(K289,'ISO-reference'!$A$1:$B$40,2,FALSE),IF(J289=21001,VLOOKUP(K289,'ISO-reference'!$E$1:$F$75,2,FALSE),"No ISO Mapping")))</f>
        <v xml:space="preserve"> Operational planning and control</v>
      </c>
      <c r="M289" s="49" t="s">
        <v>194</v>
      </c>
      <c r="N289" s="16"/>
      <c r="O289" s="52">
        <f t="shared" si="31"/>
        <v>43687</v>
      </c>
      <c r="P289" s="52">
        <v>43949</v>
      </c>
      <c r="Q289" s="82" t="s">
        <v>390</v>
      </c>
      <c r="R289" s="28" t="str">
        <f t="shared" si="28"/>
        <v>Closed</v>
      </c>
      <c r="S289" s="17">
        <f t="shared" ca="1" si="27"/>
        <v>322</v>
      </c>
      <c r="T289" s="17">
        <f t="shared" si="29"/>
        <v>262</v>
      </c>
      <c r="U289" s="17">
        <v>191</v>
      </c>
      <c r="V289" s="45">
        <v>12325</v>
      </c>
    </row>
    <row r="290" spans="1:22" ht="27.6">
      <c r="A290" s="45">
        <v>289</v>
      </c>
      <c r="B290" s="82" t="s">
        <v>570</v>
      </c>
      <c r="C290" s="49" t="s">
        <v>9</v>
      </c>
      <c r="D290" s="51">
        <v>43627</v>
      </c>
      <c r="E290" s="51" t="s">
        <v>2551</v>
      </c>
      <c r="F290" s="51" t="s">
        <v>76</v>
      </c>
      <c r="G290" s="49" t="s">
        <v>492</v>
      </c>
      <c r="H290" s="49" t="s">
        <v>12</v>
      </c>
      <c r="I290" s="49" t="str">
        <f t="shared" si="26"/>
        <v>Negative</v>
      </c>
      <c r="J290" s="17">
        <v>9001</v>
      </c>
      <c r="K290" s="49" t="s">
        <v>85</v>
      </c>
      <c r="L290" s="82" t="str">
        <f>IF(J290=9001,VLOOKUP(K290,'ISO-reference'!$C$1:$D$67,2,FALSE),IF(J290=45001,VLOOKUP(K290,'ISO-reference'!$A$1:$B$40,2,FALSE),IF(J290=21001,VLOOKUP(K290,'ISO-reference'!$E$1:$F$75,2,FALSE),"No ISO Mapping")))</f>
        <v xml:space="preserve"> Infrastructure</v>
      </c>
      <c r="M290" s="49" t="s">
        <v>194</v>
      </c>
      <c r="N290" s="16"/>
      <c r="O290" s="52">
        <f t="shared" si="31"/>
        <v>43687</v>
      </c>
      <c r="P290" s="52">
        <v>43909</v>
      </c>
      <c r="Q290" s="82" t="s">
        <v>571</v>
      </c>
      <c r="R290" s="28" t="str">
        <f t="shared" si="28"/>
        <v>Closed</v>
      </c>
      <c r="S290" s="17">
        <f t="shared" ca="1" si="27"/>
        <v>282</v>
      </c>
      <c r="T290" s="17">
        <f t="shared" si="29"/>
        <v>222</v>
      </c>
      <c r="U290" s="17">
        <v>205</v>
      </c>
      <c r="V290" s="45">
        <v>12326</v>
      </c>
    </row>
    <row r="291" spans="1:22" ht="55.2">
      <c r="A291" s="45">
        <v>290</v>
      </c>
      <c r="B291" s="82" t="s">
        <v>1667</v>
      </c>
      <c r="C291" s="49" t="s">
        <v>9</v>
      </c>
      <c r="D291" s="51">
        <v>43627</v>
      </c>
      <c r="E291" s="51" t="s">
        <v>2551</v>
      </c>
      <c r="F291" s="51" t="s">
        <v>76</v>
      </c>
      <c r="G291" s="49" t="s">
        <v>492</v>
      </c>
      <c r="H291" s="49" t="s">
        <v>12</v>
      </c>
      <c r="I291" s="49" t="str">
        <f t="shared" si="26"/>
        <v>Negative</v>
      </c>
      <c r="J291" s="17">
        <v>9001</v>
      </c>
      <c r="K291" s="49" t="s">
        <v>85</v>
      </c>
      <c r="L291" s="82" t="str">
        <f>IF(J291=9001,VLOOKUP(K291,'ISO-reference'!$C$1:$D$67,2,FALSE),IF(J291=45001,VLOOKUP(K291,'ISO-reference'!$A$1:$B$40,2,FALSE),IF(J291=21001,VLOOKUP(K291,'ISO-reference'!$E$1:$F$75,2,FALSE),"No ISO Mapping")))</f>
        <v xml:space="preserve"> Infrastructure</v>
      </c>
      <c r="M291" s="49" t="s">
        <v>194</v>
      </c>
      <c r="N291" s="16"/>
      <c r="O291" s="52">
        <f t="shared" si="31"/>
        <v>43687</v>
      </c>
      <c r="P291" s="52">
        <v>43909</v>
      </c>
      <c r="Q291" s="82" t="s">
        <v>572</v>
      </c>
      <c r="R291" s="28" t="str">
        <f t="shared" si="28"/>
        <v>Closed</v>
      </c>
      <c r="S291" s="17">
        <f t="shared" ca="1" si="27"/>
        <v>282</v>
      </c>
      <c r="T291" s="17">
        <f t="shared" si="29"/>
        <v>222</v>
      </c>
      <c r="U291" s="17">
        <v>206</v>
      </c>
      <c r="V291" s="45">
        <v>12327</v>
      </c>
    </row>
    <row r="292" spans="1:22" ht="41.4">
      <c r="A292" s="45">
        <v>291</v>
      </c>
      <c r="B292" s="82" t="s">
        <v>573</v>
      </c>
      <c r="C292" s="49" t="s">
        <v>9</v>
      </c>
      <c r="D292" s="51">
        <v>43693</v>
      </c>
      <c r="E292" s="51" t="s">
        <v>2551</v>
      </c>
      <c r="F292" s="51" t="s">
        <v>135</v>
      </c>
      <c r="G292" s="49" t="s">
        <v>136</v>
      </c>
      <c r="H292" s="49" t="s">
        <v>88</v>
      </c>
      <c r="I292" s="49" t="str">
        <f t="shared" si="26"/>
        <v>Neutral</v>
      </c>
      <c r="J292" s="17">
        <v>45001</v>
      </c>
      <c r="K292" s="49">
        <v>7.4</v>
      </c>
      <c r="L292" s="82" t="str">
        <f>IF(J292=9001,VLOOKUP(K292,'ISO-reference'!$C$1:$D$67,2,FALSE),IF(J292=45001,VLOOKUP(K292,'ISO-reference'!$A$1:$B$40,2,FALSE),IF(J292=21001,VLOOKUP(K292,'ISO-reference'!$E$1:$F$75,2,FALSE),"No ISO Mapping")))</f>
        <v xml:space="preserve"> Communication</v>
      </c>
      <c r="M292" s="49" t="s">
        <v>94</v>
      </c>
      <c r="N292" s="16"/>
      <c r="O292" s="52">
        <f t="shared" si="31"/>
        <v>43753</v>
      </c>
      <c r="P292" s="52">
        <v>43880</v>
      </c>
      <c r="Q292" s="82" t="s">
        <v>574</v>
      </c>
      <c r="R292" s="28" t="str">
        <f t="shared" si="28"/>
        <v>Closed</v>
      </c>
      <c r="S292" s="17">
        <f t="shared" ca="1" si="27"/>
        <v>187</v>
      </c>
      <c r="T292" s="17">
        <f t="shared" si="29"/>
        <v>127</v>
      </c>
      <c r="U292" s="17">
        <v>100</v>
      </c>
      <c r="V292" s="45">
        <v>12398</v>
      </c>
    </row>
    <row r="293" spans="1:22" ht="41.4">
      <c r="A293" s="45">
        <v>292</v>
      </c>
      <c r="B293" s="82" t="s">
        <v>575</v>
      </c>
      <c r="C293" s="49" t="s">
        <v>9</v>
      </c>
      <c r="D293" s="51">
        <v>43693</v>
      </c>
      <c r="E293" s="51" t="s">
        <v>2551</v>
      </c>
      <c r="F293" s="51" t="s">
        <v>135</v>
      </c>
      <c r="G293" s="49" t="s">
        <v>136</v>
      </c>
      <c r="H293" s="49" t="s">
        <v>88</v>
      </c>
      <c r="I293" s="49" t="str">
        <f t="shared" si="26"/>
        <v>Neutral</v>
      </c>
      <c r="J293" s="17">
        <v>45001</v>
      </c>
      <c r="K293" s="49">
        <v>7.2</v>
      </c>
      <c r="L293" s="82" t="str">
        <f>IF(J293=9001,VLOOKUP(K293,'ISO-reference'!$C$1:$D$67,2,FALSE),IF(J293=45001,VLOOKUP(K293,'ISO-reference'!$A$1:$B$40,2,FALSE),IF(J293=21001,VLOOKUP(K293,'ISO-reference'!$E$1:$F$75,2,FALSE),"No ISO Mapping")))</f>
        <v xml:space="preserve"> Competence</v>
      </c>
      <c r="M293" s="49" t="s">
        <v>13</v>
      </c>
      <c r="N293" s="16"/>
      <c r="O293" s="52">
        <f t="shared" si="31"/>
        <v>43753</v>
      </c>
      <c r="P293" s="52">
        <v>43797</v>
      </c>
      <c r="Q293" s="82" t="s">
        <v>576</v>
      </c>
      <c r="R293" s="28" t="str">
        <f t="shared" si="28"/>
        <v>Closed</v>
      </c>
      <c r="S293" s="17">
        <f t="shared" ca="1" si="27"/>
        <v>104</v>
      </c>
      <c r="T293" s="17">
        <f t="shared" si="29"/>
        <v>44</v>
      </c>
      <c r="U293" s="17">
        <v>92</v>
      </c>
      <c r="V293" s="45">
        <v>12399</v>
      </c>
    </row>
    <row r="294" spans="1:22" ht="41.4">
      <c r="A294" s="45">
        <v>293</v>
      </c>
      <c r="B294" s="82" t="s">
        <v>577</v>
      </c>
      <c r="C294" s="49" t="s">
        <v>9</v>
      </c>
      <c r="D294" s="51">
        <v>43693</v>
      </c>
      <c r="E294" s="51" t="s">
        <v>2551</v>
      </c>
      <c r="F294" s="51" t="s">
        <v>135</v>
      </c>
      <c r="G294" s="49" t="s">
        <v>136</v>
      </c>
      <c r="H294" s="49" t="s">
        <v>88</v>
      </c>
      <c r="I294" s="49" t="str">
        <f t="shared" si="26"/>
        <v>Neutral</v>
      </c>
      <c r="J294" s="17">
        <v>45001</v>
      </c>
      <c r="K294" s="49">
        <v>7.2</v>
      </c>
      <c r="L294" s="82" t="str">
        <f>IF(J294=9001,VLOOKUP(K294,'ISO-reference'!$C$1:$D$67,2,FALSE),IF(J294=45001,VLOOKUP(K294,'ISO-reference'!$A$1:$B$40,2,FALSE),IF(J294=21001,VLOOKUP(K294,'ISO-reference'!$E$1:$F$75,2,FALSE),"No ISO Mapping")))</f>
        <v xml:space="preserve"> Competence</v>
      </c>
      <c r="M294" s="49" t="s">
        <v>13</v>
      </c>
      <c r="N294" s="16"/>
      <c r="O294" s="52">
        <f t="shared" si="31"/>
        <v>43753</v>
      </c>
      <c r="P294" s="52">
        <v>43797</v>
      </c>
      <c r="Q294" s="82" t="s">
        <v>578</v>
      </c>
      <c r="R294" s="28" t="str">
        <f t="shared" si="28"/>
        <v>Closed</v>
      </c>
      <c r="S294" s="17">
        <f t="shared" ca="1" si="27"/>
        <v>104</v>
      </c>
      <c r="T294" s="17">
        <f t="shared" si="29"/>
        <v>44</v>
      </c>
      <c r="U294" s="17">
        <v>91</v>
      </c>
      <c r="V294" s="45">
        <v>12400</v>
      </c>
    </row>
    <row r="295" spans="1:22" ht="27.6">
      <c r="A295" s="45">
        <v>294</v>
      </c>
      <c r="B295" s="82" t="s">
        <v>579</v>
      </c>
      <c r="C295" s="49" t="s">
        <v>9</v>
      </c>
      <c r="D295" s="51">
        <v>43693</v>
      </c>
      <c r="E295" s="51" t="s">
        <v>2551</v>
      </c>
      <c r="F295" s="51" t="s">
        <v>135</v>
      </c>
      <c r="G295" s="49" t="s">
        <v>136</v>
      </c>
      <c r="H295" s="49" t="s">
        <v>88</v>
      </c>
      <c r="I295" s="49" t="str">
        <f t="shared" si="26"/>
        <v>Neutral</v>
      </c>
      <c r="J295" s="17">
        <v>45001</v>
      </c>
      <c r="K295" s="49">
        <v>7.1</v>
      </c>
      <c r="L295" s="82" t="str">
        <f>IF(J295=9001,VLOOKUP(K295,'ISO-reference'!$C$1:$D$67,2,FALSE),IF(J295=45001,VLOOKUP(K295,'ISO-reference'!$A$1:$B$40,2,FALSE),IF(J295=21001,VLOOKUP(K295,'ISO-reference'!$E$1:$F$75,2,FALSE),"No ISO Mapping")))</f>
        <v xml:space="preserve"> Resources</v>
      </c>
      <c r="M295" s="49" t="s">
        <v>16</v>
      </c>
      <c r="N295" s="16"/>
      <c r="O295" s="52">
        <f t="shared" si="31"/>
        <v>43753</v>
      </c>
      <c r="P295" s="52">
        <v>43817</v>
      </c>
      <c r="Q295" s="82" t="s">
        <v>580</v>
      </c>
      <c r="R295" s="28" t="str">
        <f t="shared" si="28"/>
        <v>Closed</v>
      </c>
      <c r="S295" s="17">
        <f t="shared" ca="1" si="27"/>
        <v>124</v>
      </c>
      <c r="T295" s="17">
        <f t="shared" si="29"/>
        <v>64</v>
      </c>
      <c r="U295" s="17">
        <v>90</v>
      </c>
      <c r="V295" s="45">
        <v>12401</v>
      </c>
    </row>
    <row r="296" spans="1:22" ht="41.4">
      <c r="A296" s="45">
        <v>295</v>
      </c>
      <c r="B296" s="82" t="s">
        <v>581</v>
      </c>
      <c r="C296" s="49" t="s">
        <v>9</v>
      </c>
      <c r="D296" s="51">
        <v>43693</v>
      </c>
      <c r="E296" s="51" t="s">
        <v>2551</v>
      </c>
      <c r="F296" s="51" t="s">
        <v>135</v>
      </c>
      <c r="G296" s="49" t="s">
        <v>136</v>
      </c>
      <c r="H296" s="49" t="s">
        <v>88</v>
      </c>
      <c r="I296" s="49" t="str">
        <f t="shared" si="26"/>
        <v>Neutral</v>
      </c>
      <c r="J296" s="17">
        <v>45001</v>
      </c>
      <c r="K296" s="49">
        <v>8.1</v>
      </c>
      <c r="L296" s="82" t="str">
        <f>IF(J296=9001,VLOOKUP(K296,'ISO-reference'!$C$1:$D$67,2,FALSE),IF(J296=45001,VLOOKUP(K296,'ISO-reference'!$A$1:$B$40,2,FALSE),IF(J296=21001,VLOOKUP(K296,'ISO-reference'!$E$1:$F$75,2,FALSE),"No ISO Mapping")))</f>
        <v xml:space="preserve"> Operational planning and control</v>
      </c>
      <c r="M296" s="49" t="s">
        <v>16</v>
      </c>
      <c r="N296" s="16"/>
      <c r="O296" s="52">
        <f t="shared" si="31"/>
        <v>43753</v>
      </c>
      <c r="P296" s="52">
        <v>43873</v>
      </c>
      <c r="Q296" s="82" t="s">
        <v>582</v>
      </c>
      <c r="R296" s="28" t="str">
        <f t="shared" si="28"/>
        <v>Closed</v>
      </c>
      <c r="S296" s="17">
        <f t="shared" ca="1" si="27"/>
        <v>180</v>
      </c>
      <c r="T296" s="17">
        <f t="shared" si="29"/>
        <v>120</v>
      </c>
      <c r="U296" s="17">
        <v>115</v>
      </c>
      <c r="V296" s="45">
        <v>12402</v>
      </c>
    </row>
    <row r="297" spans="1:22" ht="41.4">
      <c r="A297" s="45">
        <v>296</v>
      </c>
      <c r="B297" s="82" t="s">
        <v>583</v>
      </c>
      <c r="C297" s="49" t="s">
        <v>9</v>
      </c>
      <c r="D297" s="51">
        <v>43693</v>
      </c>
      <c r="E297" s="51" t="s">
        <v>2551</v>
      </c>
      <c r="F297" s="51" t="s">
        <v>135</v>
      </c>
      <c r="G297" s="49" t="s">
        <v>136</v>
      </c>
      <c r="H297" s="49" t="s">
        <v>88</v>
      </c>
      <c r="I297" s="49" t="str">
        <f t="shared" si="26"/>
        <v>Neutral</v>
      </c>
      <c r="J297" s="17">
        <v>45001</v>
      </c>
      <c r="K297" s="49">
        <v>10.3</v>
      </c>
      <c r="L297" s="82" t="str">
        <f>IF(J297=9001,VLOOKUP(K297,'ISO-reference'!$C$1:$D$67,2,FALSE),IF(J297=45001,VLOOKUP(K297,'ISO-reference'!$A$1:$B$40,2,FALSE),IF(J297=21001,VLOOKUP(K297,'ISO-reference'!$E$1:$F$75,2,FALSE),"No ISO Mapping")))</f>
        <v xml:space="preserve"> Continual improvement</v>
      </c>
      <c r="M297" s="49" t="s">
        <v>21</v>
      </c>
      <c r="N297" s="16"/>
      <c r="O297" s="52">
        <v>43982</v>
      </c>
      <c r="P297" s="52">
        <v>44013</v>
      </c>
      <c r="Q297" s="82" t="s">
        <v>584</v>
      </c>
      <c r="R297" s="28" t="str">
        <f t="shared" si="28"/>
        <v>Closed</v>
      </c>
      <c r="S297" s="17">
        <f t="shared" ca="1" si="27"/>
        <v>320</v>
      </c>
      <c r="T297" s="17">
        <f t="shared" si="29"/>
        <v>31</v>
      </c>
      <c r="U297" s="17">
        <v>73</v>
      </c>
      <c r="V297" s="45">
        <v>12403</v>
      </c>
    </row>
    <row r="298" spans="1:22" ht="27.6">
      <c r="A298" s="45">
        <v>297</v>
      </c>
      <c r="B298" s="82" t="s">
        <v>585</v>
      </c>
      <c r="C298" s="49" t="s">
        <v>9</v>
      </c>
      <c r="D298" s="51">
        <v>43693</v>
      </c>
      <c r="E298" s="51" t="s">
        <v>2551</v>
      </c>
      <c r="F298" s="51" t="s">
        <v>135</v>
      </c>
      <c r="G298" s="49" t="s">
        <v>136</v>
      </c>
      <c r="H298" s="49" t="s">
        <v>88</v>
      </c>
      <c r="I298" s="49" t="str">
        <f t="shared" si="26"/>
        <v>Neutral</v>
      </c>
      <c r="J298" s="17">
        <v>45001</v>
      </c>
      <c r="K298" s="49">
        <v>8.1</v>
      </c>
      <c r="L298" s="82" t="str">
        <f>IF(J298=9001,VLOOKUP(K298,'ISO-reference'!$C$1:$D$67,2,FALSE),IF(J298=45001,VLOOKUP(K298,'ISO-reference'!$A$1:$B$40,2,FALSE),IF(J298=21001,VLOOKUP(K298,'ISO-reference'!$E$1:$F$75,2,FALSE),"No ISO Mapping")))</f>
        <v xml:space="preserve"> Operational planning and control</v>
      </c>
      <c r="M298" s="49" t="s">
        <v>16</v>
      </c>
      <c r="N298" s="16"/>
      <c r="O298" s="52">
        <f t="shared" ref="O298:O316" si="32">D298+60</f>
        <v>43753</v>
      </c>
      <c r="P298" s="52">
        <v>43797</v>
      </c>
      <c r="Q298" s="82" t="s">
        <v>586</v>
      </c>
      <c r="R298" s="28" t="str">
        <f t="shared" si="28"/>
        <v>Closed</v>
      </c>
      <c r="S298" s="17">
        <f t="shared" ca="1" si="27"/>
        <v>104</v>
      </c>
      <c r="T298" s="17">
        <f t="shared" si="29"/>
        <v>44</v>
      </c>
      <c r="U298" s="17">
        <v>135</v>
      </c>
      <c r="V298" s="45">
        <v>12404</v>
      </c>
    </row>
    <row r="299" spans="1:22" ht="41.4">
      <c r="A299" s="45">
        <v>298</v>
      </c>
      <c r="B299" s="82" t="s">
        <v>587</v>
      </c>
      <c r="C299" s="49" t="s">
        <v>9</v>
      </c>
      <c r="D299" s="51">
        <v>43693</v>
      </c>
      <c r="E299" s="51" t="s">
        <v>2551</v>
      </c>
      <c r="F299" s="51" t="s">
        <v>135</v>
      </c>
      <c r="G299" s="49" t="s">
        <v>136</v>
      </c>
      <c r="H299" s="49" t="s">
        <v>12</v>
      </c>
      <c r="I299" s="49" t="str">
        <f t="shared" si="26"/>
        <v>Negative</v>
      </c>
      <c r="J299" s="17">
        <v>45001</v>
      </c>
      <c r="K299" s="49">
        <v>5.2</v>
      </c>
      <c r="L299" s="82" t="str">
        <f>IF(J299=9001,VLOOKUP(K299,'ISO-reference'!$C$1:$D$67,2,FALSE),IF(J299=45001,VLOOKUP(K299,'ISO-reference'!$A$1:$B$40,2,FALSE),IF(J299=21001,VLOOKUP(K299,'ISO-reference'!$E$1:$F$75,2,FALSE),"No ISO Mapping")))</f>
        <v xml:space="preserve"> OH&amp;S Policy</v>
      </c>
      <c r="M299" s="49" t="s">
        <v>94</v>
      </c>
      <c r="N299" s="16"/>
      <c r="O299" s="52">
        <f t="shared" si="32"/>
        <v>43753</v>
      </c>
      <c r="P299" s="52">
        <v>43776</v>
      </c>
      <c r="Q299" s="82" t="s">
        <v>297</v>
      </c>
      <c r="R299" s="28" t="str">
        <f t="shared" si="28"/>
        <v>Closed</v>
      </c>
      <c r="S299" s="17">
        <f t="shared" ca="1" si="27"/>
        <v>83</v>
      </c>
      <c r="T299" s="17">
        <f t="shared" si="29"/>
        <v>23</v>
      </c>
      <c r="U299" s="17">
        <v>74</v>
      </c>
      <c r="V299" s="45">
        <v>12407</v>
      </c>
    </row>
    <row r="300" spans="1:22" ht="27.6">
      <c r="A300" s="45">
        <v>299</v>
      </c>
      <c r="B300" s="82" t="s">
        <v>588</v>
      </c>
      <c r="C300" s="49" t="s">
        <v>9</v>
      </c>
      <c r="D300" s="51">
        <v>43693</v>
      </c>
      <c r="E300" s="51" t="s">
        <v>2551</v>
      </c>
      <c r="F300" s="51" t="s">
        <v>135</v>
      </c>
      <c r="G300" s="49" t="s">
        <v>136</v>
      </c>
      <c r="H300" s="49" t="s">
        <v>12</v>
      </c>
      <c r="I300" s="49" t="str">
        <f t="shared" si="26"/>
        <v>Negative</v>
      </c>
      <c r="J300" s="17">
        <v>45001</v>
      </c>
      <c r="K300" s="49">
        <v>7.2</v>
      </c>
      <c r="L300" s="82" t="str">
        <f>IF(J300=9001,VLOOKUP(K300,'ISO-reference'!$C$1:$D$67,2,FALSE),IF(J300=45001,VLOOKUP(K300,'ISO-reference'!$A$1:$B$40,2,FALSE),IF(J300=21001,VLOOKUP(K300,'ISO-reference'!$E$1:$F$75,2,FALSE),"No ISO Mapping")))</f>
        <v xml:space="preserve"> Competence</v>
      </c>
      <c r="M300" s="49" t="s">
        <v>13</v>
      </c>
      <c r="N300" s="16"/>
      <c r="O300" s="52">
        <f t="shared" si="32"/>
        <v>43753</v>
      </c>
      <c r="P300" s="52">
        <v>43797</v>
      </c>
      <c r="Q300" s="82" t="s">
        <v>589</v>
      </c>
      <c r="R300" s="28" t="str">
        <f t="shared" si="28"/>
        <v>Closed</v>
      </c>
      <c r="S300" s="17">
        <f t="shared" ca="1" si="27"/>
        <v>104</v>
      </c>
      <c r="T300" s="17">
        <f t="shared" si="29"/>
        <v>44</v>
      </c>
      <c r="U300" s="17">
        <v>94</v>
      </c>
      <c r="V300" s="45">
        <v>12408</v>
      </c>
    </row>
    <row r="301" spans="1:22" ht="41.4">
      <c r="A301" s="45">
        <v>300</v>
      </c>
      <c r="B301" s="82" t="s">
        <v>590</v>
      </c>
      <c r="C301" s="49" t="s">
        <v>9</v>
      </c>
      <c r="D301" s="51">
        <v>43693</v>
      </c>
      <c r="E301" s="51" t="s">
        <v>2551</v>
      </c>
      <c r="F301" s="51" t="s">
        <v>135</v>
      </c>
      <c r="G301" s="49" t="s">
        <v>136</v>
      </c>
      <c r="H301" s="49" t="s">
        <v>12</v>
      </c>
      <c r="I301" s="49" t="str">
        <f t="shared" si="26"/>
        <v>Negative</v>
      </c>
      <c r="J301" s="17">
        <v>45001</v>
      </c>
      <c r="K301" s="49" t="s">
        <v>591</v>
      </c>
      <c r="L301" s="82" t="str">
        <f>IF(J301=9001,VLOOKUP(K301,'ISO-reference'!$C$1:$D$67,2,FALSE),IF(J301=45001,VLOOKUP(K301,'ISO-reference'!$A$1:$B$40,2,FALSE),IF(J301=21001,VLOOKUP(K301,'ISO-reference'!$E$1:$F$75,2,FALSE),"No ISO Mapping")))</f>
        <v xml:space="preserve"> Eliminating Hazards and reducing OH&amp;S risks</v>
      </c>
      <c r="M301" s="49" t="s">
        <v>13</v>
      </c>
      <c r="N301" s="16"/>
      <c r="O301" s="52">
        <f t="shared" si="32"/>
        <v>43753</v>
      </c>
      <c r="P301" s="52">
        <v>43866</v>
      </c>
      <c r="Q301" s="82" t="s">
        <v>592</v>
      </c>
      <c r="R301" s="28" t="str">
        <f t="shared" si="28"/>
        <v>Closed</v>
      </c>
      <c r="S301" s="17">
        <f t="shared" ca="1" si="27"/>
        <v>173</v>
      </c>
      <c r="T301" s="17">
        <f t="shared" si="29"/>
        <v>113</v>
      </c>
      <c r="U301" s="17">
        <v>136</v>
      </c>
      <c r="V301" s="45">
        <v>12409</v>
      </c>
    </row>
    <row r="302" spans="1:22" ht="55.2">
      <c r="A302" s="45">
        <v>301</v>
      </c>
      <c r="B302" s="82" t="s">
        <v>593</v>
      </c>
      <c r="C302" s="49" t="s">
        <v>9</v>
      </c>
      <c r="D302" s="51">
        <v>43693</v>
      </c>
      <c r="E302" s="51" t="s">
        <v>2551</v>
      </c>
      <c r="F302" s="51" t="s">
        <v>135</v>
      </c>
      <c r="G302" s="49" t="s">
        <v>136</v>
      </c>
      <c r="H302" s="49" t="s">
        <v>12</v>
      </c>
      <c r="I302" s="49" t="str">
        <f t="shared" si="26"/>
        <v>Negative</v>
      </c>
      <c r="J302" s="17">
        <v>45001</v>
      </c>
      <c r="K302" s="49">
        <v>5.2</v>
      </c>
      <c r="L302" s="82" t="str">
        <f>IF(J302=9001,VLOOKUP(K302,'ISO-reference'!$C$1:$D$67,2,FALSE),IF(J302=45001,VLOOKUP(K302,'ISO-reference'!$A$1:$B$40,2,FALSE),IF(J302=21001,VLOOKUP(K302,'ISO-reference'!$E$1:$F$75,2,FALSE),"No ISO Mapping")))</f>
        <v xml:space="preserve"> OH&amp;S Policy</v>
      </c>
      <c r="M302" s="49" t="s">
        <v>13</v>
      </c>
      <c r="N302" s="16"/>
      <c r="O302" s="52">
        <f t="shared" si="32"/>
        <v>43753</v>
      </c>
      <c r="P302" s="52">
        <v>43785</v>
      </c>
      <c r="Q302" s="82" t="s">
        <v>594</v>
      </c>
      <c r="R302" s="28" t="str">
        <f t="shared" si="28"/>
        <v>Closed</v>
      </c>
      <c r="S302" s="17">
        <f t="shared" ca="1" si="27"/>
        <v>92</v>
      </c>
      <c r="T302" s="17">
        <f t="shared" si="29"/>
        <v>32</v>
      </c>
      <c r="U302" s="17">
        <v>75</v>
      </c>
      <c r="V302" s="45">
        <v>12414</v>
      </c>
    </row>
    <row r="303" spans="1:22" ht="41.4">
      <c r="A303" s="45">
        <v>302</v>
      </c>
      <c r="B303" s="82" t="s">
        <v>595</v>
      </c>
      <c r="C303" s="49" t="s">
        <v>9</v>
      </c>
      <c r="D303" s="51">
        <v>43693</v>
      </c>
      <c r="E303" s="51" t="s">
        <v>2551</v>
      </c>
      <c r="F303" s="51" t="s">
        <v>135</v>
      </c>
      <c r="G303" s="49" t="s">
        <v>136</v>
      </c>
      <c r="H303" s="49" t="s">
        <v>12</v>
      </c>
      <c r="I303" s="49" t="str">
        <f t="shared" si="26"/>
        <v>Negative</v>
      </c>
      <c r="J303" s="17">
        <v>45001</v>
      </c>
      <c r="K303" s="49">
        <v>7.2</v>
      </c>
      <c r="L303" s="82" t="str">
        <f>IF(J303=9001,VLOOKUP(K303,'ISO-reference'!$C$1:$D$67,2,FALSE),IF(J303=45001,VLOOKUP(K303,'ISO-reference'!$A$1:$B$40,2,FALSE),IF(J303=21001,VLOOKUP(K303,'ISO-reference'!$E$1:$F$75,2,FALSE),"No ISO Mapping")))</f>
        <v xml:space="preserve"> Competence</v>
      </c>
      <c r="M303" s="49" t="s">
        <v>13</v>
      </c>
      <c r="N303" s="16"/>
      <c r="O303" s="52">
        <f t="shared" si="32"/>
        <v>43753</v>
      </c>
      <c r="P303" s="52">
        <v>43866</v>
      </c>
      <c r="Q303" s="82" t="s">
        <v>596</v>
      </c>
      <c r="R303" s="28" t="str">
        <f t="shared" si="28"/>
        <v>Closed</v>
      </c>
      <c r="S303" s="17">
        <f t="shared" ca="1" si="27"/>
        <v>173</v>
      </c>
      <c r="T303" s="17">
        <f t="shared" si="29"/>
        <v>113</v>
      </c>
      <c r="U303" s="17">
        <v>96</v>
      </c>
      <c r="V303" s="45">
        <v>12415</v>
      </c>
    </row>
    <row r="304" spans="1:22" ht="27.6">
      <c r="A304" s="45">
        <v>303</v>
      </c>
      <c r="B304" s="82" t="s">
        <v>597</v>
      </c>
      <c r="C304" s="49" t="s">
        <v>9</v>
      </c>
      <c r="D304" s="51">
        <v>43693</v>
      </c>
      <c r="E304" s="51" t="s">
        <v>2551</v>
      </c>
      <c r="F304" s="51" t="s">
        <v>135</v>
      </c>
      <c r="G304" s="49" t="s">
        <v>136</v>
      </c>
      <c r="H304" s="49" t="s">
        <v>88</v>
      </c>
      <c r="I304" s="49" t="str">
        <f t="shared" si="26"/>
        <v>Neutral</v>
      </c>
      <c r="J304" s="17">
        <v>45001</v>
      </c>
      <c r="K304" s="49">
        <v>7.2</v>
      </c>
      <c r="L304" s="82" t="str">
        <f>IF(J304=9001,VLOOKUP(K304,'ISO-reference'!$C$1:$D$67,2,FALSE),IF(J304=45001,VLOOKUP(K304,'ISO-reference'!$A$1:$B$40,2,FALSE),IF(J304=21001,VLOOKUP(K304,'ISO-reference'!$E$1:$F$75,2,FALSE),"No ISO Mapping")))</f>
        <v xml:space="preserve"> Competence</v>
      </c>
      <c r="M304" s="49" t="s">
        <v>21</v>
      </c>
      <c r="N304" s="16"/>
      <c r="O304" s="52">
        <f t="shared" si="32"/>
        <v>43753</v>
      </c>
      <c r="P304" s="52">
        <v>43762</v>
      </c>
      <c r="Q304" s="82" t="s">
        <v>598</v>
      </c>
      <c r="R304" s="28" t="str">
        <f t="shared" si="28"/>
        <v>Closed</v>
      </c>
      <c r="S304" s="17">
        <f t="shared" ca="1" si="27"/>
        <v>69</v>
      </c>
      <c r="T304" s="17">
        <f t="shared" si="29"/>
        <v>9</v>
      </c>
      <c r="U304" s="17"/>
      <c r="V304" s="45">
        <v>12417</v>
      </c>
    </row>
    <row r="305" spans="1:22" ht="27.6">
      <c r="A305" s="45">
        <v>304</v>
      </c>
      <c r="B305" s="82" t="s">
        <v>599</v>
      </c>
      <c r="C305" s="49" t="s">
        <v>9</v>
      </c>
      <c r="D305" s="51">
        <v>43693</v>
      </c>
      <c r="E305" s="51" t="s">
        <v>2551</v>
      </c>
      <c r="F305" s="51" t="s">
        <v>135</v>
      </c>
      <c r="G305" s="49" t="s">
        <v>136</v>
      </c>
      <c r="H305" s="49" t="s">
        <v>88</v>
      </c>
      <c r="I305" s="49" t="str">
        <f t="shared" si="26"/>
        <v>Neutral</v>
      </c>
      <c r="J305" s="17">
        <v>45001</v>
      </c>
      <c r="K305" s="49">
        <v>7.2</v>
      </c>
      <c r="L305" s="82" t="str">
        <f>IF(J305=9001,VLOOKUP(K305,'ISO-reference'!$C$1:$D$67,2,FALSE),IF(J305=45001,VLOOKUP(K305,'ISO-reference'!$A$1:$B$40,2,FALSE),IF(J305=21001,VLOOKUP(K305,'ISO-reference'!$E$1:$F$75,2,FALSE),"No ISO Mapping")))</f>
        <v xml:space="preserve"> Competence</v>
      </c>
      <c r="M305" s="49" t="s">
        <v>21</v>
      </c>
      <c r="N305" s="16"/>
      <c r="O305" s="52">
        <f t="shared" si="32"/>
        <v>43753</v>
      </c>
      <c r="P305" s="52">
        <v>43773</v>
      </c>
      <c r="Q305" s="82" t="s">
        <v>600</v>
      </c>
      <c r="R305" s="28" t="str">
        <f t="shared" si="28"/>
        <v>Closed</v>
      </c>
      <c r="S305" s="17">
        <f t="shared" ca="1" si="27"/>
        <v>80</v>
      </c>
      <c r="T305" s="17">
        <f t="shared" si="29"/>
        <v>20</v>
      </c>
      <c r="U305" s="17">
        <v>95</v>
      </c>
      <c r="V305" s="45">
        <v>12419</v>
      </c>
    </row>
    <row r="306" spans="1:22" ht="27.6">
      <c r="A306" s="45">
        <v>305</v>
      </c>
      <c r="B306" s="82" t="s">
        <v>601</v>
      </c>
      <c r="C306" s="49" t="s">
        <v>9</v>
      </c>
      <c r="D306" s="51">
        <v>43693</v>
      </c>
      <c r="E306" s="51" t="s">
        <v>2551</v>
      </c>
      <c r="F306" s="51" t="s">
        <v>135</v>
      </c>
      <c r="G306" s="49" t="s">
        <v>136</v>
      </c>
      <c r="H306" s="49" t="s">
        <v>88</v>
      </c>
      <c r="I306" s="49" t="str">
        <f t="shared" si="26"/>
        <v>Neutral</v>
      </c>
      <c r="J306" s="17">
        <v>45001</v>
      </c>
      <c r="K306" s="49">
        <v>7.2</v>
      </c>
      <c r="L306" s="82" t="str">
        <f>IF(J306=9001,VLOOKUP(K306,'ISO-reference'!$C$1:$D$67,2,FALSE),IF(J306=45001,VLOOKUP(K306,'ISO-reference'!$A$1:$B$40,2,FALSE),IF(J306=21001,VLOOKUP(K306,'ISO-reference'!$E$1:$F$75,2,FALSE),"No ISO Mapping")))</f>
        <v xml:space="preserve"> Competence</v>
      </c>
      <c r="M306" s="49" t="s">
        <v>21</v>
      </c>
      <c r="N306" s="16"/>
      <c r="O306" s="52">
        <f t="shared" si="32"/>
        <v>43753</v>
      </c>
      <c r="P306" s="52">
        <v>43773</v>
      </c>
      <c r="Q306" s="82" t="s">
        <v>600</v>
      </c>
      <c r="R306" s="28" t="str">
        <f t="shared" si="28"/>
        <v>Closed</v>
      </c>
      <c r="S306" s="17">
        <f t="shared" ca="1" si="27"/>
        <v>80</v>
      </c>
      <c r="T306" s="17">
        <f t="shared" si="29"/>
        <v>20</v>
      </c>
      <c r="U306" s="17">
        <v>93</v>
      </c>
      <c r="V306" s="45">
        <v>12422</v>
      </c>
    </row>
    <row r="307" spans="1:22" ht="55.2">
      <c r="A307" s="45">
        <v>306</v>
      </c>
      <c r="B307" s="82" t="s">
        <v>602</v>
      </c>
      <c r="C307" s="49" t="s">
        <v>9</v>
      </c>
      <c r="D307" s="51">
        <v>43693</v>
      </c>
      <c r="E307" s="51" t="s">
        <v>2551</v>
      </c>
      <c r="F307" s="51" t="s">
        <v>135</v>
      </c>
      <c r="G307" s="49" t="s">
        <v>136</v>
      </c>
      <c r="H307" s="49" t="s">
        <v>12</v>
      </c>
      <c r="I307" s="49" t="str">
        <f t="shared" si="26"/>
        <v>Negative</v>
      </c>
      <c r="J307" s="17">
        <v>45001</v>
      </c>
      <c r="K307" s="49" t="s">
        <v>433</v>
      </c>
      <c r="L307" s="82" t="str">
        <f>IF(J307=9001,VLOOKUP(K307,'ISO-reference'!$C$1:$D$67,2,FALSE),IF(J307=45001,VLOOKUP(K307,'ISO-reference'!$A$1:$B$40,2,FALSE),IF(J307=21001,VLOOKUP(K307,'ISO-reference'!$E$1:$F$75,2,FALSE),"No ISO Mapping")))</f>
        <v xml:space="preserve"> Hazard identification &amp; assessment of risks and opportunities</v>
      </c>
      <c r="M307" s="49" t="s">
        <v>21</v>
      </c>
      <c r="N307" s="16"/>
      <c r="O307" s="52">
        <f t="shared" si="32"/>
        <v>43753</v>
      </c>
      <c r="P307" s="52">
        <v>43773</v>
      </c>
      <c r="Q307" s="82" t="s">
        <v>600</v>
      </c>
      <c r="R307" s="28" t="str">
        <f t="shared" si="28"/>
        <v>Closed</v>
      </c>
      <c r="S307" s="17">
        <f t="shared" ca="1" si="27"/>
        <v>80</v>
      </c>
      <c r="T307" s="17">
        <f t="shared" si="29"/>
        <v>20</v>
      </c>
      <c r="U307" s="17">
        <v>79</v>
      </c>
      <c r="V307" s="45">
        <v>12423</v>
      </c>
    </row>
    <row r="308" spans="1:22" ht="27.6">
      <c r="A308" s="45">
        <v>307</v>
      </c>
      <c r="B308" s="82" t="s">
        <v>603</v>
      </c>
      <c r="C308" s="49" t="s">
        <v>9</v>
      </c>
      <c r="D308" s="51">
        <v>43693</v>
      </c>
      <c r="E308" s="51" t="s">
        <v>2551</v>
      </c>
      <c r="F308" s="51" t="s">
        <v>135</v>
      </c>
      <c r="G308" s="49" t="s">
        <v>136</v>
      </c>
      <c r="H308" s="49" t="s">
        <v>12</v>
      </c>
      <c r="I308" s="49" t="str">
        <f t="shared" si="26"/>
        <v>Negative</v>
      </c>
      <c r="J308" s="17">
        <v>45001</v>
      </c>
      <c r="K308" s="49" t="s">
        <v>433</v>
      </c>
      <c r="L308" s="82" t="str">
        <f>IF(J308=9001,VLOOKUP(K308,'ISO-reference'!$C$1:$D$67,2,FALSE),IF(J308=45001,VLOOKUP(K308,'ISO-reference'!$A$1:$B$40,2,FALSE),IF(J308=21001,VLOOKUP(K308,'ISO-reference'!$E$1:$F$75,2,FALSE),"No ISO Mapping")))</f>
        <v xml:space="preserve"> Hazard identification &amp; assessment of risks and opportunities</v>
      </c>
      <c r="M308" s="49" t="s">
        <v>21</v>
      </c>
      <c r="N308" s="16"/>
      <c r="O308" s="52">
        <f t="shared" si="32"/>
        <v>43753</v>
      </c>
      <c r="P308" s="52">
        <v>43773</v>
      </c>
      <c r="Q308" s="82" t="s">
        <v>600</v>
      </c>
      <c r="R308" s="28" t="str">
        <f t="shared" si="28"/>
        <v>Closed</v>
      </c>
      <c r="S308" s="17">
        <f t="shared" ca="1" si="27"/>
        <v>80</v>
      </c>
      <c r="T308" s="17">
        <f t="shared" si="29"/>
        <v>20</v>
      </c>
      <c r="U308" s="17">
        <v>80</v>
      </c>
      <c r="V308" s="45">
        <v>12424</v>
      </c>
    </row>
    <row r="309" spans="1:22" ht="27.6">
      <c r="A309" s="45">
        <v>308</v>
      </c>
      <c r="B309" s="82" t="s">
        <v>604</v>
      </c>
      <c r="C309" s="49" t="s">
        <v>9</v>
      </c>
      <c r="D309" s="51">
        <v>43693</v>
      </c>
      <c r="E309" s="51" t="s">
        <v>2551</v>
      </c>
      <c r="F309" s="51" t="s">
        <v>135</v>
      </c>
      <c r="G309" s="49" t="s">
        <v>136</v>
      </c>
      <c r="H309" s="49" t="s">
        <v>12</v>
      </c>
      <c r="I309" s="49" t="str">
        <f t="shared" si="26"/>
        <v>Negative</v>
      </c>
      <c r="J309" s="17">
        <v>45001</v>
      </c>
      <c r="K309" s="49" t="s">
        <v>433</v>
      </c>
      <c r="L309" s="82" t="str">
        <f>IF(J309=9001,VLOOKUP(K309,'ISO-reference'!$C$1:$D$67,2,FALSE),IF(J309=45001,VLOOKUP(K309,'ISO-reference'!$A$1:$B$40,2,FALSE),IF(J309=21001,VLOOKUP(K309,'ISO-reference'!$E$1:$F$75,2,FALSE),"No ISO Mapping")))</f>
        <v xml:space="preserve"> Hazard identification &amp; assessment of risks and opportunities</v>
      </c>
      <c r="M309" s="49" t="s">
        <v>21</v>
      </c>
      <c r="N309" s="16"/>
      <c r="O309" s="52">
        <f t="shared" si="32"/>
        <v>43753</v>
      </c>
      <c r="P309" s="52">
        <v>43773</v>
      </c>
      <c r="Q309" s="82" t="s">
        <v>600</v>
      </c>
      <c r="R309" s="28" t="str">
        <f t="shared" si="28"/>
        <v>Closed</v>
      </c>
      <c r="S309" s="17">
        <f t="shared" ca="1" si="27"/>
        <v>80</v>
      </c>
      <c r="T309" s="17">
        <f t="shared" si="29"/>
        <v>20</v>
      </c>
      <c r="U309" s="17">
        <v>81</v>
      </c>
      <c r="V309" s="45">
        <v>12425</v>
      </c>
    </row>
    <row r="310" spans="1:22" ht="41.4">
      <c r="A310" s="45">
        <v>309</v>
      </c>
      <c r="B310" s="82" t="s">
        <v>605</v>
      </c>
      <c r="C310" s="49" t="s">
        <v>9</v>
      </c>
      <c r="D310" s="51">
        <v>43693</v>
      </c>
      <c r="E310" s="51" t="s">
        <v>2551</v>
      </c>
      <c r="F310" s="51" t="s">
        <v>135</v>
      </c>
      <c r="G310" s="49" t="s">
        <v>136</v>
      </c>
      <c r="H310" s="49" t="s">
        <v>12</v>
      </c>
      <c r="I310" s="49" t="str">
        <f t="shared" si="26"/>
        <v>Negative</v>
      </c>
      <c r="J310" s="17">
        <v>45001</v>
      </c>
      <c r="K310" s="49" t="s">
        <v>433</v>
      </c>
      <c r="L310" s="82" t="str">
        <f>IF(J310=9001,VLOOKUP(K310,'ISO-reference'!$C$1:$D$67,2,FALSE),IF(J310=45001,VLOOKUP(K310,'ISO-reference'!$A$1:$B$40,2,FALSE),IF(J310=21001,VLOOKUP(K310,'ISO-reference'!$E$1:$F$75,2,FALSE),"No ISO Mapping")))</f>
        <v xml:space="preserve"> Hazard identification &amp; assessment of risks and opportunities</v>
      </c>
      <c r="M310" s="49" t="s">
        <v>21</v>
      </c>
      <c r="N310" s="16"/>
      <c r="O310" s="52">
        <f t="shared" si="32"/>
        <v>43753</v>
      </c>
      <c r="P310" s="52">
        <v>43866</v>
      </c>
      <c r="Q310" s="82" t="s">
        <v>600</v>
      </c>
      <c r="R310" s="28" t="str">
        <f t="shared" si="28"/>
        <v>Closed</v>
      </c>
      <c r="S310" s="17">
        <f t="shared" ca="1" si="27"/>
        <v>173</v>
      </c>
      <c r="T310" s="17">
        <f t="shared" si="29"/>
        <v>113</v>
      </c>
      <c r="U310" s="17">
        <v>82</v>
      </c>
      <c r="V310" s="45">
        <v>12426</v>
      </c>
    </row>
    <row r="311" spans="1:22" ht="41.4">
      <c r="A311" s="45">
        <v>310</v>
      </c>
      <c r="B311" s="82" t="s">
        <v>606</v>
      </c>
      <c r="C311" s="49" t="s">
        <v>9</v>
      </c>
      <c r="D311" s="51">
        <v>43693</v>
      </c>
      <c r="E311" s="51" t="s">
        <v>2551</v>
      </c>
      <c r="F311" s="51" t="s">
        <v>135</v>
      </c>
      <c r="G311" s="49" t="s">
        <v>136</v>
      </c>
      <c r="H311" s="49" t="s">
        <v>88</v>
      </c>
      <c r="I311" s="49" t="str">
        <f t="shared" si="26"/>
        <v>Neutral</v>
      </c>
      <c r="J311" s="17">
        <v>45001</v>
      </c>
      <c r="K311" s="49" t="s">
        <v>433</v>
      </c>
      <c r="L311" s="82" t="str">
        <f>IF(J311=9001,VLOOKUP(K311,'ISO-reference'!$C$1:$D$67,2,FALSE),IF(J311=45001,VLOOKUP(K311,'ISO-reference'!$A$1:$B$40,2,FALSE),IF(J311=21001,VLOOKUP(K311,'ISO-reference'!$E$1:$F$75,2,FALSE),"No ISO Mapping")))</f>
        <v xml:space="preserve"> Hazard identification &amp; assessment of risks and opportunities</v>
      </c>
      <c r="M311" s="49" t="s">
        <v>21</v>
      </c>
      <c r="N311" s="16"/>
      <c r="O311" s="52">
        <f t="shared" si="32"/>
        <v>43753</v>
      </c>
      <c r="P311" s="52">
        <v>43771</v>
      </c>
      <c r="Q311" s="82" t="s">
        <v>607</v>
      </c>
      <c r="R311" s="28" t="str">
        <f t="shared" si="28"/>
        <v>Closed</v>
      </c>
      <c r="S311" s="17">
        <f t="shared" ca="1" si="27"/>
        <v>78</v>
      </c>
      <c r="T311" s="17">
        <f t="shared" si="29"/>
        <v>18</v>
      </c>
      <c r="U311" s="17">
        <v>77</v>
      </c>
      <c r="V311" s="45">
        <v>12428</v>
      </c>
    </row>
    <row r="312" spans="1:22" ht="27.6">
      <c r="A312" s="45">
        <v>311</v>
      </c>
      <c r="B312" s="82" t="s">
        <v>608</v>
      </c>
      <c r="C312" s="49" t="s">
        <v>9</v>
      </c>
      <c r="D312" s="51">
        <v>43693</v>
      </c>
      <c r="E312" s="51" t="s">
        <v>2551</v>
      </c>
      <c r="F312" s="51" t="s">
        <v>135</v>
      </c>
      <c r="G312" s="49" t="s">
        <v>136</v>
      </c>
      <c r="H312" s="49" t="s">
        <v>12</v>
      </c>
      <c r="I312" s="49" t="str">
        <f t="shared" si="26"/>
        <v>Negative</v>
      </c>
      <c r="J312" s="17">
        <v>45001</v>
      </c>
      <c r="K312" s="49" t="s">
        <v>433</v>
      </c>
      <c r="L312" s="82" t="str">
        <f>IF(J312=9001,VLOOKUP(K312,'ISO-reference'!$C$1:$D$67,2,FALSE),IF(J312=45001,VLOOKUP(K312,'ISO-reference'!$A$1:$B$40,2,FALSE),IF(J312=21001,VLOOKUP(K312,'ISO-reference'!$E$1:$F$75,2,FALSE),"No ISO Mapping")))</f>
        <v xml:space="preserve"> Hazard identification &amp; assessment of risks and opportunities</v>
      </c>
      <c r="M312" s="49" t="s">
        <v>21</v>
      </c>
      <c r="N312" s="16"/>
      <c r="O312" s="52">
        <f t="shared" si="32"/>
        <v>43753</v>
      </c>
      <c r="P312" s="52">
        <v>43886</v>
      </c>
      <c r="Q312" s="82" t="s">
        <v>301</v>
      </c>
      <c r="R312" s="28" t="str">
        <f t="shared" si="28"/>
        <v>Closed</v>
      </c>
      <c r="S312" s="17">
        <f t="shared" ca="1" si="27"/>
        <v>193</v>
      </c>
      <c r="T312" s="17">
        <f t="shared" si="29"/>
        <v>133</v>
      </c>
      <c r="U312" s="17">
        <v>78</v>
      </c>
      <c r="V312" s="45">
        <v>12429</v>
      </c>
    </row>
    <row r="313" spans="1:22" ht="27.6">
      <c r="A313" s="45">
        <v>312</v>
      </c>
      <c r="B313" s="82" t="s">
        <v>609</v>
      </c>
      <c r="C313" s="49" t="s">
        <v>9</v>
      </c>
      <c r="D313" s="51">
        <v>43693</v>
      </c>
      <c r="E313" s="51" t="s">
        <v>2551</v>
      </c>
      <c r="F313" s="51" t="s">
        <v>135</v>
      </c>
      <c r="G313" s="49" t="s">
        <v>136</v>
      </c>
      <c r="H313" s="49" t="s">
        <v>12</v>
      </c>
      <c r="I313" s="49" t="str">
        <f t="shared" si="26"/>
        <v>Negative</v>
      </c>
      <c r="J313" s="17">
        <v>45001</v>
      </c>
      <c r="K313" s="49" t="s">
        <v>433</v>
      </c>
      <c r="L313" s="82" t="str">
        <f>IF(J313=9001,VLOOKUP(K313,'ISO-reference'!$C$1:$D$67,2,FALSE),IF(J313=45001,VLOOKUP(K313,'ISO-reference'!$A$1:$B$40,2,FALSE),IF(J313=21001,VLOOKUP(K313,'ISO-reference'!$E$1:$F$75,2,FALSE),"No ISO Mapping")))</f>
        <v xml:space="preserve"> Hazard identification &amp; assessment of risks and opportunities</v>
      </c>
      <c r="M313" s="49" t="s">
        <v>21</v>
      </c>
      <c r="N313" s="16"/>
      <c r="O313" s="52">
        <f t="shared" si="32"/>
        <v>43753</v>
      </c>
      <c r="P313" s="52">
        <v>43866</v>
      </c>
      <c r="Q313" s="82" t="s">
        <v>610</v>
      </c>
      <c r="R313" s="28" t="str">
        <f t="shared" si="28"/>
        <v>Closed</v>
      </c>
      <c r="S313" s="17">
        <f t="shared" ca="1" si="27"/>
        <v>173</v>
      </c>
      <c r="T313" s="17">
        <f t="shared" si="29"/>
        <v>113</v>
      </c>
      <c r="U313" s="17">
        <v>76</v>
      </c>
      <c r="V313" s="45">
        <v>12434</v>
      </c>
    </row>
    <row r="314" spans="1:22" ht="27.6">
      <c r="A314" s="45">
        <v>313</v>
      </c>
      <c r="B314" s="82" t="s">
        <v>611</v>
      </c>
      <c r="C314" s="49" t="s">
        <v>9</v>
      </c>
      <c r="D314" s="51">
        <v>43693</v>
      </c>
      <c r="E314" s="51" t="s">
        <v>2551</v>
      </c>
      <c r="F314" s="51" t="s">
        <v>135</v>
      </c>
      <c r="G314" s="49" t="s">
        <v>136</v>
      </c>
      <c r="H314" s="49" t="s">
        <v>12</v>
      </c>
      <c r="I314" s="49" t="str">
        <f t="shared" si="26"/>
        <v>Negative</v>
      </c>
      <c r="J314" s="17">
        <v>45001</v>
      </c>
      <c r="K314" s="49">
        <v>8.1999999999999993</v>
      </c>
      <c r="L314" s="82" t="str">
        <f>IF(J314=9001,VLOOKUP(K314,'ISO-reference'!$C$1:$D$67,2,FALSE),IF(J314=45001,VLOOKUP(K314,'ISO-reference'!$A$1:$B$40,2,FALSE),IF(J314=21001,VLOOKUP(K314,'ISO-reference'!$E$1:$F$75,2,FALSE),"No ISO Mapping")))</f>
        <v xml:space="preserve"> Emergency preparedness and response</v>
      </c>
      <c r="M314" s="49" t="s">
        <v>16</v>
      </c>
      <c r="N314" s="16"/>
      <c r="O314" s="52">
        <f t="shared" si="32"/>
        <v>43753</v>
      </c>
      <c r="P314" s="52">
        <v>43843</v>
      </c>
      <c r="Q314" s="82" t="s">
        <v>612</v>
      </c>
      <c r="R314" s="28" t="str">
        <f t="shared" si="28"/>
        <v>Closed</v>
      </c>
      <c r="S314" s="17">
        <f t="shared" ca="1" si="27"/>
        <v>150</v>
      </c>
      <c r="T314" s="17">
        <f t="shared" si="29"/>
        <v>90</v>
      </c>
      <c r="U314" s="17">
        <v>137</v>
      </c>
      <c r="V314" s="45">
        <v>12439</v>
      </c>
    </row>
    <row r="315" spans="1:22" ht="41.4">
      <c r="A315" s="45">
        <v>314</v>
      </c>
      <c r="B315" s="82" t="s">
        <v>613</v>
      </c>
      <c r="C315" s="49" t="s">
        <v>9</v>
      </c>
      <c r="D315" s="51">
        <v>43693</v>
      </c>
      <c r="E315" s="51" t="s">
        <v>2551</v>
      </c>
      <c r="F315" s="51" t="s">
        <v>135</v>
      </c>
      <c r="G315" s="49" t="s">
        <v>136</v>
      </c>
      <c r="H315" s="49" t="s">
        <v>88</v>
      </c>
      <c r="I315" s="49" t="str">
        <f t="shared" si="26"/>
        <v>Neutral</v>
      </c>
      <c r="J315" s="17">
        <v>45001</v>
      </c>
      <c r="K315" s="49">
        <v>8.1999999999999993</v>
      </c>
      <c r="L315" s="82" t="str">
        <f>IF(J315=9001,VLOOKUP(K315,'ISO-reference'!$C$1:$D$67,2,FALSE),IF(J315=45001,VLOOKUP(K315,'ISO-reference'!$A$1:$B$40,2,FALSE),IF(J315=21001,VLOOKUP(K315,'ISO-reference'!$E$1:$F$75,2,FALSE),"No ISO Mapping")))</f>
        <v xml:space="preserve"> Emergency preparedness and response</v>
      </c>
      <c r="M315" s="49" t="s">
        <v>16</v>
      </c>
      <c r="N315" s="16"/>
      <c r="O315" s="52">
        <f t="shared" si="32"/>
        <v>43753</v>
      </c>
      <c r="P315" s="52">
        <v>43886</v>
      </c>
      <c r="Q315" s="82" t="s">
        <v>614</v>
      </c>
      <c r="R315" s="28" t="str">
        <f t="shared" si="28"/>
        <v>Closed</v>
      </c>
      <c r="S315" s="17">
        <f t="shared" ca="1" si="27"/>
        <v>193</v>
      </c>
      <c r="T315" s="17">
        <f t="shared" si="29"/>
        <v>133</v>
      </c>
      <c r="U315" s="17">
        <v>138</v>
      </c>
      <c r="V315" s="45">
        <v>12440</v>
      </c>
    </row>
    <row r="316" spans="1:22" ht="27.6">
      <c r="A316" s="45">
        <v>315</v>
      </c>
      <c r="B316" s="82" t="s">
        <v>615</v>
      </c>
      <c r="C316" s="49" t="s">
        <v>9</v>
      </c>
      <c r="D316" s="51">
        <v>43693</v>
      </c>
      <c r="E316" s="51" t="s">
        <v>2551</v>
      </c>
      <c r="F316" s="51" t="s">
        <v>135</v>
      </c>
      <c r="G316" s="49" t="s">
        <v>136</v>
      </c>
      <c r="H316" s="49" t="s">
        <v>88</v>
      </c>
      <c r="I316" s="49" t="str">
        <f t="shared" si="26"/>
        <v>Neutral</v>
      </c>
      <c r="J316" s="17">
        <v>45001</v>
      </c>
      <c r="K316" s="49">
        <v>8.1999999999999993</v>
      </c>
      <c r="L316" s="82" t="str">
        <f>IF(J316=9001,VLOOKUP(K316,'ISO-reference'!$C$1:$D$67,2,FALSE),IF(J316=45001,VLOOKUP(K316,'ISO-reference'!$A$1:$B$40,2,FALSE),IF(J316=21001,VLOOKUP(K316,'ISO-reference'!$E$1:$F$75,2,FALSE),"No ISO Mapping")))</f>
        <v xml:space="preserve"> Emergency preparedness and response</v>
      </c>
      <c r="M316" s="49" t="s">
        <v>16</v>
      </c>
      <c r="N316" s="16"/>
      <c r="O316" s="52">
        <f t="shared" si="32"/>
        <v>43753</v>
      </c>
      <c r="P316" s="52">
        <v>43784</v>
      </c>
      <c r="Q316" s="82" t="s">
        <v>616</v>
      </c>
      <c r="R316" s="28" t="str">
        <f t="shared" si="28"/>
        <v>Closed</v>
      </c>
      <c r="S316" s="17">
        <f t="shared" ca="1" si="27"/>
        <v>91</v>
      </c>
      <c r="T316" s="17">
        <f t="shared" si="29"/>
        <v>31</v>
      </c>
      <c r="U316" s="17">
        <v>139</v>
      </c>
      <c r="V316" s="45">
        <v>12441</v>
      </c>
    </row>
    <row r="317" spans="1:22" ht="27.6">
      <c r="A317" s="45">
        <v>316</v>
      </c>
      <c r="B317" s="82" t="s">
        <v>617</v>
      </c>
      <c r="C317" s="49" t="s">
        <v>9</v>
      </c>
      <c r="D317" s="51">
        <v>43693</v>
      </c>
      <c r="E317" s="51" t="s">
        <v>2551</v>
      </c>
      <c r="F317" s="51" t="s">
        <v>135</v>
      </c>
      <c r="G317" s="49" t="s">
        <v>136</v>
      </c>
      <c r="H317" s="49" t="s">
        <v>12</v>
      </c>
      <c r="I317" s="49" t="str">
        <f t="shared" si="26"/>
        <v>Negative</v>
      </c>
      <c r="J317" s="17">
        <v>9001</v>
      </c>
      <c r="K317" s="49">
        <v>8.1999999999999993</v>
      </c>
      <c r="L317" s="82" t="str">
        <f>IF(J317=9001,VLOOKUP(K317,'ISO-reference'!$C$1:$D$67,2,FALSE),IF(J317=45001,VLOOKUP(K317,'ISO-reference'!$A$1:$B$40,2,FALSE),IF(J317=21001,VLOOKUP(K317,'ISO-reference'!$E$1:$F$75,2,FALSE),"No ISO Mapping")))</f>
        <v xml:space="preserve"> Requirements for products and services</v>
      </c>
      <c r="M317" s="49" t="s">
        <v>16</v>
      </c>
      <c r="N317" s="16"/>
      <c r="O317" s="52">
        <v>43982</v>
      </c>
      <c r="P317" s="52">
        <v>43978</v>
      </c>
      <c r="Q317" s="82" t="s">
        <v>618</v>
      </c>
      <c r="R317" s="28" t="str">
        <f t="shared" si="28"/>
        <v>Closed</v>
      </c>
      <c r="S317" s="17">
        <f t="shared" ca="1" si="27"/>
        <v>285</v>
      </c>
      <c r="T317" s="17">
        <f t="shared" si="29"/>
        <v>-4</v>
      </c>
      <c r="U317" s="17">
        <v>154</v>
      </c>
      <c r="V317" s="45">
        <v>12442</v>
      </c>
    </row>
    <row r="318" spans="1:22" ht="41.4">
      <c r="A318" s="45">
        <v>317</v>
      </c>
      <c r="B318" s="82" t="s">
        <v>619</v>
      </c>
      <c r="C318" s="49" t="s">
        <v>9</v>
      </c>
      <c r="D318" s="51">
        <v>43693</v>
      </c>
      <c r="E318" s="51" t="s">
        <v>2551</v>
      </c>
      <c r="F318" s="51" t="s">
        <v>135</v>
      </c>
      <c r="G318" s="49" t="s">
        <v>136</v>
      </c>
      <c r="H318" s="49" t="s">
        <v>88</v>
      </c>
      <c r="I318" s="49" t="str">
        <f t="shared" si="26"/>
        <v>Neutral</v>
      </c>
      <c r="J318" s="17">
        <v>9001</v>
      </c>
      <c r="K318" s="49">
        <v>8.1999999999999993</v>
      </c>
      <c r="L318" s="82" t="str">
        <f>IF(J318=9001,VLOOKUP(K318,'ISO-reference'!$C$1:$D$67,2,FALSE),IF(J318=45001,VLOOKUP(K318,'ISO-reference'!$A$1:$B$40,2,FALSE),IF(J318=21001,VLOOKUP(K318,'ISO-reference'!$E$1:$F$75,2,FALSE),"No ISO Mapping")))</f>
        <v xml:space="preserve"> Requirements for products and services</v>
      </c>
      <c r="M318" s="49" t="s">
        <v>16</v>
      </c>
      <c r="N318" s="16"/>
      <c r="O318" s="52">
        <v>43982</v>
      </c>
      <c r="P318" s="52">
        <v>43978</v>
      </c>
      <c r="Q318" s="82" t="s">
        <v>618</v>
      </c>
      <c r="R318" s="28" t="str">
        <f t="shared" si="28"/>
        <v>Closed</v>
      </c>
      <c r="S318" s="17">
        <f t="shared" ca="1" si="27"/>
        <v>285</v>
      </c>
      <c r="T318" s="17">
        <f t="shared" si="29"/>
        <v>-4</v>
      </c>
      <c r="U318" s="17">
        <v>155</v>
      </c>
      <c r="V318" s="45">
        <v>12443</v>
      </c>
    </row>
    <row r="319" spans="1:22" ht="41.4">
      <c r="A319" s="45">
        <v>318</v>
      </c>
      <c r="B319" s="82" t="s">
        <v>620</v>
      </c>
      <c r="C319" s="49" t="s">
        <v>9</v>
      </c>
      <c r="D319" s="51">
        <v>43693</v>
      </c>
      <c r="E319" s="51" t="s">
        <v>2551</v>
      </c>
      <c r="F319" s="51" t="s">
        <v>135</v>
      </c>
      <c r="G319" s="49" t="s">
        <v>136</v>
      </c>
      <c r="H319" s="49" t="s">
        <v>88</v>
      </c>
      <c r="I319" s="49" t="str">
        <f t="shared" si="26"/>
        <v>Neutral</v>
      </c>
      <c r="J319" s="17">
        <v>45001</v>
      </c>
      <c r="K319" s="49">
        <v>8.1999999999999993</v>
      </c>
      <c r="L319" s="82" t="str">
        <f>IF(J319=9001,VLOOKUP(K319,'ISO-reference'!$C$1:$D$67,2,FALSE),IF(J319=45001,VLOOKUP(K319,'ISO-reference'!$A$1:$B$40,2,FALSE),IF(J319=21001,VLOOKUP(K319,'ISO-reference'!$E$1:$F$75,2,FALSE),"No ISO Mapping")))</f>
        <v xml:space="preserve"> Emergency preparedness and response</v>
      </c>
      <c r="M319" s="49" t="s">
        <v>16</v>
      </c>
      <c r="N319" s="16"/>
      <c r="O319" s="52">
        <f t="shared" ref="O319:O325" si="33">D319+60</f>
        <v>43753</v>
      </c>
      <c r="P319" s="52">
        <v>43873</v>
      </c>
      <c r="Q319" s="82" t="s">
        <v>621</v>
      </c>
      <c r="R319" s="28" t="str">
        <f t="shared" si="28"/>
        <v>Closed</v>
      </c>
      <c r="S319" s="17">
        <f t="shared" ca="1" si="27"/>
        <v>180</v>
      </c>
      <c r="T319" s="17">
        <f t="shared" si="29"/>
        <v>120</v>
      </c>
      <c r="U319" s="17">
        <v>156</v>
      </c>
      <c r="V319" s="45">
        <v>12444</v>
      </c>
    </row>
    <row r="320" spans="1:22" ht="27.6">
      <c r="A320" s="45">
        <v>319</v>
      </c>
      <c r="B320" s="82" t="s">
        <v>622</v>
      </c>
      <c r="C320" s="49" t="s">
        <v>9</v>
      </c>
      <c r="D320" s="51">
        <v>43693</v>
      </c>
      <c r="E320" s="51" t="s">
        <v>2551</v>
      </c>
      <c r="F320" s="51" t="s">
        <v>135</v>
      </c>
      <c r="G320" s="49" t="s">
        <v>136</v>
      </c>
      <c r="H320" s="49" t="s">
        <v>12</v>
      </c>
      <c r="I320" s="49" t="str">
        <f t="shared" si="26"/>
        <v>Negative</v>
      </c>
      <c r="J320" s="17">
        <v>45001</v>
      </c>
      <c r="K320" s="49">
        <v>8.1999999999999993</v>
      </c>
      <c r="L320" s="82" t="str">
        <f>IF(J320=9001,VLOOKUP(K320,'ISO-reference'!$C$1:$D$67,2,FALSE),IF(J320=45001,VLOOKUP(K320,'ISO-reference'!$A$1:$B$40,2,FALSE),IF(J320=21001,VLOOKUP(K320,'ISO-reference'!$E$1:$F$75,2,FALSE),"No ISO Mapping")))</f>
        <v xml:space="preserve"> Emergency preparedness and response</v>
      </c>
      <c r="M320" s="49" t="s">
        <v>16</v>
      </c>
      <c r="N320" s="16"/>
      <c r="O320" s="52">
        <f t="shared" si="33"/>
        <v>43753</v>
      </c>
      <c r="P320" s="52">
        <v>43903</v>
      </c>
      <c r="Q320" s="82" t="s">
        <v>623</v>
      </c>
      <c r="R320" s="28" t="str">
        <f t="shared" si="28"/>
        <v>Closed</v>
      </c>
      <c r="S320" s="17">
        <f t="shared" ca="1" si="27"/>
        <v>210</v>
      </c>
      <c r="T320" s="17">
        <f t="shared" si="29"/>
        <v>150</v>
      </c>
      <c r="U320" s="17">
        <v>157</v>
      </c>
      <c r="V320" s="45">
        <v>12445</v>
      </c>
    </row>
    <row r="321" spans="1:22" ht="41.4">
      <c r="A321" s="45">
        <v>320</v>
      </c>
      <c r="B321" s="82" t="s">
        <v>624</v>
      </c>
      <c r="C321" s="49" t="s">
        <v>9</v>
      </c>
      <c r="D321" s="51">
        <v>43693</v>
      </c>
      <c r="E321" s="51" t="s">
        <v>2551</v>
      </c>
      <c r="F321" s="51" t="s">
        <v>135</v>
      </c>
      <c r="G321" s="49" t="s">
        <v>136</v>
      </c>
      <c r="H321" s="49" t="s">
        <v>12</v>
      </c>
      <c r="I321" s="49" t="str">
        <f t="shared" si="26"/>
        <v>Negative</v>
      </c>
      <c r="J321" s="17">
        <v>45001</v>
      </c>
      <c r="K321" s="49">
        <v>8.1999999999999993</v>
      </c>
      <c r="L321" s="82" t="str">
        <f>IF(J321=9001,VLOOKUP(K321,'ISO-reference'!$C$1:$D$67,2,FALSE),IF(J321=45001,VLOOKUP(K321,'ISO-reference'!$A$1:$B$40,2,FALSE),IF(J321=21001,VLOOKUP(K321,'ISO-reference'!$E$1:$F$75,2,FALSE),"No ISO Mapping")))</f>
        <v xml:space="preserve"> Emergency preparedness and response</v>
      </c>
      <c r="M321" s="49" t="s">
        <v>16</v>
      </c>
      <c r="N321" s="16"/>
      <c r="O321" s="52">
        <f t="shared" si="33"/>
        <v>43753</v>
      </c>
      <c r="P321" s="52">
        <v>43879</v>
      </c>
      <c r="Q321" s="82" t="s">
        <v>625</v>
      </c>
      <c r="R321" s="28" t="str">
        <f t="shared" si="28"/>
        <v>Closed</v>
      </c>
      <c r="S321" s="17">
        <f t="shared" ca="1" si="27"/>
        <v>186</v>
      </c>
      <c r="T321" s="17">
        <f t="shared" si="29"/>
        <v>126</v>
      </c>
      <c r="U321" s="17">
        <v>147</v>
      </c>
      <c r="V321" s="45">
        <v>12446</v>
      </c>
    </row>
    <row r="322" spans="1:22" ht="41.4">
      <c r="A322" s="45">
        <v>321</v>
      </c>
      <c r="B322" s="82" t="s">
        <v>626</v>
      </c>
      <c r="C322" s="49" t="s">
        <v>9</v>
      </c>
      <c r="D322" s="51">
        <v>43693</v>
      </c>
      <c r="E322" s="51" t="s">
        <v>2551</v>
      </c>
      <c r="F322" s="51" t="s">
        <v>135</v>
      </c>
      <c r="G322" s="49" t="s">
        <v>136</v>
      </c>
      <c r="H322" s="49" t="s">
        <v>12</v>
      </c>
      <c r="I322" s="49" t="str">
        <f t="shared" ref="I322:I385" si="34">IF(H322="Strength", "Positive", IF(OR(H322="OFI", H322="Observation"), "Neutral", "Negative"))</f>
        <v>Negative</v>
      </c>
      <c r="J322" s="17">
        <v>45001</v>
      </c>
      <c r="K322" s="49">
        <v>8.1999999999999993</v>
      </c>
      <c r="L322" s="82" t="str">
        <f>IF(J322=9001,VLOOKUP(K322,'ISO-reference'!$C$1:$D$67,2,FALSE),IF(J322=45001,VLOOKUP(K322,'ISO-reference'!$A$1:$B$40,2,FALSE),IF(J322=21001,VLOOKUP(K322,'ISO-reference'!$E$1:$F$75,2,FALSE),"No ISO Mapping")))</f>
        <v xml:space="preserve"> Emergency preparedness and response</v>
      </c>
      <c r="M322" s="49" t="s">
        <v>16</v>
      </c>
      <c r="N322" s="16"/>
      <c r="O322" s="52">
        <f t="shared" si="33"/>
        <v>43753</v>
      </c>
      <c r="P322" s="52">
        <v>43882</v>
      </c>
      <c r="Q322" s="82" t="s">
        <v>627</v>
      </c>
      <c r="R322" s="28" t="str">
        <f t="shared" si="28"/>
        <v>Closed</v>
      </c>
      <c r="S322" s="17">
        <f t="shared" ref="S322:S385" ca="1" si="35">IF(P322="NA",TODAY()-D322, P322-D322)</f>
        <v>189</v>
      </c>
      <c r="T322" s="17">
        <f t="shared" si="29"/>
        <v>129</v>
      </c>
      <c r="U322" s="17">
        <v>148</v>
      </c>
      <c r="V322" s="45">
        <v>12447</v>
      </c>
    </row>
    <row r="323" spans="1:22" ht="27.6">
      <c r="A323" s="45">
        <v>322</v>
      </c>
      <c r="B323" s="82" t="s">
        <v>628</v>
      </c>
      <c r="C323" s="49" t="s">
        <v>9</v>
      </c>
      <c r="D323" s="51">
        <v>43693</v>
      </c>
      <c r="E323" s="51" t="s">
        <v>2551</v>
      </c>
      <c r="F323" s="51" t="s">
        <v>135</v>
      </c>
      <c r="G323" s="49" t="s">
        <v>136</v>
      </c>
      <c r="H323" s="49" t="s">
        <v>12</v>
      </c>
      <c r="I323" s="49" t="str">
        <f t="shared" si="34"/>
        <v>Negative</v>
      </c>
      <c r="J323" s="17">
        <v>45001</v>
      </c>
      <c r="K323" s="49">
        <v>8.1999999999999993</v>
      </c>
      <c r="L323" s="82" t="str">
        <f>IF(J323=9001,VLOOKUP(K323,'ISO-reference'!$C$1:$D$67,2,FALSE),IF(J323=45001,VLOOKUP(K323,'ISO-reference'!$A$1:$B$40,2,FALSE),IF(J323=21001,VLOOKUP(K323,'ISO-reference'!$E$1:$F$75,2,FALSE),"No ISO Mapping")))</f>
        <v xml:space="preserve"> Emergency preparedness and response</v>
      </c>
      <c r="M323" s="49" t="s">
        <v>16</v>
      </c>
      <c r="N323" s="16"/>
      <c r="O323" s="52">
        <f t="shared" si="33"/>
        <v>43753</v>
      </c>
      <c r="P323" s="52">
        <v>43886</v>
      </c>
      <c r="Q323" s="82" t="s">
        <v>629</v>
      </c>
      <c r="R323" s="28" t="str">
        <f t="shared" ref="R323:R386" si="36">IF(P323="NA", "Open", "Closed")</f>
        <v>Closed</v>
      </c>
      <c r="S323" s="17">
        <f t="shared" ca="1" si="35"/>
        <v>193</v>
      </c>
      <c r="T323" s="17">
        <f t="shared" ref="T323:T386" si="37">IF(R323="Open",0, P323-O323)</f>
        <v>133</v>
      </c>
      <c r="U323" s="17">
        <v>149</v>
      </c>
      <c r="V323" s="45">
        <v>12448</v>
      </c>
    </row>
    <row r="324" spans="1:22" ht="27.6">
      <c r="A324" s="45">
        <v>323</v>
      </c>
      <c r="B324" s="82" t="s">
        <v>630</v>
      </c>
      <c r="C324" s="49" t="s">
        <v>9</v>
      </c>
      <c r="D324" s="51">
        <v>43693</v>
      </c>
      <c r="E324" s="51" t="s">
        <v>2551</v>
      </c>
      <c r="F324" s="51" t="s">
        <v>135</v>
      </c>
      <c r="G324" s="49" t="s">
        <v>136</v>
      </c>
      <c r="H324" s="49" t="s">
        <v>12</v>
      </c>
      <c r="I324" s="49" t="str">
        <f t="shared" si="34"/>
        <v>Negative</v>
      </c>
      <c r="J324" s="17">
        <v>45001</v>
      </c>
      <c r="K324" s="49">
        <v>8.1999999999999993</v>
      </c>
      <c r="L324" s="82" t="str">
        <f>IF(J324=9001,VLOOKUP(K324,'ISO-reference'!$C$1:$D$67,2,FALSE),IF(J324=45001,VLOOKUP(K324,'ISO-reference'!$A$1:$B$40,2,FALSE),IF(J324=21001,VLOOKUP(K324,'ISO-reference'!$E$1:$F$75,2,FALSE),"No ISO Mapping")))</f>
        <v xml:space="preserve"> Emergency preparedness and response</v>
      </c>
      <c r="M324" s="49" t="s">
        <v>16</v>
      </c>
      <c r="N324" s="16"/>
      <c r="O324" s="52">
        <f t="shared" si="33"/>
        <v>43753</v>
      </c>
      <c r="P324" s="52">
        <v>43901</v>
      </c>
      <c r="Q324" s="82" t="s">
        <v>631</v>
      </c>
      <c r="R324" s="28" t="str">
        <f t="shared" si="36"/>
        <v>Closed</v>
      </c>
      <c r="S324" s="17">
        <f t="shared" ca="1" si="35"/>
        <v>208</v>
      </c>
      <c r="T324" s="17">
        <f t="shared" si="37"/>
        <v>148</v>
      </c>
      <c r="U324" s="17">
        <v>150</v>
      </c>
      <c r="V324" s="45">
        <v>12449</v>
      </c>
    </row>
    <row r="325" spans="1:22" ht="27.6">
      <c r="A325" s="45">
        <v>324</v>
      </c>
      <c r="B325" s="82" t="s">
        <v>632</v>
      </c>
      <c r="C325" s="49" t="s">
        <v>9</v>
      </c>
      <c r="D325" s="51">
        <v>43693</v>
      </c>
      <c r="E325" s="51" t="s">
        <v>2551</v>
      </c>
      <c r="F325" s="51" t="s">
        <v>135</v>
      </c>
      <c r="G325" s="49" t="s">
        <v>136</v>
      </c>
      <c r="H325" s="49" t="s">
        <v>12</v>
      </c>
      <c r="I325" s="49" t="str">
        <f t="shared" si="34"/>
        <v>Negative</v>
      </c>
      <c r="J325" s="17">
        <v>45001</v>
      </c>
      <c r="K325" s="49">
        <v>8.1999999999999993</v>
      </c>
      <c r="L325" s="82" t="str">
        <f>IF(J325=9001,VLOOKUP(K325,'ISO-reference'!$C$1:$D$67,2,FALSE),IF(J325=45001,VLOOKUP(K325,'ISO-reference'!$A$1:$B$40,2,FALSE),IF(J325=21001,VLOOKUP(K325,'ISO-reference'!$E$1:$F$75,2,FALSE),"No ISO Mapping")))</f>
        <v xml:space="preserve"> Emergency preparedness and response</v>
      </c>
      <c r="M325" s="49" t="s">
        <v>16</v>
      </c>
      <c r="N325" s="16"/>
      <c r="O325" s="52">
        <f t="shared" si="33"/>
        <v>43753</v>
      </c>
      <c r="P325" s="52">
        <v>43879</v>
      </c>
      <c r="Q325" s="82" t="s">
        <v>633</v>
      </c>
      <c r="R325" s="28" t="str">
        <f t="shared" si="36"/>
        <v>Closed</v>
      </c>
      <c r="S325" s="17">
        <f t="shared" ca="1" si="35"/>
        <v>186</v>
      </c>
      <c r="T325" s="17">
        <f t="shared" si="37"/>
        <v>126</v>
      </c>
      <c r="U325" s="17">
        <v>143</v>
      </c>
      <c r="V325" s="45">
        <v>12451</v>
      </c>
    </row>
    <row r="326" spans="1:22" ht="41.4">
      <c r="A326" s="45">
        <v>325</v>
      </c>
      <c r="B326" s="82" t="s">
        <v>634</v>
      </c>
      <c r="C326" s="49" t="s">
        <v>9</v>
      </c>
      <c r="D326" s="51">
        <v>43693</v>
      </c>
      <c r="E326" s="51" t="s">
        <v>2551</v>
      </c>
      <c r="F326" s="51" t="s">
        <v>135</v>
      </c>
      <c r="G326" s="49" t="s">
        <v>136</v>
      </c>
      <c r="H326" s="49" t="s">
        <v>12</v>
      </c>
      <c r="I326" s="49" t="str">
        <f t="shared" si="34"/>
        <v>Negative</v>
      </c>
      <c r="J326" s="17">
        <v>45001</v>
      </c>
      <c r="K326" s="49">
        <v>8.1999999999999993</v>
      </c>
      <c r="L326" s="82" t="str">
        <f>IF(J326=9001,VLOOKUP(K326,'ISO-reference'!$C$1:$D$67,2,FALSE),IF(J326=45001,VLOOKUP(K326,'ISO-reference'!$A$1:$B$40,2,FALSE),IF(J326=21001,VLOOKUP(K326,'ISO-reference'!$E$1:$F$75,2,FALSE),"No ISO Mapping")))</f>
        <v xml:space="preserve"> Emergency preparedness and response</v>
      </c>
      <c r="M326" s="49" t="s">
        <v>16</v>
      </c>
      <c r="N326" s="16"/>
      <c r="O326" s="52">
        <v>43982</v>
      </c>
      <c r="P326" s="52">
        <v>44012</v>
      </c>
      <c r="Q326" s="82" t="s">
        <v>635</v>
      </c>
      <c r="R326" s="28" t="str">
        <f t="shared" si="36"/>
        <v>Closed</v>
      </c>
      <c r="S326" s="17">
        <f t="shared" ca="1" si="35"/>
        <v>319</v>
      </c>
      <c r="T326" s="17">
        <f t="shared" si="37"/>
        <v>30</v>
      </c>
      <c r="U326" s="17">
        <v>151</v>
      </c>
      <c r="V326" s="45">
        <v>12453</v>
      </c>
    </row>
    <row r="327" spans="1:22" ht="27.6">
      <c r="A327" s="45">
        <v>326</v>
      </c>
      <c r="B327" s="82" t="s">
        <v>636</v>
      </c>
      <c r="C327" s="49" t="s">
        <v>9</v>
      </c>
      <c r="D327" s="51">
        <v>43693</v>
      </c>
      <c r="E327" s="51" t="s">
        <v>2551</v>
      </c>
      <c r="F327" s="51" t="s">
        <v>135</v>
      </c>
      <c r="G327" s="49" t="s">
        <v>136</v>
      </c>
      <c r="H327" s="49" t="s">
        <v>88</v>
      </c>
      <c r="I327" s="49" t="str">
        <f t="shared" si="34"/>
        <v>Neutral</v>
      </c>
      <c r="J327" s="17">
        <v>9001</v>
      </c>
      <c r="K327" s="49">
        <v>8.1999999999999993</v>
      </c>
      <c r="L327" s="82" t="str">
        <f>IF(J327=9001,VLOOKUP(K327,'ISO-reference'!$C$1:$D$67,2,FALSE),IF(J327=45001,VLOOKUP(K327,'ISO-reference'!$A$1:$B$40,2,FALSE),IF(J327=21001,VLOOKUP(K327,'ISO-reference'!$E$1:$F$75,2,FALSE),"No ISO Mapping")))</f>
        <v xml:space="preserve"> Requirements for products and services</v>
      </c>
      <c r="M327" s="49" t="s">
        <v>16</v>
      </c>
      <c r="N327" s="16"/>
      <c r="O327" s="52">
        <v>43982</v>
      </c>
      <c r="P327" s="52">
        <v>43977</v>
      </c>
      <c r="Q327" s="82" t="s">
        <v>637</v>
      </c>
      <c r="R327" s="28" t="str">
        <f t="shared" si="36"/>
        <v>Closed</v>
      </c>
      <c r="S327" s="17">
        <f t="shared" ca="1" si="35"/>
        <v>284</v>
      </c>
      <c r="T327" s="17">
        <f t="shared" si="37"/>
        <v>-5</v>
      </c>
      <c r="U327" s="17">
        <v>152</v>
      </c>
      <c r="V327" s="45">
        <v>12454</v>
      </c>
    </row>
    <row r="328" spans="1:22" ht="55.2">
      <c r="A328" s="45">
        <v>327</v>
      </c>
      <c r="B328" s="82" t="s">
        <v>638</v>
      </c>
      <c r="C328" s="49" t="s">
        <v>9</v>
      </c>
      <c r="D328" s="51">
        <v>43693</v>
      </c>
      <c r="E328" s="51" t="s">
        <v>2551</v>
      </c>
      <c r="F328" s="51" t="s">
        <v>135</v>
      </c>
      <c r="G328" s="49" t="s">
        <v>136</v>
      </c>
      <c r="H328" s="49" t="s">
        <v>12</v>
      </c>
      <c r="I328" s="49" t="str">
        <f t="shared" si="34"/>
        <v>Negative</v>
      </c>
      <c r="J328" s="17">
        <v>45001</v>
      </c>
      <c r="K328" s="49">
        <v>8.1999999999999993</v>
      </c>
      <c r="L328" s="82" t="str">
        <f>IF(J328=9001,VLOOKUP(K328,'ISO-reference'!$C$1:$D$67,2,FALSE),IF(J328=45001,VLOOKUP(K328,'ISO-reference'!$A$1:$B$40,2,FALSE),IF(J328=21001,VLOOKUP(K328,'ISO-reference'!$E$1:$F$75,2,FALSE),"No ISO Mapping")))</f>
        <v xml:space="preserve"> Emergency preparedness and response</v>
      </c>
      <c r="M328" s="49" t="s">
        <v>16</v>
      </c>
      <c r="N328" s="16"/>
      <c r="O328" s="52">
        <f>D328+60</f>
        <v>43753</v>
      </c>
      <c r="P328" s="52">
        <v>43880</v>
      </c>
      <c r="Q328" s="82" t="s">
        <v>639</v>
      </c>
      <c r="R328" s="28" t="str">
        <f t="shared" si="36"/>
        <v>Closed</v>
      </c>
      <c r="S328" s="17">
        <f t="shared" ca="1" si="35"/>
        <v>187</v>
      </c>
      <c r="T328" s="17">
        <f t="shared" si="37"/>
        <v>127</v>
      </c>
      <c r="U328" s="17">
        <v>153</v>
      </c>
      <c r="V328" s="45">
        <v>12455</v>
      </c>
    </row>
    <row r="329" spans="1:22" ht="27.6">
      <c r="A329" s="45">
        <v>328</v>
      </c>
      <c r="B329" s="82" t="s">
        <v>640</v>
      </c>
      <c r="C329" s="49" t="s">
        <v>9</v>
      </c>
      <c r="D329" s="51">
        <v>43693</v>
      </c>
      <c r="E329" s="51" t="s">
        <v>2551</v>
      </c>
      <c r="F329" s="51" t="s">
        <v>135</v>
      </c>
      <c r="G329" s="49" t="s">
        <v>136</v>
      </c>
      <c r="H329" s="49" t="s">
        <v>12</v>
      </c>
      <c r="I329" s="49" t="str">
        <f t="shared" si="34"/>
        <v>Negative</v>
      </c>
      <c r="J329" s="17">
        <v>45001</v>
      </c>
      <c r="K329" s="49">
        <v>8.1999999999999993</v>
      </c>
      <c r="L329" s="82" t="str">
        <f>IF(J329=9001,VLOOKUP(K329,'ISO-reference'!$C$1:$D$67,2,FALSE),IF(J329=45001,VLOOKUP(K329,'ISO-reference'!$A$1:$B$40,2,FALSE),IF(J329=21001,VLOOKUP(K329,'ISO-reference'!$E$1:$F$75,2,FALSE),"No ISO Mapping")))</f>
        <v xml:space="preserve"> Emergency preparedness and response</v>
      </c>
      <c r="M329" s="49" t="s">
        <v>16</v>
      </c>
      <c r="N329" s="16"/>
      <c r="O329" s="52">
        <v>43982</v>
      </c>
      <c r="P329" s="52">
        <v>44013</v>
      </c>
      <c r="Q329" s="82" t="s">
        <v>641</v>
      </c>
      <c r="R329" s="28" t="str">
        <f t="shared" si="36"/>
        <v>Closed</v>
      </c>
      <c r="S329" s="17">
        <f t="shared" ca="1" si="35"/>
        <v>320</v>
      </c>
      <c r="T329" s="17">
        <f t="shared" si="37"/>
        <v>31</v>
      </c>
      <c r="U329" s="17">
        <v>144</v>
      </c>
      <c r="V329" s="45">
        <v>12456</v>
      </c>
    </row>
    <row r="330" spans="1:22" ht="41.4">
      <c r="A330" s="45">
        <v>329</v>
      </c>
      <c r="B330" s="82" t="s">
        <v>642</v>
      </c>
      <c r="C330" s="49" t="s">
        <v>9</v>
      </c>
      <c r="D330" s="51">
        <v>43693</v>
      </c>
      <c r="E330" s="51" t="s">
        <v>2551</v>
      </c>
      <c r="F330" s="51" t="s">
        <v>135</v>
      </c>
      <c r="G330" s="49" t="s">
        <v>136</v>
      </c>
      <c r="H330" s="49" t="s">
        <v>12</v>
      </c>
      <c r="I330" s="49" t="str">
        <f t="shared" si="34"/>
        <v>Negative</v>
      </c>
      <c r="J330" s="17">
        <v>45001</v>
      </c>
      <c r="K330" s="49">
        <v>8.1999999999999993</v>
      </c>
      <c r="L330" s="82" t="str">
        <f>IF(J330=9001,VLOOKUP(K330,'ISO-reference'!$C$1:$D$67,2,FALSE),IF(J330=45001,VLOOKUP(K330,'ISO-reference'!$A$1:$B$40,2,FALSE),IF(J330=21001,VLOOKUP(K330,'ISO-reference'!$E$1:$F$75,2,FALSE),"No ISO Mapping")))</f>
        <v xml:space="preserve"> Emergency preparedness and response</v>
      </c>
      <c r="M330" s="49" t="s">
        <v>16</v>
      </c>
      <c r="N330" s="16"/>
      <c r="O330" s="52">
        <f>D330+60</f>
        <v>43753</v>
      </c>
      <c r="P330" s="52">
        <v>43879</v>
      </c>
      <c r="Q330" s="82" t="s">
        <v>633</v>
      </c>
      <c r="R330" s="28" t="str">
        <f t="shared" si="36"/>
        <v>Closed</v>
      </c>
      <c r="S330" s="17">
        <f t="shared" ca="1" si="35"/>
        <v>186</v>
      </c>
      <c r="T330" s="17">
        <f t="shared" si="37"/>
        <v>126</v>
      </c>
      <c r="U330" s="17">
        <v>145</v>
      </c>
      <c r="V330" s="45">
        <v>12457</v>
      </c>
    </row>
    <row r="331" spans="1:22" ht="41.4">
      <c r="A331" s="45">
        <v>330</v>
      </c>
      <c r="B331" s="82" t="s">
        <v>643</v>
      </c>
      <c r="C331" s="49" t="s">
        <v>9</v>
      </c>
      <c r="D331" s="51">
        <v>43693</v>
      </c>
      <c r="E331" s="51" t="s">
        <v>2551</v>
      </c>
      <c r="F331" s="51" t="s">
        <v>135</v>
      </c>
      <c r="G331" s="49" t="s">
        <v>136</v>
      </c>
      <c r="H331" s="49" t="s">
        <v>12</v>
      </c>
      <c r="I331" s="49" t="str">
        <f t="shared" si="34"/>
        <v>Negative</v>
      </c>
      <c r="J331" s="17">
        <v>45001</v>
      </c>
      <c r="K331" s="49">
        <v>8.1999999999999993</v>
      </c>
      <c r="L331" s="82" t="str">
        <f>IF(J331=9001,VLOOKUP(K331,'ISO-reference'!$C$1:$D$67,2,FALSE),IF(J331=45001,VLOOKUP(K331,'ISO-reference'!$A$1:$B$40,2,FALSE),IF(J331=21001,VLOOKUP(K331,'ISO-reference'!$E$1:$F$75,2,FALSE),"No ISO Mapping")))</f>
        <v xml:space="preserve"> Emergency preparedness and response</v>
      </c>
      <c r="M331" s="49" t="s">
        <v>16</v>
      </c>
      <c r="N331" s="16"/>
      <c r="O331" s="52">
        <f>D331+60</f>
        <v>43753</v>
      </c>
      <c r="P331" s="52">
        <v>43879</v>
      </c>
      <c r="Q331" s="82" t="s">
        <v>633</v>
      </c>
      <c r="R331" s="28" t="str">
        <f t="shared" si="36"/>
        <v>Closed</v>
      </c>
      <c r="S331" s="17">
        <f t="shared" ca="1" si="35"/>
        <v>186</v>
      </c>
      <c r="T331" s="17">
        <f t="shared" si="37"/>
        <v>126</v>
      </c>
      <c r="U331" s="17">
        <v>146</v>
      </c>
      <c r="V331" s="45">
        <v>12458</v>
      </c>
    </row>
    <row r="332" spans="1:22" ht="41.4">
      <c r="A332" s="45">
        <v>331</v>
      </c>
      <c r="B332" s="82" t="s">
        <v>644</v>
      </c>
      <c r="C332" s="49" t="s">
        <v>9</v>
      </c>
      <c r="D332" s="51">
        <v>43693</v>
      </c>
      <c r="E332" s="51" t="s">
        <v>2551</v>
      </c>
      <c r="F332" s="51" t="s">
        <v>135</v>
      </c>
      <c r="G332" s="49" t="s">
        <v>136</v>
      </c>
      <c r="H332" s="49" t="s">
        <v>12</v>
      </c>
      <c r="I332" s="49" t="str">
        <f t="shared" si="34"/>
        <v>Negative</v>
      </c>
      <c r="J332" s="17">
        <v>45001</v>
      </c>
      <c r="K332" s="49">
        <v>8.1999999999999993</v>
      </c>
      <c r="L332" s="82" t="str">
        <f>IF(J332=9001,VLOOKUP(K332,'ISO-reference'!$C$1:$D$67,2,FALSE),IF(J332=45001,VLOOKUP(K332,'ISO-reference'!$A$1:$B$40,2,FALSE),IF(J332=21001,VLOOKUP(K332,'ISO-reference'!$E$1:$F$75,2,FALSE),"No ISO Mapping")))</f>
        <v xml:space="preserve"> Emergency preparedness and response</v>
      </c>
      <c r="M332" s="49" t="s">
        <v>16</v>
      </c>
      <c r="N332" s="16"/>
      <c r="O332" s="52">
        <f>D332+60</f>
        <v>43753</v>
      </c>
      <c r="P332" s="52">
        <v>43883</v>
      </c>
      <c r="Q332" s="82" t="s">
        <v>645</v>
      </c>
      <c r="R332" s="28" t="str">
        <f t="shared" si="36"/>
        <v>Closed</v>
      </c>
      <c r="S332" s="17">
        <f t="shared" ca="1" si="35"/>
        <v>190</v>
      </c>
      <c r="T332" s="17">
        <f t="shared" si="37"/>
        <v>130</v>
      </c>
      <c r="U332" s="17">
        <v>140</v>
      </c>
      <c r="V332" s="45">
        <v>12466</v>
      </c>
    </row>
    <row r="333" spans="1:22" ht="27.6">
      <c r="A333" s="45">
        <v>332</v>
      </c>
      <c r="B333" s="82" t="s">
        <v>646</v>
      </c>
      <c r="C333" s="49" t="s">
        <v>9</v>
      </c>
      <c r="D333" s="51">
        <v>43693</v>
      </c>
      <c r="E333" s="51" t="s">
        <v>2551</v>
      </c>
      <c r="F333" s="51" t="s">
        <v>135</v>
      </c>
      <c r="G333" s="49" t="s">
        <v>136</v>
      </c>
      <c r="H333" s="49" t="s">
        <v>12</v>
      </c>
      <c r="I333" s="49" t="str">
        <f t="shared" si="34"/>
        <v>Negative</v>
      </c>
      <c r="J333" s="17">
        <v>45001</v>
      </c>
      <c r="K333" s="49">
        <v>8.1999999999999993</v>
      </c>
      <c r="L333" s="82" t="str">
        <f>IF(J333=9001,VLOOKUP(K333,'ISO-reference'!$C$1:$D$67,2,FALSE),IF(J333=45001,VLOOKUP(K333,'ISO-reference'!$A$1:$B$40,2,FALSE),IF(J333=21001,VLOOKUP(K333,'ISO-reference'!$E$1:$F$75,2,FALSE),"No ISO Mapping")))</f>
        <v xml:space="preserve"> Emergency preparedness and response</v>
      </c>
      <c r="M333" s="49" t="s">
        <v>16</v>
      </c>
      <c r="N333" s="16"/>
      <c r="O333" s="52">
        <f>D333+60</f>
        <v>43753</v>
      </c>
      <c r="P333" s="52">
        <v>43879</v>
      </c>
      <c r="Q333" s="82" t="s">
        <v>633</v>
      </c>
      <c r="R333" s="28" t="str">
        <f t="shared" si="36"/>
        <v>Closed</v>
      </c>
      <c r="S333" s="17">
        <f t="shared" ca="1" si="35"/>
        <v>186</v>
      </c>
      <c r="T333" s="17">
        <f t="shared" si="37"/>
        <v>126</v>
      </c>
      <c r="U333" s="17">
        <v>141</v>
      </c>
      <c r="V333" s="45">
        <v>12476</v>
      </c>
    </row>
    <row r="334" spans="1:22" ht="27.6">
      <c r="A334" s="45">
        <v>333</v>
      </c>
      <c r="B334" s="82" t="s">
        <v>647</v>
      </c>
      <c r="C334" s="49" t="s">
        <v>9</v>
      </c>
      <c r="D334" s="51">
        <v>43693</v>
      </c>
      <c r="E334" s="51" t="s">
        <v>2551</v>
      </c>
      <c r="F334" s="51" t="s">
        <v>135</v>
      </c>
      <c r="G334" s="49" t="s">
        <v>136</v>
      </c>
      <c r="H334" s="49" t="s">
        <v>12</v>
      </c>
      <c r="I334" s="49" t="str">
        <f t="shared" si="34"/>
        <v>Negative</v>
      </c>
      <c r="J334" s="17">
        <v>45001</v>
      </c>
      <c r="K334" s="49">
        <v>8.1999999999999993</v>
      </c>
      <c r="L334" s="82" t="str">
        <f>IF(J334=9001,VLOOKUP(K334,'ISO-reference'!$C$1:$D$67,2,FALSE),IF(J334=45001,VLOOKUP(K334,'ISO-reference'!$A$1:$B$40,2,FALSE),IF(J334=21001,VLOOKUP(K334,'ISO-reference'!$E$1:$F$75,2,FALSE),"No ISO Mapping")))</f>
        <v xml:space="preserve"> Emergency preparedness and response</v>
      </c>
      <c r="M334" s="49" t="s">
        <v>16</v>
      </c>
      <c r="N334" s="16"/>
      <c r="O334" s="52">
        <v>43982</v>
      </c>
      <c r="P334" s="52">
        <v>43956</v>
      </c>
      <c r="Q334" s="82" t="s">
        <v>648</v>
      </c>
      <c r="R334" s="28" t="str">
        <f t="shared" si="36"/>
        <v>Closed</v>
      </c>
      <c r="S334" s="17">
        <f t="shared" ca="1" si="35"/>
        <v>263</v>
      </c>
      <c r="T334" s="17">
        <f t="shared" si="37"/>
        <v>-26</v>
      </c>
      <c r="U334" s="17">
        <v>142</v>
      </c>
      <c r="V334" s="45">
        <v>12479</v>
      </c>
    </row>
    <row r="335" spans="1:22" ht="27.6">
      <c r="A335" s="45">
        <v>334</v>
      </c>
      <c r="B335" s="82" t="s">
        <v>649</v>
      </c>
      <c r="C335" s="49" t="s">
        <v>9</v>
      </c>
      <c r="D335" s="51">
        <v>43693</v>
      </c>
      <c r="E335" s="51" t="s">
        <v>2551</v>
      </c>
      <c r="F335" s="51" t="s">
        <v>135</v>
      </c>
      <c r="G335" s="49" t="s">
        <v>136</v>
      </c>
      <c r="H335" s="49" t="s">
        <v>12</v>
      </c>
      <c r="I335" s="49" t="str">
        <f t="shared" si="34"/>
        <v>Negative</v>
      </c>
      <c r="J335" s="17">
        <v>45001</v>
      </c>
      <c r="K335" s="49" t="s">
        <v>433</v>
      </c>
      <c r="L335" s="82" t="str">
        <f>IF(J335=9001,VLOOKUP(K335,'ISO-reference'!$C$1:$D$67,2,FALSE),IF(J335=45001,VLOOKUP(K335,'ISO-reference'!$A$1:$B$40,2,FALSE),IF(J335=21001,VLOOKUP(K335,'ISO-reference'!$E$1:$F$75,2,FALSE),"No ISO Mapping")))</f>
        <v xml:space="preserve"> Hazard identification &amp; assessment of risks and opportunities</v>
      </c>
      <c r="M335" s="49" t="s">
        <v>185</v>
      </c>
      <c r="N335" s="16"/>
      <c r="O335" s="52">
        <f t="shared" ref="O335:O347" si="38">D335+60</f>
        <v>43753</v>
      </c>
      <c r="P335" s="52">
        <v>43881</v>
      </c>
      <c r="Q335" s="82" t="s">
        <v>650</v>
      </c>
      <c r="R335" s="28" t="str">
        <f t="shared" si="36"/>
        <v>Closed</v>
      </c>
      <c r="S335" s="17">
        <f t="shared" ca="1" si="35"/>
        <v>188</v>
      </c>
      <c r="T335" s="17">
        <f t="shared" si="37"/>
        <v>128</v>
      </c>
      <c r="U335" s="17">
        <v>83</v>
      </c>
      <c r="V335" s="45">
        <v>12480</v>
      </c>
    </row>
    <row r="336" spans="1:22" ht="41.4">
      <c r="A336" s="45">
        <v>335</v>
      </c>
      <c r="B336" s="82" t="s">
        <v>651</v>
      </c>
      <c r="C336" s="49" t="s">
        <v>9</v>
      </c>
      <c r="D336" s="51">
        <v>43693</v>
      </c>
      <c r="E336" s="51" t="s">
        <v>2551</v>
      </c>
      <c r="F336" s="51" t="s">
        <v>135</v>
      </c>
      <c r="G336" s="49" t="s">
        <v>136</v>
      </c>
      <c r="H336" s="49" t="s">
        <v>12</v>
      </c>
      <c r="I336" s="49" t="str">
        <f t="shared" si="34"/>
        <v>Negative</v>
      </c>
      <c r="J336" s="17">
        <v>45001</v>
      </c>
      <c r="K336" s="49" t="s">
        <v>433</v>
      </c>
      <c r="L336" s="82" t="str">
        <f>IF(J336=9001,VLOOKUP(K336,'ISO-reference'!$C$1:$D$67,2,FALSE),IF(J336=45001,VLOOKUP(K336,'ISO-reference'!$A$1:$B$40,2,FALSE),IF(J336=21001,VLOOKUP(K336,'ISO-reference'!$E$1:$F$75,2,FALSE),"No ISO Mapping")))</f>
        <v xml:space="preserve"> Hazard identification &amp; assessment of risks and opportunities</v>
      </c>
      <c r="M336" s="49" t="s">
        <v>21</v>
      </c>
      <c r="N336" s="16"/>
      <c r="O336" s="52">
        <f t="shared" si="38"/>
        <v>43753</v>
      </c>
      <c r="P336" s="52">
        <v>43773</v>
      </c>
      <c r="Q336" s="82" t="s">
        <v>600</v>
      </c>
      <c r="R336" s="28" t="str">
        <f t="shared" si="36"/>
        <v>Closed</v>
      </c>
      <c r="S336" s="17">
        <f t="shared" ca="1" si="35"/>
        <v>80</v>
      </c>
      <c r="T336" s="17">
        <f t="shared" si="37"/>
        <v>20</v>
      </c>
      <c r="U336" s="17">
        <v>84</v>
      </c>
      <c r="V336" s="45">
        <v>12481</v>
      </c>
    </row>
    <row r="337" spans="1:22" ht="27.6">
      <c r="A337" s="45">
        <v>336</v>
      </c>
      <c r="B337" s="82" t="s">
        <v>652</v>
      </c>
      <c r="C337" s="49" t="s">
        <v>9</v>
      </c>
      <c r="D337" s="51">
        <v>43693</v>
      </c>
      <c r="E337" s="51" t="s">
        <v>2551</v>
      </c>
      <c r="F337" s="51" t="s">
        <v>135</v>
      </c>
      <c r="G337" s="49" t="s">
        <v>136</v>
      </c>
      <c r="H337" s="49" t="s">
        <v>12</v>
      </c>
      <c r="I337" s="49" t="str">
        <f t="shared" si="34"/>
        <v>Negative</v>
      </c>
      <c r="J337" s="17">
        <v>45001</v>
      </c>
      <c r="K337" s="49" t="s">
        <v>433</v>
      </c>
      <c r="L337" s="82" t="str">
        <f>IF(J337=9001,VLOOKUP(K337,'ISO-reference'!$C$1:$D$67,2,FALSE),IF(J337=45001,VLOOKUP(K337,'ISO-reference'!$A$1:$B$40,2,FALSE),IF(J337=21001,VLOOKUP(K337,'ISO-reference'!$E$1:$F$75,2,FALSE),"No ISO Mapping")))</f>
        <v xml:space="preserve"> Hazard identification &amp; assessment of risks and opportunities</v>
      </c>
      <c r="M337" s="49" t="s">
        <v>21</v>
      </c>
      <c r="N337" s="16"/>
      <c r="O337" s="52">
        <f t="shared" si="38"/>
        <v>43753</v>
      </c>
      <c r="P337" s="52">
        <v>43773</v>
      </c>
      <c r="Q337" s="82" t="s">
        <v>600</v>
      </c>
      <c r="R337" s="28" t="str">
        <f t="shared" si="36"/>
        <v>Closed</v>
      </c>
      <c r="S337" s="17">
        <f t="shared" ca="1" si="35"/>
        <v>80</v>
      </c>
      <c r="T337" s="17">
        <f t="shared" si="37"/>
        <v>20</v>
      </c>
      <c r="U337" s="17">
        <v>85</v>
      </c>
      <c r="V337" s="45">
        <v>12482</v>
      </c>
    </row>
    <row r="338" spans="1:22" ht="41.4">
      <c r="A338" s="45">
        <v>337</v>
      </c>
      <c r="B338" s="82" t="s">
        <v>653</v>
      </c>
      <c r="C338" s="49" t="s">
        <v>9</v>
      </c>
      <c r="D338" s="51">
        <v>43693</v>
      </c>
      <c r="E338" s="51" t="s">
        <v>2551</v>
      </c>
      <c r="F338" s="51" t="s">
        <v>135</v>
      </c>
      <c r="G338" s="49" t="s">
        <v>136</v>
      </c>
      <c r="H338" s="49" t="s">
        <v>88</v>
      </c>
      <c r="I338" s="49" t="str">
        <f t="shared" si="34"/>
        <v>Neutral</v>
      </c>
      <c r="J338" s="17">
        <v>45001</v>
      </c>
      <c r="K338" s="49" t="s">
        <v>416</v>
      </c>
      <c r="L338" s="82" t="str">
        <f>IF(J338=9001,VLOOKUP(K338,'ISO-reference'!$C$1:$D$67,2,FALSE),IF(J338=45001,VLOOKUP(K338,'ISO-reference'!$A$1:$B$40,2,FALSE),IF(J338=21001,VLOOKUP(K338,'ISO-reference'!$E$1:$F$75,2,FALSE),"No ISO Mapping")))</f>
        <v xml:space="preserve"> Determination of legal and other requirements</v>
      </c>
      <c r="M338" s="49" t="s">
        <v>16</v>
      </c>
      <c r="N338" s="16"/>
      <c r="O338" s="52">
        <f t="shared" si="38"/>
        <v>43753</v>
      </c>
      <c r="P338" s="52">
        <v>43797</v>
      </c>
      <c r="Q338" s="82" t="s">
        <v>654</v>
      </c>
      <c r="R338" s="28" t="str">
        <f t="shared" si="36"/>
        <v>Closed</v>
      </c>
      <c r="S338" s="17">
        <f t="shared" ca="1" si="35"/>
        <v>104</v>
      </c>
      <c r="T338" s="17">
        <f t="shared" si="37"/>
        <v>44</v>
      </c>
      <c r="U338" s="17">
        <v>87</v>
      </c>
      <c r="V338" s="45">
        <v>12483</v>
      </c>
    </row>
    <row r="339" spans="1:22" ht="41.4">
      <c r="A339" s="45">
        <v>338</v>
      </c>
      <c r="B339" s="82" t="s">
        <v>655</v>
      </c>
      <c r="C339" s="49" t="s">
        <v>9</v>
      </c>
      <c r="D339" s="51">
        <v>43693</v>
      </c>
      <c r="E339" s="51" t="s">
        <v>2551</v>
      </c>
      <c r="F339" s="51" t="s">
        <v>135</v>
      </c>
      <c r="G339" s="49" t="s">
        <v>136</v>
      </c>
      <c r="H339" s="49" t="s">
        <v>88</v>
      </c>
      <c r="I339" s="49" t="str">
        <f t="shared" si="34"/>
        <v>Neutral</v>
      </c>
      <c r="J339" s="17">
        <v>45001</v>
      </c>
      <c r="K339" s="49" t="s">
        <v>416</v>
      </c>
      <c r="L339" s="82" t="str">
        <f>IF(J339=9001,VLOOKUP(K339,'ISO-reference'!$C$1:$D$67,2,FALSE),IF(J339=45001,VLOOKUP(K339,'ISO-reference'!$A$1:$B$40,2,FALSE),IF(J339=21001,VLOOKUP(K339,'ISO-reference'!$E$1:$F$75,2,FALSE),"No ISO Mapping")))</f>
        <v xml:space="preserve"> Determination of legal and other requirements</v>
      </c>
      <c r="M339" s="49" t="s">
        <v>16</v>
      </c>
      <c r="N339" s="16"/>
      <c r="O339" s="52">
        <f t="shared" si="38"/>
        <v>43753</v>
      </c>
      <c r="P339" s="52">
        <v>43797</v>
      </c>
      <c r="Q339" s="82" t="s">
        <v>656</v>
      </c>
      <c r="R339" s="28" t="str">
        <f t="shared" si="36"/>
        <v>Closed</v>
      </c>
      <c r="S339" s="17">
        <f t="shared" ca="1" si="35"/>
        <v>104</v>
      </c>
      <c r="T339" s="17">
        <f t="shared" si="37"/>
        <v>44</v>
      </c>
      <c r="U339" s="17">
        <v>88</v>
      </c>
      <c r="V339" s="45">
        <v>12484</v>
      </c>
    </row>
    <row r="340" spans="1:22" ht="69">
      <c r="A340" s="45">
        <v>339</v>
      </c>
      <c r="B340" s="82" t="s">
        <v>657</v>
      </c>
      <c r="C340" s="49" t="s">
        <v>9</v>
      </c>
      <c r="D340" s="51">
        <v>43693</v>
      </c>
      <c r="E340" s="51" t="s">
        <v>2551</v>
      </c>
      <c r="F340" s="51" t="s">
        <v>135</v>
      </c>
      <c r="G340" s="49" t="s">
        <v>136</v>
      </c>
      <c r="H340" s="49" t="s">
        <v>88</v>
      </c>
      <c r="I340" s="49" t="str">
        <f t="shared" si="34"/>
        <v>Neutral</v>
      </c>
      <c r="J340" s="17">
        <v>45001</v>
      </c>
      <c r="K340" s="49" t="s">
        <v>416</v>
      </c>
      <c r="L340" s="82" t="str">
        <f>IF(J340=9001,VLOOKUP(K340,'ISO-reference'!$C$1:$D$67,2,FALSE),IF(J340=45001,VLOOKUP(K340,'ISO-reference'!$A$1:$B$40,2,FALSE),IF(J340=21001,VLOOKUP(K340,'ISO-reference'!$E$1:$F$75,2,FALSE),"No ISO Mapping")))</f>
        <v xml:space="preserve"> Determination of legal and other requirements</v>
      </c>
      <c r="M340" s="49" t="s">
        <v>16</v>
      </c>
      <c r="N340" s="16"/>
      <c r="O340" s="52">
        <f t="shared" si="38"/>
        <v>43753</v>
      </c>
      <c r="P340" s="52">
        <v>43851</v>
      </c>
      <c r="Q340" s="82" t="s">
        <v>658</v>
      </c>
      <c r="R340" s="28" t="str">
        <f t="shared" si="36"/>
        <v>Closed</v>
      </c>
      <c r="S340" s="17">
        <f t="shared" ca="1" si="35"/>
        <v>158</v>
      </c>
      <c r="T340" s="17">
        <f t="shared" si="37"/>
        <v>98</v>
      </c>
      <c r="U340" s="17">
        <v>89</v>
      </c>
      <c r="V340" s="45">
        <v>12485</v>
      </c>
    </row>
    <row r="341" spans="1:22" ht="41.4">
      <c r="A341" s="45">
        <v>340</v>
      </c>
      <c r="B341" s="82" t="s">
        <v>659</v>
      </c>
      <c r="C341" s="49" t="s">
        <v>9</v>
      </c>
      <c r="D341" s="51">
        <v>43693</v>
      </c>
      <c r="E341" s="51" t="s">
        <v>2551</v>
      </c>
      <c r="F341" s="51" t="s">
        <v>135</v>
      </c>
      <c r="G341" s="49" t="s">
        <v>136</v>
      </c>
      <c r="H341" s="49" t="s">
        <v>88</v>
      </c>
      <c r="I341" s="49" t="str">
        <f t="shared" si="34"/>
        <v>Neutral</v>
      </c>
      <c r="J341" s="17">
        <v>45001</v>
      </c>
      <c r="K341" s="49">
        <v>8.1</v>
      </c>
      <c r="L341" s="82" t="str">
        <f>IF(J341=9001,VLOOKUP(K341,'ISO-reference'!$C$1:$D$67,2,FALSE),IF(J341=45001,VLOOKUP(K341,'ISO-reference'!$A$1:$B$40,2,FALSE),IF(J341=21001,VLOOKUP(K341,'ISO-reference'!$E$1:$F$75,2,FALSE),"No ISO Mapping")))</f>
        <v xml:space="preserve"> Operational planning and control</v>
      </c>
      <c r="M341" s="49" t="s">
        <v>16</v>
      </c>
      <c r="N341" s="16"/>
      <c r="O341" s="52">
        <f t="shared" si="38"/>
        <v>43753</v>
      </c>
      <c r="P341" s="52">
        <v>43843</v>
      </c>
      <c r="Q341" s="86" t="s">
        <v>660</v>
      </c>
      <c r="R341" s="28" t="str">
        <f t="shared" si="36"/>
        <v>Closed</v>
      </c>
      <c r="S341" s="17">
        <f t="shared" ca="1" si="35"/>
        <v>150</v>
      </c>
      <c r="T341" s="17">
        <f t="shared" si="37"/>
        <v>90</v>
      </c>
      <c r="U341" s="17">
        <v>121</v>
      </c>
      <c r="V341" s="45">
        <v>12486</v>
      </c>
    </row>
    <row r="342" spans="1:22" ht="27.6">
      <c r="A342" s="45">
        <v>341</v>
      </c>
      <c r="B342" s="82" t="s">
        <v>661</v>
      </c>
      <c r="C342" s="49" t="s">
        <v>9</v>
      </c>
      <c r="D342" s="51">
        <v>43693</v>
      </c>
      <c r="E342" s="51" t="s">
        <v>2551</v>
      </c>
      <c r="F342" s="51" t="s">
        <v>135</v>
      </c>
      <c r="G342" s="49" t="s">
        <v>136</v>
      </c>
      <c r="H342" s="49" t="s">
        <v>88</v>
      </c>
      <c r="I342" s="49" t="str">
        <f t="shared" si="34"/>
        <v>Neutral</v>
      </c>
      <c r="J342" s="17">
        <v>45001</v>
      </c>
      <c r="K342" s="49">
        <v>8.1</v>
      </c>
      <c r="L342" s="82" t="str">
        <f>IF(J342=9001,VLOOKUP(K342,'ISO-reference'!$C$1:$D$67,2,FALSE),IF(J342=45001,VLOOKUP(K342,'ISO-reference'!$A$1:$B$40,2,FALSE),IF(J342=21001,VLOOKUP(K342,'ISO-reference'!$E$1:$F$75,2,FALSE),"No ISO Mapping")))</f>
        <v xml:space="preserve"> Operational planning and control</v>
      </c>
      <c r="M342" s="49" t="s">
        <v>16</v>
      </c>
      <c r="N342" s="16"/>
      <c r="O342" s="52">
        <f t="shared" si="38"/>
        <v>43753</v>
      </c>
      <c r="P342" s="52">
        <v>43804</v>
      </c>
      <c r="Q342" s="86" t="s">
        <v>662</v>
      </c>
      <c r="R342" s="28" t="str">
        <f t="shared" si="36"/>
        <v>Closed</v>
      </c>
      <c r="S342" s="17">
        <f t="shared" ca="1" si="35"/>
        <v>111</v>
      </c>
      <c r="T342" s="17">
        <f t="shared" si="37"/>
        <v>51</v>
      </c>
      <c r="U342" s="17">
        <v>122</v>
      </c>
      <c r="V342" s="45">
        <v>12487</v>
      </c>
    </row>
    <row r="343" spans="1:22" ht="55.2">
      <c r="A343" s="45">
        <v>342</v>
      </c>
      <c r="B343" s="82" t="s">
        <v>663</v>
      </c>
      <c r="C343" s="49" t="s">
        <v>9</v>
      </c>
      <c r="D343" s="51">
        <v>43693</v>
      </c>
      <c r="E343" s="51" t="s">
        <v>2551</v>
      </c>
      <c r="F343" s="51" t="s">
        <v>135</v>
      </c>
      <c r="G343" s="49" t="s">
        <v>136</v>
      </c>
      <c r="H343" s="49" t="s">
        <v>12</v>
      </c>
      <c r="I343" s="49" t="str">
        <f t="shared" si="34"/>
        <v>Negative</v>
      </c>
      <c r="J343" s="17">
        <v>45001</v>
      </c>
      <c r="K343" s="49" t="s">
        <v>416</v>
      </c>
      <c r="L343" s="82" t="str">
        <f>IF(J343=9001,VLOOKUP(K343,'ISO-reference'!$C$1:$D$67,2,FALSE),IF(J343=45001,VLOOKUP(K343,'ISO-reference'!$A$1:$B$40,2,FALSE),IF(J343=21001,VLOOKUP(K343,'ISO-reference'!$E$1:$F$75,2,FALSE),"No ISO Mapping")))</f>
        <v xml:space="preserve"> Determination of legal and other requirements</v>
      </c>
      <c r="M343" s="49" t="s">
        <v>16</v>
      </c>
      <c r="N343" s="16"/>
      <c r="O343" s="52">
        <f t="shared" si="38"/>
        <v>43753</v>
      </c>
      <c r="P343" s="52">
        <v>43797</v>
      </c>
      <c r="Q343" s="82" t="s">
        <v>664</v>
      </c>
      <c r="R343" s="28" t="str">
        <f t="shared" si="36"/>
        <v>Closed</v>
      </c>
      <c r="S343" s="17">
        <f t="shared" ca="1" si="35"/>
        <v>104</v>
      </c>
      <c r="T343" s="17">
        <f t="shared" si="37"/>
        <v>44</v>
      </c>
      <c r="U343" s="17">
        <v>86</v>
      </c>
      <c r="V343" s="45">
        <v>12489</v>
      </c>
    </row>
    <row r="344" spans="1:22" ht="41.4">
      <c r="A344" s="45">
        <v>343</v>
      </c>
      <c r="B344" s="82" t="s">
        <v>665</v>
      </c>
      <c r="C344" s="49" t="s">
        <v>9</v>
      </c>
      <c r="D344" s="51">
        <v>43693</v>
      </c>
      <c r="E344" s="51" t="s">
        <v>2551</v>
      </c>
      <c r="F344" s="51" t="s">
        <v>135</v>
      </c>
      <c r="G344" s="49" t="s">
        <v>136</v>
      </c>
      <c r="H344" s="49" t="s">
        <v>12</v>
      </c>
      <c r="I344" s="49" t="str">
        <f t="shared" si="34"/>
        <v>Negative</v>
      </c>
      <c r="J344" s="17">
        <v>45001</v>
      </c>
      <c r="K344" s="49">
        <v>7.2</v>
      </c>
      <c r="L344" s="82" t="str">
        <f>IF(J344=9001,VLOOKUP(K344,'ISO-reference'!$C$1:$D$67,2,FALSE),IF(J344=45001,VLOOKUP(K344,'ISO-reference'!$A$1:$B$40,2,FALSE),IF(J344=21001,VLOOKUP(K344,'ISO-reference'!$E$1:$F$75,2,FALSE),"No ISO Mapping")))</f>
        <v xml:space="preserve"> Competence</v>
      </c>
      <c r="M344" s="49" t="s">
        <v>16</v>
      </c>
      <c r="N344" s="16"/>
      <c r="O344" s="52">
        <f t="shared" si="38"/>
        <v>43753</v>
      </c>
      <c r="P344" s="52">
        <v>43797</v>
      </c>
      <c r="Q344" s="82" t="s">
        <v>666</v>
      </c>
      <c r="R344" s="28" t="str">
        <f t="shared" si="36"/>
        <v>Closed</v>
      </c>
      <c r="S344" s="17">
        <f t="shared" ca="1" si="35"/>
        <v>104</v>
      </c>
      <c r="T344" s="17">
        <f t="shared" si="37"/>
        <v>44</v>
      </c>
      <c r="U344" s="17">
        <v>98</v>
      </c>
      <c r="V344" s="45">
        <v>12490</v>
      </c>
    </row>
    <row r="345" spans="1:22" ht="41.4">
      <c r="A345" s="45">
        <v>344</v>
      </c>
      <c r="B345" s="82" t="s">
        <v>667</v>
      </c>
      <c r="C345" s="49" t="s">
        <v>9</v>
      </c>
      <c r="D345" s="51">
        <v>43693</v>
      </c>
      <c r="E345" s="51" t="s">
        <v>2551</v>
      </c>
      <c r="F345" s="51" t="s">
        <v>135</v>
      </c>
      <c r="G345" s="49" t="s">
        <v>136</v>
      </c>
      <c r="H345" s="49" t="s">
        <v>88</v>
      </c>
      <c r="I345" s="49" t="str">
        <f t="shared" si="34"/>
        <v>Neutral</v>
      </c>
      <c r="J345" s="17">
        <v>45001</v>
      </c>
      <c r="K345" s="49">
        <v>9.1</v>
      </c>
      <c r="L345" s="82" t="str">
        <f>IF(J345=9001,VLOOKUP(K345,'ISO-reference'!$C$1:$D$67,2,FALSE),IF(J345=45001,VLOOKUP(K345,'ISO-reference'!$A$1:$B$40,2,FALSE),IF(J345=21001,VLOOKUP(K345,'ISO-reference'!$E$1:$F$75,2,FALSE),"No ISO Mapping")))</f>
        <v xml:space="preserve"> Monitoring, measurement, analysis &amp; performance evaluation</v>
      </c>
      <c r="M345" s="49" t="s">
        <v>16</v>
      </c>
      <c r="N345" s="16"/>
      <c r="O345" s="52">
        <f t="shared" si="38"/>
        <v>43753</v>
      </c>
      <c r="P345" s="52">
        <v>43804</v>
      </c>
      <c r="Q345" s="82" t="s">
        <v>668</v>
      </c>
      <c r="R345" s="28" t="str">
        <f t="shared" si="36"/>
        <v>Closed</v>
      </c>
      <c r="S345" s="17">
        <f t="shared" ca="1" si="35"/>
        <v>111</v>
      </c>
      <c r="T345" s="17">
        <f t="shared" si="37"/>
        <v>51</v>
      </c>
      <c r="U345" s="17">
        <v>165</v>
      </c>
      <c r="V345" s="45">
        <v>12491</v>
      </c>
    </row>
    <row r="346" spans="1:22" ht="41.4">
      <c r="A346" s="45">
        <v>345</v>
      </c>
      <c r="B346" s="82" t="s">
        <v>669</v>
      </c>
      <c r="C346" s="49" t="s">
        <v>9</v>
      </c>
      <c r="D346" s="51">
        <v>43693</v>
      </c>
      <c r="E346" s="51" t="s">
        <v>2551</v>
      </c>
      <c r="F346" s="51" t="s">
        <v>135</v>
      </c>
      <c r="G346" s="49" t="s">
        <v>136</v>
      </c>
      <c r="H346" s="49" t="s">
        <v>12</v>
      </c>
      <c r="I346" s="49" t="str">
        <f t="shared" si="34"/>
        <v>Negative</v>
      </c>
      <c r="J346" s="17">
        <v>45001</v>
      </c>
      <c r="K346" s="49">
        <v>7.3</v>
      </c>
      <c r="L346" s="82" t="str">
        <f>IF(J346=9001,VLOOKUP(K346,'ISO-reference'!$C$1:$D$67,2,FALSE),IF(J346=45001,VLOOKUP(K346,'ISO-reference'!$A$1:$B$40,2,FALSE),IF(J346=21001,VLOOKUP(K346,'ISO-reference'!$E$1:$F$75,2,FALSE),"No ISO Mapping")))</f>
        <v xml:space="preserve"> Awareness</v>
      </c>
      <c r="M346" s="49" t="s">
        <v>16</v>
      </c>
      <c r="N346" s="16"/>
      <c r="O346" s="52">
        <f t="shared" si="38"/>
        <v>43753</v>
      </c>
      <c r="P346" s="52">
        <v>43899</v>
      </c>
      <c r="Q346" s="82" t="s">
        <v>670</v>
      </c>
      <c r="R346" s="28" t="str">
        <f t="shared" si="36"/>
        <v>Closed</v>
      </c>
      <c r="S346" s="17">
        <f t="shared" ca="1" si="35"/>
        <v>206</v>
      </c>
      <c r="T346" s="17">
        <f t="shared" si="37"/>
        <v>146</v>
      </c>
      <c r="U346" s="17">
        <v>99</v>
      </c>
      <c r="V346" s="45">
        <v>12492</v>
      </c>
    </row>
    <row r="347" spans="1:22" ht="41.4">
      <c r="A347" s="45">
        <v>346</v>
      </c>
      <c r="B347" s="82" t="s">
        <v>671</v>
      </c>
      <c r="C347" s="49" t="s">
        <v>9</v>
      </c>
      <c r="D347" s="51">
        <v>43693</v>
      </c>
      <c r="E347" s="51" t="s">
        <v>2551</v>
      </c>
      <c r="F347" s="51" t="s">
        <v>135</v>
      </c>
      <c r="G347" s="49" t="s">
        <v>136</v>
      </c>
      <c r="H347" s="49" t="s">
        <v>88</v>
      </c>
      <c r="I347" s="49" t="str">
        <f t="shared" si="34"/>
        <v>Neutral</v>
      </c>
      <c r="J347" s="17">
        <v>45001</v>
      </c>
      <c r="K347" s="49">
        <v>8.1999999999999993</v>
      </c>
      <c r="L347" s="82" t="str">
        <f>IF(J347=9001,VLOOKUP(K347,'ISO-reference'!$C$1:$D$67,2,FALSE),IF(J347=45001,VLOOKUP(K347,'ISO-reference'!$A$1:$B$40,2,FALSE),IF(J347=21001,VLOOKUP(K347,'ISO-reference'!$E$1:$F$75,2,FALSE),"No ISO Mapping")))</f>
        <v xml:space="preserve"> Emergency preparedness and response</v>
      </c>
      <c r="M347" s="49" t="s">
        <v>16</v>
      </c>
      <c r="N347" s="16"/>
      <c r="O347" s="52">
        <f t="shared" si="38"/>
        <v>43753</v>
      </c>
      <c r="P347" s="52">
        <v>43888</v>
      </c>
      <c r="Q347" s="82" t="s">
        <v>672</v>
      </c>
      <c r="R347" s="28" t="str">
        <f t="shared" si="36"/>
        <v>Closed</v>
      </c>
      <c r="S347" s="17">
        <f t="shared" ca="1" si="35"/>
        <v>195</v>
      </c>
      <c r="T347" s="17">
        <f t="shared" si="37"/>
        <v>135</v>
      </c>
      <c r="U347" s="17">
        <v>158</v>
      </c>
      <c r="V347" s="45">
        <v>12493</v>
      </c>
    </row>
    <row r="348" spans="1:22" ht="41.4">
      <c r="A348" s="45">
        <v>347</v>
      </c>
      <c r="B348" s="82" t="s">
        <v>673</v>
      </c>
      <c r="C348" s="49" t="s">
        <v>9</v>
      </c>
      <c r="D348" s="51">
        <v>43693</v>
      </c>
      <c r="E348" s="51" t="s">
        <v>2551</v>
      </c>
      <c r="F348" s="51" t="s">
        <v>135</v>
      </c>
      <c r="G348" s="49" t="s">
        <v>136</v>
      </c>
      <c r="H348" s="49" t="s">
        <v>88</v>
      </c>
      <c r="I348" s="49" t="str">
        <f t="shared" si="34"/>
        <v>Neutral</v>
      </c>
      <c r="J348" s="17">
        <v>45001</v>
      </c>
      <c r="K348" s="49">
        <v>8.1</v>
      </c>
      <c r="L348" s="82" t="str">
        <f>IF(J348=9001,VLOOKUP(K348,'ISO-reference'!$C$1:$D$67,2,FALSE),IF(J348=45001,VLOOKUP(K348,'ISO-reference'!$A$1:$B$40,2,FALSE),IF(J348=21001,VLOOKUP(K348,'ISO-reference'!$E$1:$F$75,2,FALSE),"No ISO Mapping")))</f>
        <v xml:space="preserve"> Operational planning and control</v>
      </c>
      <c r="M348" s="49" t="s">
        <v>16</v>
      </c>
      <c r="N348" s="16"/>
      <c r="O348" s="52">
        <v>43982</v>
      </c>
      <c r="P348" s="52">
        <v>43999</v>
      </c>
      <c r="Q348" s="82" t="s">
        <v>674</v>
      </c>
      <c r="R348" s="28" t="str">
        <f t="shared" si="36"/>
        <v>Closed</v>
      </c>
      <c r="S348" s="17">
        <f t="shared" ca="1" si="35"/>
        <v>306</v>
      </c>
      <c r="T348" s="17">
        <f t="shared" si="37"/>
        <v>17</v>
      </c>
      <c r="U348" s="17">
        <v>116</v>
      </c>
      <c r="V348" s="45">
        <v>12494</v>
      </c>
    </row>
    <row r="349" spans="1:22" ht="27.6">
      <c r="A349" s="45">
        <v>348</v>
      </c>
      <c r="B349" s="82" t="s">
        <v>675</v>
      </c>
      <c r="C349" s="49" t="s">
        <v>9</v>
      </c>
      <c r="D349" s="51">
        <v>43693</v>
      </c>
      <c r="E349" s="51" t="s">
        <v>2551</v>
      </c>
      <c r="F349" s="51" t="s">
        <v>135</v>
      </c>
      <c r="G349" s="49" t="s">
        <v>136</v>
      </c>
      <c r="H349" s="49" t="s">
        <v>12</v>
      </c>
      <c r="I349" s="49" t="str">
        <f t="shared" si="34"/>
        <v>Negative</v>
      </c>
      <c r="J349" s="17">
        <v>45001</v>
      </c>
      <c r="K349" s="49">
        <v>8.1</v>
      </c>
      <c r="L349" s="82" t="str">
        <f>IF(J349=9001,VLOOKUP(K349,'ISO-reference'!$C$1:$D$67,2,FALSE),IF(J349=45001,VLOOKUP(K349,'ISO-reference'!$A$1:$B$40,2,FALSE),IF(J349=21001,VLOOKUP(K349,'ISO-reference'!$E$1:$F$75,2,FALSE),"No ISO Mapping")))</f>
        <v xml:space="preserve"> Operational planning and control</v>
      </c>
      <c r="M349" s="49" t="s">
        <v>16</v>
      </c>
      <c r="N349" s="16"/>
      <c r="O349" s="52">
        <v>43982</v>
      </c>
      <c r="P349" s="52">
        <v>43999</v>
      </c>
      <c r="Q349" s="82" t="s">
        <v>676</v>
      </c>
      <c r="R349" s="28" t="str">
        <f t="shared" si="36"/>
        <v>Closed</v>
      </c>
      <c r="S349" s="17">
        <f t="shared" ca="1" si="35"/>
        <v>306</v>
      </c>
      <c r="T349" s="17">
        <f t="shared" si="37"/>
        <v>17</v>
      </c>
      <c r="U349" s="17">
        <v>117</v>
      </c>
      <c r="V349" s="45">
        <v>12496</v>
      </c>
    </row>
    <row r="350" spans="1:22" ht="27.6">
      <c r="A350" s="45">
        <v>349</v>
      </c>
      <c r="B350" s="82" t="s">
        <v>677</v>
      </c>
      <c r="C350" s="49" t="s">
        <v>9</v>
      </c>
      <c r="D350" s="51">
        <v>43693</v>
      </c>
      <c r="E350" s="51" t="s">
        <v>2551</v>
      </c>
      <c r="F350" s="51" t="s">
        <v>135</v>
      </c>
      <c r="G350" s="49" t="s">
        <v>136</v>
      </c>
      <c r="H350" s="49" t="s">
        <v>12</v>
      </c>
      <c r="I350" s="49" t="str">
        <f t="shared" si="34"/>
        <v>Negative</v>
      </c>
      <c r="J350" s="17">
        <v>45001</v>
      </c>
      <c r="K350" s="49">
        <v>8.1</v>
      </c>
      <c r="L350" s="82" t="str">
        <f>IF(J350=9001,VLOOKUP(K350,'ISO-reference'!$C$1:$D$67,2,FALSE),IF(J350=45001,VLOOKUP(K350,'ISO-reference'!$A$1:$B$40,2,FALSE),IF(J350=21001,VLOOKUP(K350,'ISO-reference'!$E$1:$F$75,2,FALSE),"No ISO Mapping")))</f>
        <v xml:space="preserve"> Operational planning and control</v>
      </c>
      <c r="M350" s="49" t="s">
        <v>16</v>
      </c>
      <c r="N350" s="16"/>
      <c r="O350" s="52">
        <v>43982</v>
      </c>
      <c r="P350" s="52">
        <v>43999</v>
      </c>
      <c r="Q350" s="82" t="s">
        <v>676</v>
      </c>
      <c r="R350" s="28" t="str">
        <f t="shared" si="36"/>
        <v>Closed</v>
      </c>
      <c r="S350" s="17">
        <f t="shared" ca="1" si="35"/>
        <v>306</v>
      </c>
      <c r="T350" s="17">
        <f t="shared" si="37"/>
        <v>17</v>
      </c>
      <c r="U350" s="17">
        <v>118</v>
      </c>
      <c r="V350" s="45">
        <v>12498</v>
      </c>
    </row>
    <row r="351" spans="1:22" ht="41.4">
      <c r="A351" s="45">
        <v>350</v>
      </c>
      <c r="B351" s="82" t="s">
        <v>678</v>
      </c>
      <c r="C351" s="49" t="s">
        <v>9</v>
      </c>
      <c r="D351" s="51">
        <v>43693</v>
      </c>
      <c r="E351" s="51" t="s">
        <v>2551</v>
      </c>
      <c r="F351" s="51" t="s">
        <v>135</v>
      </c>
      <c r="G351" s="49" t="s">
        <v>136</v>
      </c>
      <c r="H351" s="49" t="s">
        <v>12</v>
      </c>
      <c r="I351" s="49" t="str">
        <f t="shared" si="34"/>
        <v>Negative</v>
      </c>
      <c r="J351" s="17">
        <v>45001</v>
      </c>
      <c r="K351" s="49">
        <v>8.1</v>
      </c>
      <c r="L351" s="82" t="str">
        <f>IF(J351=9001,VLOOKUP(K351,'ISO-reference'!$C$1:$D$67,2,FALSE),IF(J351=45001,VLOOKUP(K351,'ISO-reference'!$A$1:$B$40,2,FALSE),IF(J351=21001,VLOOKUP(K351,'ISO-reference'!$E$1:$F$75,2,FALSE),"No ISO Mapping")))</f>
        <v xml:space="preserve"> Operational planning and control</v>
      </c>
      <c r="M351" s="49" t="s">
        <v>16</v>
      </c>
      <c r="N351" s="16"/>
      <c r="O351" s="52">
        <f t="shared" ref="O351:O381" si="39">D351+60</f>
        <v>43753</v>
      </c>
      <c r="P351" s="52">
        <v>43843</v>
      </c>
      <c r="Q351" s="86" t="s">
        <v>679</v>
      </c>
      <c r="R351" s="28" t="str">
        <f t="shared" si="36"/>
        <v>Closed</v>
      </c>
      <c r="S351" s="17">
        <f t="shared" ca="1" si="35"/>
        <v>150</v>
      </c>
      <c r="T351" s="17">
        <f t="shared" si="37"/>
        <v>90</v>
      </c>
      <c r="U351" s="17">
        <v>119</v>
      </c>
      <c r="V351" s="45">
        <v>12499</v>
      </c>
    </row>
    <row r="352" spans="1:22" ht="27.6">
      <c r="A352" s="45">
        <v>351</v>
      </c>
      <c r="B352" s="82" t="s">
        <v>680</v>
      </c>
      <c r="C352" s="49" t="s">
        <v>9</v>
      </c>
      <c r="D352" s="51">
        <v>43693</v>
      </c>
      <c r="E352" s="51" t="s">
        <v>2551</v>
      </c>
      <c r="F352" s="51" t="s">
        <v>135</v>
      </c>
      <c r="G352" s="49" t="s">
        <v>136</v>
      </c>
      <c r="H352" s="49" t="s">
        <v>12</v>
      </c>
      <c r="I352" s="49" t="str">
        <f t="shared" si="34"/>
        <v>Negative</v>
      </c>
      <c r="J352" s="17">
        <v>45001</v>
      </c>
      <c r="K352" s="49">
        <v>8.1</v>
      </c>
      <c r="L352" s="82" t="str">
        <f>IF(J352=9001,VLOOKUP(K352,'ISO-reference'!$C$1:$D$67,2,FALSE),IF(J352=45001,VLOOKUP(K352,'ISO-reference'!$A$1:$B$40,2,FALSE),IF(J352=21001,VLOOKUP(K352,'ISO-reference'!$E$1:$F$75,2,FALSE),"No ISO Mapping")))</f>
        <v xml:space="preserve"> Operational planning and control</v>
      </c>
      <c r="M352" s="49" t="s">
        <v>16</v>
      </c>
      <c r="N352" s="16"/>
      <c r="O352" s="52">
        <f t="shared" si="39"/>
        <v>43753</v>
      </c>
      <c r="P352" s="52">
        <v>43852</v>
      </c>
      <c r="Q352" s="86" t="s">
        <v>386</v>
      </c>
      <c r="R352" s="28" t="str">
        <f t="shared" si="36"/>
        <v>Closed</v>
      </c>
      <c r="S352" s="17">
        <f t="shared" ca="1" si="35"/>
        <v>159</v>
      </c>
      <c r="T352" s="17">
        <f t="shared" si="37"/>
        <v>99</v>
      </c>
      <c r="U352" s="17">
        <v>120</v>
      </c>
      <c r="V352" s="45">
        <v>12500</v>
      </c>
    </row>
    <row r="353" spans="1:22" ht="27.6">
      <c r="A353" s="45">
        <v>352</v>
      </c>
      <c r="B353" s="82" t="s">
        <v>681</v>
      </c>
      <c r="C353" s="49" t="s">
        <v>9</v>
      </c>
      <c r="D353" s="51">
        <v>43693</v>
      </c>
      <c r="E353" s="51" t="s">
        <v>2551</v>
      </c>
      <c r="F353" s="51" t="s">
        <v>135</v>
      </c>
      <c r="G353" s="49" t="s">
        <v>136</v>
      </c>
      <c r="H353" s="49" t="s">
        <v>88</v>
      </c>
      <c r="I353" s="49" t="str">
        <f t="shared" si="34"/>
        <v>Neutral</v>
      </c>
      <c r="J353" s="17">
        <v>45001</v>
      </c>
      <c r="K353" s="49">
        <v>8.1999999999999993</v>
      </c>
      <c r="L353" s="82" t="str">
        <f>IF(J353=9001,VLOOKUP(K353,'ISO-reference'!$C$1:$D$67,2,FALSE),IF(J353=45001,VLOOKUP(K353,'ISO-reference'!$A$1:$B$40,2,FALSE),IF(J353=21001,VLOOKUP(K353,'ISO-reference'!$E$1:$F$75,2,FALSE),"No ISO Mapping")))</f>
        <v xml:space="preserve"> Emergency preparedness and response</v>
      </c>
      <c r="M353" s="49" t="s">
        <v>16</v>
      </c>
      <c r="N353" s="16"/>
      <c r="O353" s="52">
        <f t="shared" si="39"/>
        <v>43753</v>
      </c>
      <c r="P353" s="52">
        <v>43886</v>
      </c>
      <c r="Q353" s="82" t="s">
        <v>682</v>
      </c>
      <c r="R353" s="28" t="str">
        <f t="shared" si="36"/>
        <v>Closed</v>
      </c>
      <c r="S353" s="17">
        <f t="shared" ca="1" si="35"/>
        <v>193</v>
      </c>
      <c r="T353" s="17">
        <f t="shared" si="37"/>
        <v>133</v>
      </c>
      <c r="U353" s="17">
        <v>160</v>
      </c>
      <c r="V353" s="45">
        <v>12501</v>
      </c>
    </row>
    <row r="354" spans="1:22" ht="27.6">
      <c r="A354" s="45">
        <v>353</v>
      </c>
      <c r="B354" s="82" t="s">
        <v>683</v>
      </c>
      <c r="C354" s="49" t="s">
        <v>9</v>
      </c>
      <c r="D354" s="51">
        <v>43693</v>
      </c>
      <c r="E354" s="51" t="s">
        <v>2551</v>
      </c>
      <c r="F354" s="51" t="s">
        <v>135</v>
      </c>
      <c r="G354" s="49" t="s">
        <v>136</v>
      </c>
      <c r="H354" s="49" t="s">
        <v>12</v>
      </c>
      <c r="I354" s="49" t="str">
        <f t="shared" si="34"/>
        <v>Negative</v>
      </c>
      <c r="J354" s="17">
        <v>45001</v>
      </c>
      <c r="K354" s="49">
        <v>8.1999999999999993</v>
      </c>
      <c r="L354" s="82" t="str">
        <f>IF(J354=9001,VLOOKUP(K354,'ISO-reference'!$C$1:$D$67,2,FALSE),IF(J354=45001,VLOOKUP(K354,'ISO-reference'!$A$1:$B$40,2,FALSE),IF(J354=21001,VLOOKUP(K354,'ISO-reference'!$E$1:$F$75,2,FALSE),"No ISO Mapping")))</f>
        <v xml:space="preserve"> Emergency preparedness and response</v>
      </c>
      <c r="M354" s="49" t="s">
        <v>16</v>
      </c>
      <c r="N354" s="16"/>
      <c r="O354" s="52">
        <f t="shared" si="39"/>
        <v>43753</v>
      </c>
      <c r="P354" s="52">
        <v>43866</v>
      </c>
      <c r="Q354" s="82" t="s">
        <v>684</v>
      </c>
      <c r="R354" s="28" t="str">
        <f t="shared" si="36"/>
        <v>Closed</v>
      </c>
      <c r="S354" s="17">
        <f t="shared" ca="1" si="35"/>
        <v>173</v>
      </c>
      <c r="T354" s="17">
        <f t="shared" si="37"/>
        <v>113</v>
      </c>
      <c r="U354" s="17">
        <v>161</v>
      </c>
      <c r="V354" s="45">
        <v>12502</v>
      </c>
    </row>
    <row r="355" spans="1:22" ht="41.4">
      <c r="A355" s="45">
        <v>354</v>
      </c>
      <c r="B355" s="82" t="s">
        <v>685</v>
      </c>
      <c r="C355" s="49" t="s">
        <v>9</v>
      </c>
      <c r="D355" s="51">
        <v>43693</v>
      </c>
      <c r="E355" s="51" t="s">
        <v>2551</v>
      </c>
      <c r="F355" s="51" t="s">
        <v>135</v>
      </c>
      <c r="G355" s="49" t="s">
        <v>136</v>
      </c>
      <c r="H355" s="49" t="s">
        <v>12</v>
      </c>
      <c r="I355" s="49" t="str">
        <f t="shared" si="34"/>
        <v>Negative</v>
      </c>
      <c r="J355" s="17">
        <v>45001</v>
      </c>
      <c r="K355" s="49">
        <v>8.1999999999999993</v>
      </c>
      <c r="L355" s="82" t="str">
        <f>IF(J355=9001,VLOOKUP(K355,'ISO-reference'!$C$1:$D$67,2,FALSE),IF(J355=45001,VLOOKUP(K355,'ISO-reference'!$A$1:$B$40,2,FALSE),IF(J355=21001,VLOOKUP(K355,'ISO-reference'!$E$1:$F$75,2,FALSE),"No ISO Mapping")))</f>
        <v xml:space="preserve"> Emergency preparedness and response</v>
      </c>
      <c r="M355" s="49" t="s">
        <v>16</v>
      </c>
      <c r="N355" s="16"/>
      <c r="O355" s="52">
        <f t="shared" si="39"/>
        <v>43753</v>
      </c>
      <c r="P355" s="52">
        <v>43888</v>
      </c>
      <c r="Q355" s="82" t="s">
        <v>686</v>
      </c>
      <c r="R355" s="28" t="str">
        <f t="shared" si="36"/>
        <v>Closed</v>
      </c>
      <c r="S355" s="17">
        <f t="shared" ca="1" si="35"/>
        <v>195</v>
      </c>
      <c r="T355" s="17">
        <f t="shared" si="37"/>
        <v>135</v>
      </c>
      <c r="U355" s="17">
        <v>162</v>
      </c>
      <c r="V355" s="45">
        <v>12503</v>
      </c>
    </row>
    <row r="356" spans="1:22" ht="27.6">
      <c r="A356" s="45">
        <v>355</v>
      </c>
      <c r="B356" s="82" t="s">
        <v>687</v>
      </c>
      <c r="C356" s="49" t="s">
        <v>9</v>
      </c>
      <c r="D356" s="51">
        <v>43693</v>
      </c>
      <c r="E356" s="51" t="s">
        <v>2551</v>
      </c>
      <c r="F356" s="51" t="s">
        <v>135</v>
      </c>
      <c r="G356" s="49" t="s">
        <v>136</v>
      </c>
      <c r="H356" s="49" t="s">
        <v>12</v>
      </c>
      <c r="I356" s="49" t="str">
        <f t="shared" si="34"/>
        <v>Negative</v>
      </c>
      <c r="J356" s="17">
        <v>45001</v>
      </c>
      <c r="K356" s="49">
        <v>8.1999999999999993</v>
      </c>
      <c r="L356" s="82" t="str">
        <f>IF(J356=9001,VLOOKUP(K356,'ISO-reference'!$C$1:$D$67,2,FALSE),IF(J356=45001,VLOOKUP(K356,'ISO-reference'!$A$1:$B$40,2,FALSE),IF(J356=21001,VLOOKUP(K356,'ISO-reference'!$E$1:$F$75,2,FALSE),"No ISO Mapping")))</f>
        <v xml:space="preserve"> Emergency preparedness and response</v>
      </c>
      <c r="M356" s="49" t="s">
        <v>16</v>
      </c>
      <c r="N356" s="16"/>
      <c r="O356" s="52">
        <f t="shared" si="39"/>
        <v>43753</v>
      </c>
      <c r="P356" s="52">
        <v>43817</v>
      </c>
      <c r="Q356" s="82" t="s">
        <v>688</v>
      </c>
      <c r="R356" s="28" t="str">
        <f t="shared" si="36"/>
        <v>Closed</v>
      </c>
      <c r="S356" s="17">
        <f t="shared" ca="1" si="35"/>
        <v>124</v>
      </c>
      <c r="T356" s="17">
        <f t="shared" si="37"/>
        <v>64</v>
      </c>
      <c r="U356" s="17">
        <v>159</v>
      </c>
      <c r="V356" s="45">
        <v>12504</v>
      </c>
    </row>
    <row r="357" spans="1:22" ht="41.4">
      <c r="A357" s="45">
        <v>356</v>
      </c>
      <c r="B357" s="82" t="s">
        <v>689</v>
      </c>
      <c r="C357" s="49" t="s">
        <v>9</v>
      </c>
      <c r="D357" s="51">
        <v>43693</v>
      </c>
      <c r="E357" s="51" t="s">
        <v>2551</v>
      </c>
      <c r="F357" s="51" t="s">
        <v>135</v>
      </c>
      <c r="G357" s="49" t="s">
        <v>136</v>
      </c>
      <c r="H357" s="49" t="s">
        <v>88</v>
      </c>
      <c r="I357" s="49" t="str">
        <f t="shared" si="34"/>
        <v>Neutral</v>
      </c>
      <c r="J357" s="17">
        <v>45001</v>
      </c>
      <c r="K357" s="49">
        <v>8.1</v>
      </c>
      <c r="L357" s="82" t="str">
        <f>IF(J357=9001,VLOOKUP(K357,'ISO-reference'!$C$1:$D$67,2,FALSE),IF(J357=45001,VLOOKUP(K357,'ISO-reference'!$A$1:$B$40,2,FALSE),IF(J357=21001,VLOOKUP(K357,'ISO-reference'!$E$1:$F$75,2,FALSE),"No ISO Mapping")))</f>
        <v xml:space="preserve"> Operational planning and control</v>
      </c>
      <c r="M357" s="49" t="s">
        <v>16</v>
      </c>
      <c r="N357" s="16"/>
      <c r="O357" s="52">
        <f t="shared" si="39"/>
        <v>43753</v>
      </c>
      <c r="P357" s="52">
        <v>43817</v>
      </c>
      <c r="Q357" s="82" t="s">
        <v>690</v>
      </c>
      <c r="R357" s="28" t="str">
        <f t="shared" si="36"/>
        <v>Closed</v>
      </c>
      <c r="S357" s="17">
        <f t="shared" ca="1" si="35"/>
        <v>124</v>
      </c>
      <c r="T357" s="17">
        <f t="shared" si="37"/>
        <v>64</v>
      </c>
      <c r="U357" s="17">
        <v>124</v>
      </c>
      <c r="V357" s="45">
        <v>12505</v>
      </c>
    </row>
    <row r="358" spans="1:22" ht="27.6">
      <c r="A358" s="45">
        <v>357</v>
      </c>
      <c r="B358" s="82" t="s">
        <v>691</v>
      </c>
      <c r="C358" s="49" t="s">
        <v>9</v>
      </c>
      <c r="D358" s="51">
        <v>43693</v>
      </c>
      <c r="E358" s="51" t="s">
        <v>2551</v>
      </c>
      <c r="F358" s="51" t="s">
        <v>135</v>
      </c>
      <c r="G358" s="49" t="s">
        <v>136</v>
      </c>
      <c r="H358" s="49" t="s">
        <v>12</v>
      </c>
      <c r="I358" s="49" t="str">
        <f t="shared" si="34"/>
        <v>Negative</v>
      </c>
      <c r="J358" s="17">
        <v>45001</v>
      </c>
      <c r="K358" s="49">
        <v>8.1</v>
      </c>
      <c r="L358" s="82" t="str">
        <f>IF(J358=9001,VLOOKUP(K358,'ISO-reference'!$C$1:$D$67,2,FALSE),IF(J358=45001,VLOOKUP(K358,'ISO-reference'!$A$1:$B$40,2,FALSE),IF(J358=21001,VLOOKUP(K358,'ISO-reference'!$E$1:$F$75,2,FALSE),"No ISO Mapping")))</f>
        <v xml:space="preserve"> Operational planning and control</v>
      </c>
      <c r="M358" s="49" t="s">
        <v>16</v>
      </c>
      <c r="N358" s="16"/>
      <c r="O358" s="52">
        <f t="shared" si="39"/>
        <v>43753</v>
      </c>
      <c r="P358" s="52">
        <v>43817</v>
      </c>
      <c r="Q358" s="82" t="s">
        <v>692</v>
      </c>
      <c r="R358" s="28" t="str">
        <f t="shared" si="36"/>
        <v>Closed</v>
      </c>
      <c r="S358" s="17">
        <f t="shared" ca="1" si="35"/>
        <v>124</v>
      </c>
      <c r="T358" s="17">
        <f t="shared" si="37"/>
        <v>64</v>
      </c>
      <c r="U358" s="17">
        <v>123</v>
      </c>
      <c r="V358" s="45">
        <v>12506</v>
      </c>
    </row>
    <row r="359" spans="1:22" ht="27.6">
      <c r="A359" s="45">
        <v>358</v>
      </c>
      <c r="B359" s="82" t="s">
        <v>693</v>
      </c>
      <c r="C359" s="49" t="s">
        <v>9</v>
      </c>
      <c r="D359" s="51">
        <v>43693</v>
      </c>
      <c r="E359" s="51" t="s">
        <v>2551</v>
      </c>
      <c r="F359" s="51" t="s">
        <v>135</v>
      </c>
      <c r="G359" s="49" t="s">
        <v>136</v>
      </c>
      <c r="H359" s="49" t="s">
        <v>12</v>
      </c>
      <c r="I359" s="49" t="str">
        <f t="shared" si="34"/>
        <v>Negative</v>
      </c>
      <c r="J359" s="17">
        <v>45001</v>
      </c>
      <c r="K359" s="49">
        <v>8.1</v>
      </c>
      <c r="L359" s="82" t="str">
        <f>IF(J359=9001,VLOOKUP(K359,'ISO-reference'!$C$1:$D$67,2,FALSE),IF(J359=45001,VLOOKUP(K359,'ISO-reference'!$A$1:$B$40,2,FALSE),IF(J359=21001,VLOOKUP(K359,'ISO-reference'!$E$1:$F$75,2,FALSE),"No ISO Mapping")))</f>
        <v xml:space="preserve"> Operational planning and control</v>
      </c>
      <c r="M359" s="49" t="s">
        <v>16</v>
      </c>
      <c r="N359" s="16"/>
      <c r="O359" s="52">
        <f t="shared" si="39"/>
        <v>43753</v>
      </c>
      <c r="P359" s="52">
        <v>43818</v>
      </c>
      <c r="Q359" s="82" t="s">
        <v>694</v>
      </c>
      <c r="R359" s="28" t="str">
        <f t="shared" si="36"/>
        <v>Closed</v>
      </c>
      <c r="S359" s="17">
        <f t="shared" ca="1" si="35"/>
        <v>125</v>
      </c>
      <c r="T359" s="17">
        <f t="shared" si="37"/>
        <v>65</v>
      </c>
      <c r="U359" s="17">
        <v>132</v>
      </c>
      <c r="V359" s="45">
        <v>12507</v>
      </c>
    </row>
    <row r="360" spans="1:22" ht="41.4">
      <c r="A360" s="45">
        <v>359</v>
      </c>
      <c r="B360" s="82" t="s">
        <v>695</v>
      </c>
      <c r="C360" s="49" t="s">
        <v>9</v>
      </c>
      <c r="D360" s="51">
        <v>43693</v>
      </c>
      <c r="E360" s="51" t="s">
        <v>2551</v>
      </c>
      <c r="F360" s="51" t="s">
        <v>135</v>
      </c>
      <c r="G360" s="49" t="s">
        <v>136</v>
      </c>
      <c r="H360" s="49" t="s">
        <v>88</v>
      </c>
      <c r="I360" s="49" t="str">
        <f t="shared" si="34"/>
        <v>Neutral</v>
      </c>
      <c r="J360" s="17">
        <v>45001</v>
      </c>
      <c r="K360" s="49">
        <v>8.1</v>
      </c>
      <c r="L360" s="82" t="str">
        <f>IF(J360=9001,VLOOKUP(K360,'ISO-reference'!$C$1:$D$67,2,FALSE),IF(J360=45001,VLOOKUP(K360,'ISO-reference'!$A$1:$B$40,2,FALSE),IF(J360=21001,VLOOKUP(K360,'ISO-reference'!$E$1:$F$75,2,FALSE),"No ISO Mapping")))</f>
        <v xml:space="preserve"> Operational planning and control</v>
      </c>
      <c r="M360" s="49" t="s">
        <v>16</v>
      </c>
      <c r="N360" s="16"/>
      <c r="O360" s="52">
        <f t="shared" si="39"/>
        <v>43753</v>
      </c>
      <c r="P360" s="52">
        <v>43886</v>
      </c>
      <c r="Q360" s="82" t="s">
        <v>696</v>
      </c>
      <c r="R360" s="28" t="str">
        <f t="shared" si="36"/>
        <v>Closed</v>
      </c>
      <c r="S360" s="17">
        <f t="shared" ca="1" si="35"/>
        <v>193</v>
      </c>
      <c r="T360" s="17">
        <f t="shared" si="37"/>
        <v>133</v>
      </c>
      <c r="U360" s="17"/>
      <c r="V360" s="45">
        <v>12508</v>
      </c>
    </row>
    <row r="361" spans="1:22" ht="27.6">
      <c r="A361" s="45">
        <v>360</v>
      </c>
      <c r="B361" s="82" t="s">
        <v>697</v>
      </c>
      <c r="C361" s="49" t="s">
        <v>9</v>
      </c>
      <c r="D361" s="51">
        <v>43693</v>
      </c>
      <c r="E361" s="51" t="s">
        <v>2551</v>
      </c>
      <c r="F361" s="51" t="s">
        <v>135</v>
      </c>
      <c r="G361" s="49" t="s">
        <v>136</v>
      </c>
      <c r="H361" s="49" t="s">
        <v>12</v>
      </c>
      <c r="I361" s="49" t="str">
        <f t="shared" si="34"/>
        <v>Negative</v>
      </c>
      <c r="J361" s="17">
        <v>45001</v>
      </c>
      <c r="K361" s="49">
        <v>8.1</v>
      </c>
      <c r="L361" s="82" t="str">
        <f>IF(J361=9001,VLOOKUP(K361,'ISO-reference'!$C$1:$D$67,2,FALSE),IF(J361=45001,VLOOKUP(K361,'ISO-reference'!$A$1:$B$40,2,FALSE),IF(J361=21001,VLOOKUP(K361,'ISO-reference'!$E$1:$F$75,2,FALSE),"No ISO Mapping")))</f>
        <v xml:space="preserve"> Operational planning and control</v>
      </c>
      <c r="M361" s="49" t="s">
        <v>16</v>
      </c>
      <c r="N361" s="16"/>
      <c r="O361" s="52">
        <f t="shared" si="39"/>
        <v>43753</v>
      </c>
      <c r="P361" s="52">
        <v>43896</v>
      </c>
      <c r="Q361" s="82" t="s">
        <v>698</v>
      </c>
      <c r="R361" s="28" t="str">
        <f t="shared" si="36"/>
        <v>Closed</v>
      </c>
      <c r="S361" s="17">
        <f t="shared" ca="1" si="35"/>
        <v>203</v>
      </c>
      <c r="T361" s="17">
        <f t="shared" si="37"/>
        <v>143</v>
      </c>
      <c r="U361" s="17">
        <v>125</v>
      </c>
      <c r="V361" s="45">
        <v>12509</v>
      </c>
    </row>
    <row r="362" spans="1:22" ht="41.4">
      <c r="A362" s="45">
        <v>361</v>
      </c>
      <c r="B362" s="82" t="s">
        <v>699</v>
      </c>
      <c r="C362" s="49" t="s">
        <v>9</v>
      </c>
      <c r="D362" s="51">
        <v>43693</v>
      </c>
      <c r="E362" s="51" t="s">
        <v>2551</v>
      </c>
      <c r="F362" s="51" t="s">
        <v>135</v>
      </c>
      <c r="G362" s="49" t="s">
        <v>136</v>
      </c>
      <c r="H362" s="49" t="s">
        <v>12</v>
      </c>
      <c r="I362" s="49" t="str">
        <f t="shared" si="34"/>
        <v>Negative</v>
      </c>
      <c r="J362" s="17">
        <v>45001</v>
      </c>
      <c r="K362" s="49">
        <v>8.1</v>
      </c>
      <c r="L362" s="82" t="str">
        <f>IF(J362=9001,VLOOKUP(K362,'ISO-reference'!$C$1:$D$67,2,FALSE),IF(J362=45001,VLOOKUP(K362,'ISO-reference'!$A$1:$B$40,2,FALSE),IF(J362=21001,VLOOKUP(K362,'ISO-reference'!$E$1:$F$75,2,FALSE),"No ISO Mapping")))</f>
        <v xml:space="preserve"> Operational planning and control</v>
      </c>
      <c r="M362" s="49" t="s">
        <v>16</v>
      </c>
      <c r="N362" s="16"/>
      <c r="O362" s="52">
        <f t="shared" si="39"/>
        <v>43753</v>
      </c>
      <c r="P362" s="52">
        <v>43896</v>
      </c>
      <c r="Q362" s="82" t="s">
        <v>698</v>
      </c>
      <c r="R362" s="28" t="str">
        <f t="shared" si="36"/>
        <v>Closed</v>
      </c>
      <c r="S362" s="17">
        <f t="shared" ca="1" si="35"/>
        <v>203</v>
      </c>
      <c r="T362" s="17">
        <f t="shared" si="37"/>
        <v>143</v>
      </c>
      <c r="U362" s="17">
        <v>126</v>
      </c>
      <c r="V362" s="45">
        <v>12510</v>
      </c>
    </row>
    <row r="363" spans="1:22" ht="27.6">
      <c r="A363" s="45">
        <v>362</v>
      </c>
      <c r="B363" s="82" t="s">
        <v>700</v>
      </c>
      <c r="C363" s="49" t="s">
        <v>9</v>
      </c>
      <c r="D363" s="51">
        <v>43693</v>
      </c>
      <c r="E363" s="51" t="s">
        <v>2551</v>
      </c>
      <c r="F363" s="51" t="s">
        <v>135</v>
      </c>
      <c r="G363" s="49" t="s">
        <v>136</v>
      </c>
      <c r="H363" s="49" t="s">
        <v>12</v>
      </c>
      <c r="I363" s="49" t="str">
        <f t="shared" si="34"/>
        <v>Negative</v>
      </c>
      <c r="J363" s="17">
        <v>45001</v>
      </c>
      <c r="K363" s="49">
        <v>8.1</v>
      </c>
      <c r="L363" s="82" t="str">
        <f>IF(J363=9001,VLOOKUP(K363,'ISO-reference'!$C$1:$D$67,2,FALSE),IF(J363=45001,VLOOKUP(K363,'ISO-reference'!$A$1:$B$40,2,FALSE),IF(J363=21001,VLOOKUP(K363,'ISO-reference'!$E$1:$F$75,2,FALSE),"No ISO Mapping")))</f>
        <v xml:space="preserve"> Operational planning and control</v>
      </c>
      <c r="M363" s="49" t="s">
        <v>16</v>
      </c>
      <c r="N363" s="16"/>
      <c r="O363" s="52">
        <f t="shared" si="39"/>
        <v>43753</v>
      </c>
      <c r="P363" s="52">
        <v>43888</v>
      </c>
      <c r="Q363" s="82" t="s">
        <v>701</v>
      </c>
      <c r="R363" s="28" t="str">
        <f t="shared" si="36"/>
        <v>Closed</v>
      </c>
      <c r="S363" s="17">
        <f t="shared" ca="1" si="35"/>
        <v>195</v>
      </c>
      <c r="T363" s="17">
        <f t="shared" si="37"/>
        <v>135</v>
      </c>
      <c r="U363" s="17">
        <v>127</v>
      </c>
      <c r="V363" s="45">
        <v>12511</v>
      </c>
    </row>
    <row r="364" spans="1:22" ht="27.6">
      <c r="A364" s="45">
        <v>363</v>
      </c>
      <c r="B364" s="82" t="s">
        <v>702</v>
      </c>
      <c r="C364" s="49" t="s">
        <v>9</v>
      </c>
      <c r="D364" s="51">
        <v>43693</v>
      </c>
      <c r="E364" s="51" t="s">
        <v>2551</v>
      </c>
      <c r="F364" s="51" t="s">
        <v>135</v>
      </c>
      <c r="G364" s="49" t="s">
        <v>136</v>
      </c>
      <c r="H364" s="49" t="s">
        <v>12</v>
      </c>
      <c r="I364" s="49" t="str">
        <f t="shared" si="34"/>
        <v>Negative</v>
      </c>
      <c r="J364" s="17">
        <v>45001</v>
      </c>
      <c r="K364" s="49">
        <v>8.1</v>
      </c>
      <c r="L364" s="82" t="str">
        <f>IF(J364=9001,VLOOKUP(K364,'ISO-reference'!$C$1:$D$67,2,FALSE),IF(J364=45001,VLOOKUP(K364,'ISO-reference'!$A$1:$B$40,2,FALSE),IF(J364=21001,VLOOKUP(K364,'ISO-reference'!$E$1:$F$75,2,FALSE),"No ISO Mapping")))</f>
        <v xml:space="preserve"> Operational planning and control</v>
      </c>
      <c r="M364" s="49" t="s">
        <v>16</v>
      </c>
      <c r="N364" s="16"/>
      <c r="O364" s="52">
        <f t="shared" si="39"/>
        <v>43753</v>
      </c>
      <c r="P364" s="52">
        <v>43817</v>
      </c>
      <c r="Q364" s="82" t="s">
        <v>703</v>
      </c>
      <c r="R364" s="28" t="str">
        <f t="shared" si="36"/>
        <v>Closed</v>
      </c>
      <c r="S364" s="17">
        <f t="shared" ca="1" si="35"/>
        <v>124</v>
      </c>
      <c r="T364" s="17">
        <f t="shared" si="37"/>
        <v>64</v>
      </c>
      <c r="U364" s="17">
        <v>128</v>
      </c>
      <c r="V364" s="45">
        <v>12515</v>
      </c>
    </row>
    <row r="365" spans="1:22" ht="41.4">
      <c r="A365" s="45">
        <v>364</v>
      </c>
      <c r="B365" s="82" t="s">
        <v>704</v>
      </c>
      <c r="C365" s="49" t="s">
        <v>9</v>
      </c>
      <c r="D365" s="51">
        <v>43693</v>
      </c>
      <c r="E365" s="51" t="s">
        <v>2551</v>
      </c>
      <c r="F365" s="51" t="s">
        <v>135</v>
      </c>
      <c r="G365" s="49" t="s">
        <v>136</v>
      </c>
      <c r="H365" s="49" t="s">
        <v>88</v>
      </c>
      <c r="I365" s="49" t="str">
        <f t="shared" si="34"/>
        <v>Neutral</v>
      </c>
      <c r="J365" s="17">
        <v>45001</v>
      </c>
      <c r="K365" s="49">
        <v>8.1</v>
      </c>
      <c r="L365" s="82" t="str">
        <f>IF(J365=9001,VLOOKUP(K365,'ISO-reference'!$C$1:$D$67,2,FALSE),IF(J365=45001,VLOOKUP(K365,'ISO-reference'!$A$1:$B$40,2,FALSE),IF(J365=21001,VLOOKUP(K365,'ISO-reference'!$E$1:$F$75,2,FALSE),"No ISO Mapping")))</f>
        <v xml:space="preserve"> Operational planning and control</v>
      </c>
      <c r="M365" s="49" t="s">
        <v>16</v>
      </c>
      <c r="N365" s="16"/>
      <c r="O365" s="52">
        <f t="shared" si="39"/>
        <v>43753</v>
      </c>
      <c r="P365" s="52">
        <v>43895</v>
      </c>
      <c r="Q365" s="82" t="s">
        <v>705</v>
      </c>
      <c r="R365" s="28" t="str">
        <f t="shared" si="36"/>
        <v>Closed</v>
      </c>
      <c r="S365" s="17">
        <f t="shared" ca="1" si="35"/>
        <v>202</v>
      </c>
      <c r="T365" s="17">
        <f t="shared" si="37"/>
        <v>142</v>
      </c>
      <c r="U365" s="17">
        <v>129</v>
      </c>
      <c r="V365" s="45">
        <v>12516</v>
      </c>
    </row>
    <row r="366" spans="1:22" ht="27.6">
      <c r="A366" s="45">
        <v>365</v>
      </c>
      <c r="B366" s="82" t="s">
        <v>706</v>
      </c>
      <c r="C366" s="49" t="s">
        <v>9</v>
      </c>
      <c r="D366" s="51">
        <v>43693</v>
      </c>
      <c r="E366" s="51" t="s">
        <v>2551</v>
      </c>
      <c r="F366" s="51" t="s">
        <v>135</v>
      </c>
      <c r="G366" s="49" t="s">
        <v>136</v>
      </c>
      <c r="H366" s="49" t="s">
        <v>88</v>
      </c>
      <c r="I366" s="49" t="str">
        <f t="shared" si="34"/>
        <v>Neutral</v>
      </c>
      <c r="J366" s="17">
        <v>45001</v>
      </c>
      <c r="K366" s="49">
        <v>8.1</v>
      </c>
      <c r="L366" s="82" t="str">
        <f>IF(J366=9001,VLOOKUP(K366,'ISO-reference'!$C$1:$D$67,2,FALSE),IF(J366=45001,VLOOKUP(K366,'ISO-reference'!$A$1:$B$40,2,FALSE),IF(J366=21001,VLOOKUP(K366,'ISO-reference'!$E$1:$F$75,2,FALSE),"No ISO Mapping")))</f>
        <v xml:space="preserve"> Operational planning and control</v>
      </c>
      <c r="M366" s="49" t="s">
        <v>16</v>
      </c>
      <c r="N366" s="16"/>
      <c r="O366" s="52">
        <f t="shared" si="39"/>
        <v>43753</v>
      </c>
      <c r="P366" s="52">
        <v>43888</v>
      </c>
      <c r="Q366" s="82" t="s">
        <v>707</v>
      </c>
      <c r="R366" s="28" t="str">
        <f t="shared" si="36"/>
        <v>Closed</v>
      </c>
      <c r="S366" s="17">
        <f t="shared" ca="1" si="35"/>
        <v>195</v>
      </c>
      <c r="T366" s="17">
        <f t="shared" si="37"/>
        <v>135</v>
      </c>
      <c r="U366" s="17">
        <v>130</v>
      </c>
      <c r="V366" s="45">
        <v>12517</v>
      </c>
    </row>
    <row r="367" spans="1:22" ht="27.6">
      <c r="A367" s="45">
        <v>366</v>
      </c>
      <c r="B367" s="82" t="s">
        <v>708</v>
      </c>
      <c r="C367" s="49" t="s">
        <v>9</v>
      </c>
      <c r="D367" s="51">
        <v>43693</v>
      </c>
      <c r="E367" s="51" t="s">
        <v>2551</v>
      </c>
      <c r="F367" s="51" t="s">
        <v>135</v>
      </c>
      <c r="G367" s="49" t="s">
        <v>136</v>
      </c>
      <c r="H367" s="49" t="s">
        <v>88</v>
      </c>
      <c r="I367" s="49" t="str">
        <f t="shared" si="34"/>
        <v>Neutral</v>
      </c>
      <c r="J367" s="17">
        <v>45001</v>
      </c>
      <c r="K367" s="49">
        <v>8.1</v>
      </c>
      <c r="L367" s="82" t="str">
        <f>IF(J367=9001,VLOOKUP(K367,'ISO-reference'!$C$1:$D$67,2,FALSE),IF(J367=45001,VLOOKUP(K367,'ISO-reference'!$A$1:$B$40,2,FALSE),IF(J367=21001,VLOOKUP(K367,'ISO-reference'!$E$1:$F$75,2,FALSE),"No ISO Mapping")))</f>
        <v xml:space="preserve"> Operational planning and control</v>
      </c>
      <c r="M367" s="49" t="s">
        <v>16</v>
      </c>
      <c r="N367" s="16"/>
      <c r="O367" s="52">
        <f t="shared" si="39"/>
        <v>43753</v>
      </c>
      <c r="P367" s="52">
        <v>43888</v>
      </c>
      <c r="Q367" s="82" t="s">
        <v>709</v>
      </c>
      <c r="R367" s="28" t="str">
        <f t="shared" si="36"/>
        <v>Closed</v>
      </c>
      <c r="S367" s="17">
        <f t="shared" ca="1" si="35"/>
        <v>195</v>
      </c>
      <c r="T367" s="17">
        <f t="shared" si="37"/>
        <v>135</v>
      </c>
      <c r="U367" s="17">
        <v>134</v>
      </c>
      <c r="V367" s="45">
        <v>12548</v>
      </c>
    </row>
    <row r="368" spans="1:22" ht="27.6">
      <c r="A368" s="45">
        <v>367</v>
      </c>
      <c r="B368" s="82" t="s">
        <v>710</v>
      </c>
      <c r="C368" s="49" t="s">
        <v>9</v>
      </c>
      <c r="D368" s="51">
        <v>43693</v>
      </c>
      <c r="E368" s="51" t="s">
        <v>2551</v>
      </c>
      <c r="F368" s="51" t="s">
        <v>135</v>
      </c>
      <c r="G368" s="49" t="s">
        <v>136</v>
      </c>
      <c r="H368" s="49" t="s">
        <v>12</v>
      </c>
      <c r="I368" s="49" t="str">
        <f t="shared" si="34"/>
        <v>Negative</v>
      </c>
      <c r="J368" s="17">
        <v>45001</v>
      </c>
      <c r="K368" s="49">
        <v>8.1</v>
      </c>
      <c r="L368" s="82" t="str">
        <f>IF(J368=9001,VLOOKUP(K368,'ISO-reference'!$C$1:$D$67,2,FALSE),IF(J368=45001,VLOOKUP(K368,'ISO-reference'!$A$1:$B$40,2,FALSE),IF(J368=21001,VLOOKUP(K368,'ISO-reference'!$E$1:$F$75,2,FALSE),"No ISO Mapping")))</f>
        <v xml:space="preserve"> Operational planning and control</v>
      </c>
      <c r="M368" s="49" t="s">
        <v>16</v>
      </c>
      <c r="N368" s="16"/>
      <c r="O368" s="52">
        <f t="shared" si="39"/>
        <v>43753</v>
      </c>
      <c r="P368" s="52">
        <v>43873</v>
      </c>
      <c r="Q368" s="82" t="s">
        <v>711</v>
      </c>
      <c r="R368" s="28" t="str">
        <f t="shared" si="36"/>
        <v>Closed</v>
      </c>
      <c r="S368" s="17">
        <f t="shared" ca="1" si="35"/>
        <v>180</v>
      </c>
      <c r="T368" s="17">
        <f t="shared" si="37"/>
        <v>120</v>
      </c>
      <c r="U368" s="17">
        <v>131</v>
      </c>
      <c r="V368" s="45">
        <v>12549</v>
      </c>
    </row>
    <row r="369" spans="1:22" ht="27.6">
      <c r="A369" s="45">
        <v>368</v>
      </c>
      <c r="B369" s="82" t="s">
        <v>712</v>
      </c>
      <c r="C369" s="49" t="s">
        <v>9</v>
      </c>
      <c r="D369" s="51">
        <v>43693</v>
      </c>
      <c r="E369" s="51" t="s">
        <v>2551</v>
      </c>
      <c r="F369" s="51" t="s">
        <v>135</v>
      </c>
      <c r="G369" s="49" t="s">
        <v>136</v>
      </c>
      <c r="H369" s="49" t="s">
        <v>12</v>
      </c>
      <c r="I369" s="49" t="str">
        <f t="shared" si="34"/>
        <v>Negative</v>
      </c>
      <c r="J369" s="17">
        <v>45001</v>
      </c>
      <c r="K369" s="49">
        <v>8.1</v>
      </c>
      <c r="L369" s="82" t="str">
        <f>IF(J369=9001,VLOOKUP(K369,'ISO-reference'!$C$1:$D$67,2,FALSE),IF(J369=45001,VLOOKUP(K369,'ISO-reference'!$A$1:$B$40,2,FALSE),IF(J369=21001,VLOOKUP(K369,'ISO-reference'!$E$1:$F$75,2,FALSE),"No ISO Mapping")))</f>
        <v xml:space="preserve"> Operational planning and control</v>
      </c>
      <c r="M369" s="49" t="s">
        <v>16</v>
      </c>
      <c r="N369" s="16"/>
      <c r="O369" s="52">
        <f t="shared" si="39"/>
        <v>43753</v>
      </c>
      <c r="P369" s="52">
        <v>43899</v>
      </c>
      <c r="Q369" s="82" t="s">
        <v>562</v>
      </c>
      <c r="R369" s="28" t="str">
        <f t="shared" si="36"/>
        <v>Closed</v>
      </c>
      <c r="S369" s="17">
        <f t="shared" ca="1" si="35"/>
        <v>206</v>
      </c>
      <c r="T369" s="17">
        <f t="shared" si="37"/>
        <v>146</v>
      </c>
      <c r="U369" s="17">
        <v>109</v>
      </c>
      <c r="V369" s="45">
        <v>12550</v>
      </c>
    </row>
    <row r="370" spans="1:22" ht="27.6">
      <c r="A370" s="45">
        <v>369</v>
      </c>
      <c r="B370" s="82" t="s">
        <v>713</v>
      </c>
      <c r="C370" s="49" t="s">
        <v>9</v>
      </c>
      <c r="D370" s="51">
        <v>43693</v>
      </c>
      <c r="E370" s="51" t="s">
        <v>2551</v>
      </c>
      <c r="F370" s="51" t="s">
        <v>135</v>
      </c>
      <c r="G370" s="49" t="s">
        <v>136</v>
      </c>
      <c r="H370" s="49" t="s">
        <v>12</v>
      </c>
      <c r="I370" s="49" t="str">
        <f t="shared" si="34"/>
        <v>Negative</v>
      </c>
      <c r="J370" s="17">
        <v>45001</v>
      </c>
      <c r="K370" s="49">
        <v>8.1</v>
      </c>
      <c r="L370" s="82" t="str">
        <f>IF(J370=9001,VLOOKUP(K370,'ISO-reference'!$C$1:$D$67,2,FALSE),IF(J370=45001,VLOOKUP(K370,'ISO-reference'!$A$1:$B$40,2,FALSE),IF(J370=21001,VLOOKUP(K370,'ISO-reference'!$E$1:$F$75,2,FALSE),"No ISO Mapping")))</f>
        <v xml:space="preserve"> Operational planning and control</v>
      </c>
      <c r="M370" s="49" t="s">
        <v>16</v>
      </c>
      <c r="N370" s="16"/>
      <c r="O370" s="52">
        <f t="shared" si="39"/>
        <v>43753</v>
      </c>
      <c r="P370" s="52">
        <v>43873</v>
      </c>
      <c r="Q370" s="82" t="s">
        <v>714</v>
      </c>
      <c r="R370" s="28" t="str">
        <f t="shared" si="36"/>
        <v>Closed</v>
      </c>
      <c r="S370" s="17">
        <f t="shared" ca="1" si="35"/>
        <v>180</v>
      </c>
      <c r="T370" s="17">
        <f t="shared" si="37"/>
        <v>120</v>
      </c>
      <c r="U370" s="17">
        <v>110</v>
      </c>
      <c r="V370" s="45">
        <v>12553</v>
      </c>
    </row>
    <row r="371" spans="1:22" ht="27.6">
      <c r="A371" s="45">
        <v>370</v>
      </c>
      <c r="B371" s="82" t="s">
        <v>715</v>
      </c>
      <c r="C371" s="49" t="s">
        <v>9</v>
      </c>
      <c r="D371" s="51">
        <v>43693</v>
      </c>
      <c r="E371" s="51" t="s">
        <v>2551</v>
      </c>
      <c r="F371" s="51" t="s">
        <v>135</v>
      </c>
      <c r="G371" s="49" t="s">
        <v>136</v>
      </c>
      <c r="H371" s="49" t="s">
        <v>12</v>
      </c>
      <c r="I371" s="49" t="str">
        <f t="shared" si="34"/>
        <v>Negative</v>
      </c>
      <c r="J371" s="17">
        <v>45001</v>
      </c>
      <c r="K371" s="49">
        <v>8.1</v>
      </c>
      <c r="L371" s="82" t="str">
        <f>IF(J371=9001,VLOOKUP(K371,'ISO-reference'!$C$1:$D$67,2,FALSE),IF(J371=45001,VLOOKUP(K371,'ISO-reference'!$A$1:$B$40,2,FALSE),IF(J371=21001,VLOOKUP(K371,'ISO-reference'!$E$1:$F$75,2,FALSE),"No ISO Mapping")))</f>
        <v xml:space="preserve"> Operational planning and control</v>
      </c>
      <c r="M371" s="49" t="s">
        <v>16</v>
      </c>
      <c r="N371" s="16"/>
      <c r="O371" s="52">
        <f t="shared" si="39"/>
        <v>43753</v>
      </c>
      <c r="P371" s="52">
        <v>43873</v>
      </c>
      <c r="Q371" s="82" t="s">
        <v>714</v>
      </c>
      <c r="R371" s="28" t="str">
        <f t="shared" si="36"/>
        <v>Closed</v>
      </c>
      <c r="S371" s="17">
        <f t="shared" ca="1" si="35"/>
        <v>180</v>
      </c>
      <c r="T371" s="17">
        <f t="shared" si="37"/>
        <v>120</v>
      </c>
      <c r="U371" s="17">
        <v>111</v>
      </c>
      <c r="V371" s="45">
        <v>12554</v>
      </c>
    </row>
    <row r="372" spans="1:22" ht="27.6">
      <c r="A372" s="45">
        <v>371</v>
      </c>
      <c r="B372" s="82" t="s">
        <v>716</v>
      </c>
      <c r="C372" s="49" t="s">
        <v>9</v>
      </c>
      <c r="D372" s="51">
        <v>43693</v>
      </c>
      <c r="E372" s="51" t="s">
        <v>2551</v>
      </c>
      <c r="F372" s="51" t="s">
        <v>135</v>
      </c>
      <c r="G372" s="49" t="s">
        <v>136</v>
      </c>
      <c r="H372" s="49" t="s">
        <v>88</v>
      </c>
      <c r="I372" s="49" t="str">
        <f t="shared" si="34"/>
        <v>Neutral</v>
      </c>
      <c r="J372" s="17">
        <v>45001</v>
      </c>
      <c r="K372" s="49">
        <v>8.1</v>
      </c>
      <c r="L372" s="82" t="str">
        <f>IF(J372=9001,VLOOKUP(K372,'ISO-reference'!$C$1:$D$67,2,FALSE),IF(J372=45001,VLOOKUP(K372,'ISO-reference'!$A$1:$B$40,2,FALSE),IF(J372=21001,VLOOKUP(K372,'ISO-reference'!$E$1:$F$75,2,FALSE),"No ISO Mapping")))</f>
        <v xml:space="preserve"> Operational planning and control</v>
      </c>
      <c r="M372" s="49" t="s">
        <v>16</v>
      </c>
      <c r="N372" s="16"/>
      <c r="O372" s="52">
        <f t="shared" si="39"/>
        <v>43753</v>
      </c>
      <c r="P372" s="52">
        <v>43817</v>
      </c>
      <c r="Q372" s="82" t="s">
        <v>717</v>
      </c>
      <c r="R372" s="28" t="str">
        <f t="shared" si="36"/>
        <v>Closed</v>
      </c>
      <c r="S372" s="17">
        <f t="shared" ca="1" si="35"/>
        <v>124</v>
      </c>
      <c r="T372" s="17">
        <f t="shared" si="37"/>
        <v>64</v>
      </c>
      <c r="U372" s="17">
        <v>112</v>
      </c>
      <c r="V372" s="45">
        <v>12555</v>
      </c>
    </row>
    <row r="373" spans="1:22" ht="27.6">
      <c r="A373" s="45">
        <v>372</v>
      </c>
      <c r="B373" s="82" t="s">
        <v>718</v>
      </c>
      <c r="C373" s="49" t="s">
        <v>9</v>
      </c>
      <c r="D373" s="51">
        <v>43693</v>
      </c>
      <c r="E373" s="51" t="s">
        <v>2551</v>
      </c>
      <c r="F373" s="51" t="s">
        <v>135</v>
      </c>
      <c r="G373" s="49" t="s">
        <v>136</v>
      </c>
      <c r="H373" s="49" t="s">
        <v>88</v>
      </c>
      <c r="I373" s="49" t="str">
        <f t="shared" si="34"/>
        <v>Neutral</v>
      </c>
      <c r="J373" s="17">
        <v>45001</v>
      </c>
      <c r="K373" s="49">
        <v>8.1</v>
      </c>
      <c r="L373" s="82" t="str">
        <f>IF(J373=9001,VLOOKUP(K373,'ISO-reference'!$C$1:$D$67,2,FALSE),IF(J373=45001,VLOOKUP(K373,'ISO-reference'!$A$1:$B$40,2,FALSE),IF(J373=21001,VLOOKUP(K373,'ISO-reference'!$E$1:$F$75,2,FALSE),"No ISO Mapping")))</f>
        <v xml:space="preserve"> Operational planning and control</v>
      </c>
      <c r="M373" s="49" t="s">
        <v>16</v>
      </c>
      <c r="N373" s="16"/>
      <c r="O373" s="52">
        <f t="shared" si="39"/>
        <v>43753</v>
      </c>
      <c r="P373" s="52">
        <v>43874</v>
      </c>
      <c r="Q373" s="82" t="s">
        <v>719</v>
      </c>
      <c r="R373" s="28" t="str">
        <f t="shared" si="36"/>
        <v>Closed</v>
      </c>
      <c r="S373" s="17">
        <f t="shared" ca="1" si="35"/>
        <v>181</v>
      </c>
      <c r="T373" s="17">
        <f t="shared" si="37"/>
        <v>121</v>
      </c>
      <c r="U373" s="17">
        <v>113</v>
      </c>
      <c r="V373" s="45">
        <v>12556</v>
      </c>
    </row>
    <row r="374" spans="1:22" ht="27.6">
      <c r="A374" s="45">
        <v>373</v>
      </c>
      <c r="B374" s="82" t="s">
        <v>720</v>
      </c>
      <c r="C374" s="49" t="s">
        <v>9</v>
      </c>
      <c r="D374" s="51">
        <v>43693</v>
      </c>
      <c r="E374" s="51" t="s">
        <v>2551</v>
      </c>
      <c r="F374" s="51" t="s">
        <v>135</v>
      </c>
      <c r="G374" s="49" t="s">
        <v>136</v>
      </c>
      <c r="H374" s="49" t="s">
        <v>12</v>
      </c>
      <c r="I374" s="49" t="str">
        <f t="shared" si="34"/>
        <v>Negative</v>
      </c>
      <c r="J374" s="17">
        <v>45001</v>
      </c>
      <c r="K374" s="49">
        <v>8.1</v>
      </c>
      <c r="L374" s="82" t="str">
        <f>IF(J374=9001,VLOOKUP(K374,'ISO-reference'!$C$1:$D$67,2,FALSE),IF(J374=45001,VLOOKUP(K374,'ISO-reference'!$A$1:$B$40,2,FALSE),IF(J374=21001,VLOOKUP(K374,'ISO-reference'!$E$1:$F$75,2,FALSE),"No ISO Mapping")))</f>
        <v xml:space="preserve"> Operational planning and control</v>
      </c>
      <c r="M374" s="49" t="s">
        <v>16</v>
      </c>
      <c r="N374" s="16"/>
      <c r="O374" s="52">
        <f t="shared" si="39"/>
        <v>43753</v>
      </c>
      <c r="P374" s="52">
        <v>43874</v>
      </c>
      <c r="Q374" s="82" t="s">
        <v>719</v>
      </c>
      <c r="R374" s="28" t="str">
        <f t="shared" si="36"/>
        <v>Closed</v>
      </c>
      <c r="S374" s="17">
        <f t="shared" ca="1" si="35"/>
        <v>181</v>
      </c>
      <c r="T374" s="17">
        <f t="shared" si="37"/>
        <v>121</v>
      </c>
      <c r="U374" s="17">
        <v>114</v>
      </c>
      <c r="V374" s="45">
        <v>12557</v>
      </c>
    </row>
    <row r="375" spans="1:22" ht="27.6">
      <c r="A375" s="45">
        <v>374</v>
      </c>
      <c r="B375" s="82" t="s">
        <v>721</v>
      </c>
      <c r="C375" s="49" t="s">
        <v>9</v>
      </c>
      <c r="D375" s="51">
        <v>43693</v>
      </c>
      <c r="E375" s="51" t="s">
        <v>2551</v>
      </c>
      <c r="F375" s="51" t="s">
        <v>135</v>
      </c>
      <c r="G375" s="49" t="s">
        <v>136</v>
      </c>
      <c r="H375" s="49" t="s">
        <v>12</v>
      </c>
      <c r="I375" s="49" t="str">
        <f t="shared" si="34"/>
        <v>Negative</v>
      </c>
      <c r="J375" s="17">
        <v>45001</v>
      </c>
      <c r="K375" s="49">
        <v>8.1999999999999993</v>
      </c>
      <c r="L375" s="82" t="str">
        <f>IF(J375=9001,VLOOKUP(K375,'ISO-reference'!$C$1:$D$67,2,FALSE),IF(J375=45001,VLOOKUP(K375,'ISO-reference'!$A$1:$B$40,2,FALSE),IF(J375=21001,VLOOKUP(K375,'ISO-reference'!$E$1:$F$75,2,FALSE),"No ISO Mapping")))</f>
        <v xml:space="preserve"> Emergency preparedness and response</v>
      </c>
      <c r="M375" s="49" t="s">
        <v>16</v>
      </c>
      <c r="N375" s="16"/>
      <c r="O375" s="52">
        <f t="shared" si="39"/>
        <v>43753</v>
      </c>
      <c r="P375" s="52">
        <v>43886</v>
      </c>
      <c r="Q375" s="82" t="s">
        <v>682</v>
      </c>
      <c r="R375" s="28" t="str">
        <f t="shared" si="36"/>
        <v>Closed</v>
      </c>
      <c r="S375" s="17">
        <f t="shared" ca="1" si="35"/>
        <v>193</v>
      </c>
      <c r="T375" s="17">
        <f t="shared" si="37"/>
        <v>133</v>
      </c>
      <c r="U375" s="17">
        <v>163</v>
      </c>
      <c r="V375" s="45">
        <v>12564</v>
      </c>
    </row>
    <row r="376" spans="1:22" ht="27.6">
      <c r="A376" s="45">
        <v>375</v>
      </c>
      <c r="B376" s="82" t="s">
        <v>722</v>
      </c>
      <c r="C376" s="49" t="s">
        <v>9</v>
      </c>
      <c r="D376" s="51">
        <v>43693</v>
      </c>
      <c r="E376" s="51" t="s">
        <v>2551</v>
      </c>
      <c r="F376" s="51" t="s">
        <v>135</v>
      </c>
      <c r="G376" s="49" t="s">
        <v>136</v>
      </c>
      <c r="H376" s="49" t="s">
        <v>12</v>
      </c>
      <c r="I376" s="49" t="str">
        <f t="shared" si="34"/>
        <v>Negative</v>
      </c>
      <c r="J376" s="17">
        <v>45001</v>
      </c>
      <c r="K376" s="49">
        <v>8.1999999999999993</v>
      </c>
      <c r="L376" s="82" t="str">
        <f>IF(J376=9001,VLOOKUP(K376,'ISO-reference'!$C$1:$D$67,2,FALSE),IF(J376=45001,VLOOKUP(K376,'ISO-reference'!$A$1:$B$40,2,FALSE),IF(J376=21001,VLOOKUP(K376,'ISO-reference'!$E$1:$F$75,2,FALSE),"No ISO Mapping")))</f>
        <v xml:space="preserve"> Emergency preparedness and response</v>
      </c>
      <c r="M376" s="49" t="s">
        <v>16</v>
      </c>
      <c r="N376" s="16"/>
      <c r="O376" s="52">
        <f t="shared" si="39"/>
        <v>43753</v>
      </c>
      <c r="P376" s="52">
        <v>43887</v>
      </c>
      <c r="Q376" s="82" t="s">
        <v>682</v>
      </c>
      <c r="R376" s="28" t="str">
        <f t="shared" si="36"/>
        <v>Closed</v>
      </c>
      <c r="S376" s="17">
        <f t="shared" ca="1" si="35"/>
        <v>194</v>
      </c>
      <c r="T376" s="17">
        <f t="shared" si="37"/>
        <v>134</v>
      </c>
      <c r="U376" s="17">
        <v>164</v>
      </c>
      <c r="V376" s="45">
        <v>12565</v>
      </c>
    </row>
    <row r="377" spans="1:22" ht="41.4">
      <c r="A377" s="45">
        <v>376</v>
      </c>
      <c r="B377" s="82" t="s">
        <v>723</v>
      </c>
      <c r="C377" s="49" t="s">
        <v>9</v>
      </c>
      <c r="D377" s="51">
        <v>43693</v>
      </c>
      <c r="E377" s="51" t="s">
        <v>2551</v>
      </c>
      <c r="F377" s="51" t="s">
        <v>135</v>
      </c>
      <c r="G377" s="49" t="s">
        <v>136</v>
      </c>
      <c r="H377" s="49" t="s">
        <v>12</v>
      </c>
      <c r="I377" s="49" t="str">
        <f t="shared" si="34"/>
        <v>Negative</v>
      </c>
      <c r="J377" s="17">
        <v>45001</v>
      </c>
      <c r="K377" s="49">
        <v>8.1</v>
      </c>
      <c r="L377" s="82" t="str">
        <f>IF(J377=9001,VLOOKUP(K377,'ISO-reference'!$C$1:$D$67,2,FALSE),IF(J377=45001,VLOOKUP(K377,'ISO-reference'!$A$1:$B$40,2,FALSE),IF(J377=21001,VLOOKUP(K377,'ISO-reference'!$E$1:$F$75,2,FALSE),"No ISO Mapping")))</f>
        <v xml:space="preserve"> Operational planning and control</v>
      </c>
      <c r="M377" s="49" t="s">
        <v>16</v>
      </c>
      <c r="N377" s="16"/>
      <c r="O377" s="52">
        <f t="shared" si="39"/>
        <v>43753</v>
      </c>
      <c r="P377" s="52">
        <v>43817</v>
      </c>
      <c r="Q377" s="82" t="s">
        <v>724</v>
      </c>
      <c r="R377" s="28" t="str">
        <f t="shared" si="36"/>
        <v>Closed</v>
      </c>
      <c r="S377" s="17">
        <f t="shared" ca="1" si="35"/>
        <v>124</v>
      </c>
      <c r="T377" s="17">
        <f t="shared" si="37"/>
        <v>64</v>
      </c>
      <c r="U377" s="17">
        <v>103</v>
      </c>
      <c r="V377" s="45">
        <v>12567</v>
      </c>
    </row>
    <row r="378" spans="1:22" ht="41.4">
      <c r="A378" s="45">
        <v>377</v>
      </c>
      <c r="B378" s="82" t="s">
        <v>725</v>
      </c>
      <c r="C378" s="49" t="s">
        <v>9</v>
      </c>
      <c r="D378" s="51">
        <v>43693</v>
      </c>
      <c r="E378" s="51" t="s">
        <v>2551</v>
      </c>
      <c r="F378" s="51" t="s">
        <v>135</v>
      </c>
      <c r="G378" s="49" t="s">
        <v>136</v>
      </c>
      <c r="H378" s="49" t="s">
        <v>88</v>
      </c>
      <c r="I378" s="49" t="str">
        <f t="shared" si="34"/>
        <v>Neutral</v>
      </c>
      <c r="J378" s="17">
        <v>45001</v>
      </c>
      <c r="K378" s="49">
        <v>8.1</v>
      </c>
      <c r="L378" s="82" t="str">
        <f>IF(J378=9001,VLOOKUP(K378,'ISO-reference'!$C$1:$D$67,2,FALSE),IF(J378=45001,VLOOKUP(K378,'ISO-reference'!$A$1:$B$40,2,FALSE),IF(J378=21001,VLOOKUP(K378,'ISO-reference'!$E$1:$F$75,2,FALSE),"No ISO Mapping")))</f>
        <v xml:space="preserve"> Operational planning and control</v>
      </c>
      <c r="M378" s="49" t="s">
        <v>16</v>
      </c>
      <c r="N378" s="16"/>
      <c r="O378" s="52">
        <f t="shared" si="39"/>
        <v>43753</v>
      </c>
      <c r="P378" s="52">
        <v>43817</v>
      </c>
      <c r="Q378" s="82" t="s">
        <v>726</v>
      </c>
      <c r="R378" s="28" t="str">
        <f t="shared" si="36"/>
        <v>Closed</v>
      </c>
      <c r="S378" s="17">
        <f t="shared" ca="1" si="35"/>
        <v>124</v>
      </c>
      <c r="T378" s="17">
        <f t="shared" si="37"/>
        <v>64</v>
      </c>
      <c r="U378" s="17">
        <v>104</v>
      </c>
      <c r="V378" s="45">
        <v>12568</v>
      </c>
    </row>
    <row r="379" spans="1:22" ht="27.6">
      <c r="A379" s="45">
        <v>378</v>
      </c>
      <c r="B379" s="82" t="s">
        <v>727</v>
      </c>
      <c r="C379" s="49" t="s">
        <v>9</v>
      </c>
      <c r="D379" s="51">
        <v>43693</v>
      </c>
      <c r="E379" s="51" t="s">
        <v>2551</v>
      </c>
      <c r="F379" s="51" t="s">
        <v>135</v>
      </c>
      <c r="G379" s="49" t="s">
        <v>136</v>
      </c>
      <c r="H379" s="49" t="s">
        <v>12</v>
      </c>
      <c r="I379" s="49" t="str">
        <f t="shared" si="34"/>
        <v>Negative</v>
      </c>
      <c r="J379" s="17">
        <v>45001</v>
      </c>
      <c r="K379" s="49">
        <v>8.1</v>
      </c>
      <c r="L379" s="82" t="str">
        <f>IF(J379=9001,VLOOKUP(K379,'ISO-reference'!$C$1:$D$67,2,FALSE),IF(J379=45001,VLOOKUP(K379,'ISO-reference'!$A$1:$B$40,2,FALSE),IF(J379=21001,VLOOKUP(K379,'ISO-reference'!$E$1:$F$75,2,FALSE),"No ISO Mapping")))</f>
        <v xml:space="preserve"> Operational planning and control</v>
      </c>
      <c r="M379" s="49" t="s">
        <v>16</v>
      </c>
      <c r="N379" s="16"/>
      <c r="O379" s="52">
        <f t="shared" si="39"/>
        <v>43753</v>
      </c>
      <c r="P379" s="52">
        <v>43874</v>
      </c>
      <c r="Q379" s="82" t="s">
        <v>719</v>
      </c>
      <c r="R379" s="28" t="str">
        <f t="shared" si="36"/>
        <v>Closed</v>
      </c>
      <c r="S379" s="17">
        <f t="shared" ca="1" si="35"/>
        <v>181</v>
      </c>
      <c r="T379" s="17">
        <f t="shared" si="37"/>
        <v>121</v>
      </c>
      <c r="U379" s="17">
        <v>105</v>
      </c>
      <c r="V379" s="45">
        <v>12569</v>
      </c>
    </row>
    <row r="380" spans="1:22" ht="27.6">
      <c r="A380" s="45">
        <v>379</v>
      </c>
      <c r="B380" s="82" t="s">
        <v>728</v>
      </c>
      <c r="C380" s="49" t="s">
        <v>9</v>
      </c>
      <c r="D380" s="51">
        <v>43693</v>
      </c>
      <c r="E380" s="51" t="s">
        <v>2551</v>
      </c>
      <c r="F380" s="51" t="s">
        <v>135</v>
      </c>
      <c r="G380" s="49" t="s">
        <v>136</v>
      </c>
      <c r="H380" s="49" t="s">
        <v>88</v>
      </c>
      <c r="I380" s="49" t="str">
        <f t="shared" si="34"/>
        <v>Neutral</v>
      </c>
      <c r="J380" s="17">
        <v>45001</v>
      </c>
      <c r="K380" s="49">
        <v>8.1</v>
      </c>
      <c r="L380" s="82" t="str">
        <f>IF(J380=9001,VLOOKUP(K380,'ISO-reference'!$C$1:$D$67,2,FALSE),IF(J380=45001,VLOOKUP(K380,'ISO-reference'!$A$1:$B$40,2,FALSE),IF(J380=21001,VLOOKUP(K380,'ISO-reference'!$E$1:$F$75,2,FALSE),"No ISO Mapping")))</f>
        <v xml:space="preserve"> Operational planning and control</v>
      </c>
      <c r="M380" s="49" t="s">
        <v>16</v>
      </c>
      <c r="N380" s="16"/>
      <c r="O380" s="52">
        <f t="shared" si="39"/>
        <v>43753</v>
      </c>
      <c r="P380" s="52">
        <v>43881</v>
      </c>
      <c r="Q380" s="82" t="s">
        <v>698</v>
      </c>
      <c r="R380" s="28" t="str">
        <f t="shared" si="36"/>
        <v>Closed</v>
      </c>
      <c r="S380" s="17">
        <f t="shared" ca="1" si="35"/>
        <v>188</v>
      </c>
      <c r="T380" s="17">
        <f t="shared" si="37"/>
        <v>128</v>
      </c>
      <c r="U380" s="17">
        <v>106</v>
      </c>
      <c r="V380" s="45">
        <v>12570</v>
      </c>
    </row>
    <row r="381" spans="1:22" ht="27.6">
      <c r="A381" s="45">
        <v>380</v>
      </c>
      <c r="B381" s="82" t="s">
        <v>729</v>
      </c>
      <c r="C381" s="49" t="s">
        <v>9</v>
      </c>
      <c r="D381" s="51">
        <v>43693</v>
      </c>
      <c r="E381" s="51" t="s">
        <v>2551</v>
      </c>
      <c r="F381" s="51" t="s">
        <v>135</v>
      </c>
      <c r="G381" s="49" t="s">
        <v>136</v>
      </c>
      <c r="H381" s="49" t="s">
        <v>12</v>
      </c>
      <c r="I381" s="49" t="str">
        <f t="shared" si="34"/>
        <v>Negative</v>
      </c>
      <c r="J381" s="17">
        <v>45001</v>
      </c>
      <c r="K381" s="49">
        <v>8.1</v>
      </c>
      <c r="L381" s="82" t="str">
        <f>IF(J381=9001,VLOOKUP(K381,'ISO-reference'!$C$1:$D$67,2,FALSE),IF(J381=45001,VLOOKUP(K381,'ISO-reference'!$A$1:$B$40,2,FALSE),IF(J381=21001,VLOOKUP(K381,'ISO-reference'!$E$1:$F$75,2,FALSE),"No ISO Mapping")))</f>
        <v xml:space="preserve"> Operational planning and control</v>
      </c>
      <c r="M381" s="49" t="s">
        <v>16</v>
      </c>
      <c r="N381" s="16"/>
      <c r="O381" s="52">
        <f t="shared" si="39"/>
        <v>43753</v>
      </c>
      <c r="P381" s="52">
        <v>43896</v>
      </c>
      <c r="Q381" s="82" t="s">
        <v>730</v>
      </c>
      <c r="R381" s="28" t="str">
        <f t="shared" si="36"/>
        <v>Closed</v>
      </c>
      <c r="S381" s="17">
        <f t="shared" ca="1" si="35"/>
        <v>203</v>
      </c>
      <c r="T381" s="17">
        <f t="shared" si="37"/>
        <v>143</v>
      </c>
      <c r="U381" s="17">
        <v>107</v>
      </c>
      <c r="V381" s="45">
        <v>12571</v>
      </c>
    </row>
    <row r="382" spans="1:22" ht="27.6">
      <c r="A382" s="45">
        <v>381</v>
      </c>
      <c r="B382" s="82" t="s">
        <v>731</v>
      </c>
      <c r="C382" s="49" t="s">
        <v>9</v>
      </c>
      <c r="D382" s="51">
        <v>43693</v>
      </c>
      <c r="E382" s="51" t="s">
        <v>2551</v>
      </c>
      <c r="F382" s="51" t="s">
        <v>135</v>
      </c>
      <c r="G382" s="49" t="s">
        <v>136</v>
      </c>
      <c r="H382" s="49" t="s">
        <v>88</v>
      </c>
      <c r="I382" s="49" t="str">
        <f t="shared" si="34"/>
        <v>Neutral</v>
      </c>
      <c r="J382" s="17">
        <v>9001</v>
      </c>
      <c r="K382" s="49">
        <v>8.1</v>
      </c>
      <c r="L382" s="82" t="str">
        <f>IF(J382=9001,VLOOKUP(K382,'ISO-reference'!$C$1:$D$67,2,FALSE),IF(J382=45001,VLOOKUP(K382,'ISO-reference'!$A$1:$B$40,2,FALSE),IF(J382=21001,VLOOKUP(K382,'ISO-reference'!$E$1:$F$75,2,FALSE),"No ISO Mapping")))</f>
        <v xml:space="preserve"> Operational planning and control</v>
      </c>
      <c r="M382" s="49" t="s">
        <v>16</v>
      </c>
      <c r="N382" s="16"/>
      <c r="O382" s="52">
        <v>43982</v>
      </c>
      <c r="P382" s="52">
        <v>43977</v>
      </c>
      <c r="Q382" s="82" t="s">
        <v>732</v>
      </c>
      <c r="R382" s="28" t="str">
        <f t="shared" si="36"/>
        <v>Closed</v>
      </c>
      <c r="S382" s="17">
        <f t="shared" ca="1" si="35"/>
        <v>284</v>
      </c>
      <c r="T382" s="17">
        <f t="shared" si="37"/>
        <v>-5</v>
      </c>
      <c r="U382" s="17">
        <v>108</v>
      </c>
      <c r="V382" s="45">
        <v>12572</v>
      </c>
    </row>
    <row r="383" spans="1:22" ht="27.6">
      <c r="A383" s="45">
        <v>382</v>
      </c>
      <c r="B383" s="82" t="s">
        <v>733</v>
      </c>
      <c r="C383" s="49" t="s">
        <v>9</v>
      </c>
      <c r="D383" s="51">
        <v>43693</v>
      </c>
      <c r="E383" s="51" t="s">
        <v>2551</v>
      </c>
      <c r="F383" s="51" t="s">
        <v>135</v>
      </c>
      <c r="G383" s="49" t="s">
        <v>136</v>
      </c>
      <c r="H383" s="49" t="s">
        <v>12</v>
      </c>
      <c r="I383" s="49" t="str">
        <f t="shared" si="34"/>
        <v>Negative</v>
      </c>
      <c r="J383" s="17">
        <v>9001</v>
      </c>
      <c r="K383" s="49">
        <v>8.1</v>
      </c>
      <c r="L383" s="82" t="str">
        <f>IF(J383=9001,VLOOKUP(K383,'ISO-reference'!$C$1:$D$67,2,FALSE),IF(J383=45001,VLOOKUP(K383,'ISO-reference'!$A$1:$B$40,2,FALSE),IF(J383=21001,VLOOKUP(K383,'ISO-reference'!$E$1:$F$75,2,FALSE),"No ISO Mapping")))</f>
        <v xml:space="preserve"> Operational planning and control</v>
      </c>
      <c r="M383" s="49" t="s">
        <v>16</v>
      </c>
      <c r="N383" s="16"/>
      <c r="O383" s="52">
        <v>43982</v>
      </c>
      <c r="P383" s="52">
        <v>43977</v>
      </c>
      <c r="Q383" s="82" t="s">
        <v>734</v>
      </c>
      <c r="R383" s="28" t="str">
        <f t="shared" si="36"/>
        <v>Closed</v>
      </c>
      <c r="S383" s="17">
        <f t="shared" ca="1" si="35"/>
        <v>284</v>
      </c>
      <c r="T383" s="17">
        <f t="shared" si="37"/>
        <v>-5</v>
      </c>
      <c r="U383" s="17">
        <v>167</v>
      </c>
      <c r="V383" s="45">
        <v>12573</v>
      </c>
    </row>
    <row r="384" spans="1:22" ht="27.6">
      <c r="A384" s="45">
        <v>383</v>
      </c>
      <c r="B384" s="82" t="s">
        <v>735</v>
      </c>
      <c r="C384" s="49" t="s">
        <v>9</v>
      </c>
      <c r="D384" s="51">
        <v>43693</v>
      </c>
      <c r="E384" s="51" t="s">
        <v>2551</v>
      </c>
      <c r="F384" s="51" t="s">
        <v>135</v>
      </c>
      <c r="G384" s="49" t="s">
        <v>136</v>
      </c>
      <c r="H384" s="49" t="s">
        <v>12</v>
      </c>
      <c r="I384" s="49" t="str">
        <f t="shared" si="34"/>
        <v>Negative</v>
      </c>
      <c r="J384" s="17">
        <v>9001</v>
      </c>
      <c r="K384" s="49">
        <v>8.1</v>
      </c>
      <c r="L384" s="82" t="str">
        <f>IF(J384=9001,VLOOKUP(K384,'ISO-reference'!$C$1:$D$67,2,FALSE),IF(J384=45001,VLOOKUP(K384,'ISO-reference'!$A$1:$B$40,2,FALSE),IF(J384=21001,VLOOKUP(K384,'ISO-reference'!$E$1:$F$75,2,FALSE),"No ISO Mapping")))</f>
        <v xml:space="preserve"> Operational planning and control</v>
      </c>
      <c r="M384" s="49" t="s">
        <v>16</v>
      </c>
      <c r="N384" s="16"/>
      <c r="O384" s="52">
        <v>43982</v>
      </c>
      <c r="P384" s="52">
        <v>43977</v>
      </c>
      <c r="Q384" s="82" t="s">
        <v>736</v>
      </c>
      <c r="R384" s="28" t="str">
        <f t="shared" si="36"/>
        <v>Closed</v>
      </c>
      <c r="S384" s="17">
        <f t="shared" ca="1" si="35"/>
        <v>284</v>
      </c>
      <c r="T384" s="17">
        <f t="shared" si="37"/>
        <v>-5</v>
      </c>
      <c r="U384" s="17">
        <v>166</v>
      </c>
      <c r="V384" s="45">
        <v>12574</v>
      </c>
    </row>
    <row r="385" spans="1:22" ht="27.6">
      <c r="A385" s="45">
        <v>384</v>
      </c>
      <c r="B385" s="82" t="s">
        <v>737</v>
      </c>
      <c r="C385" s="49" t="s">
        <v>9</v>
      </c>
      <c r="D385" s="51">
        <v>43693</v>
      </c>
      <c r="E385" s="51" t="s">
        <v>2551</v>
      </c>
      <c r="F385" s="51" t="s">
        <v>135</v>
      </c>
      <c r="G385" s="49" t="s">
        <v>136</v>
      </c>
      <c r="H385" s="49" t="s">
        <v>12</v>
      </c>
      <c r="I385" s="49" t="str">
        <f t="shared" si="34"/>
        <v>Negative</v>
      </c>
      <c r="J385" s="17">
        <v>45001</v>
      </c>
      <c r="K385" s="49">
        <v>7.5</v>
      </c>
      <c r="L385" s="82" t="str">
        <f>IF(J385=9001,VLOOKUP(K385,'ISO-reference'!$C$1:$D$67,2,FALSE),IF(J385=45001,VLOOKUP(K385,'ISO-reference'!$A$1:$B$40,2,FALSE),IF(J385=21001,VLOOKUP(K385,'ISO-reference'!$E$1:$F$75,2,FALSE),"No ISO Mapping")))</f>
        <v xml:space="preserve"> Documented information</v>
      </c>
      <c r="M385" s="49" t="s">
        <v>16</v>
      </c>
      <c r="N385" s="16"/>
      <c r="O385" s="52">
        <f t="shared" ref="O385:O416" si="40">D385+60</f>
        <v>43753</v>
      </c>
      <c r="P385" s="52">
        <v>43885</v>
      </c>
      <c r="Q385" s="82" t="s">
        <v>738</v>
      </c>
      <c r="R385" s="28" t="str">
        <f t="shared" si="36"/>
        <v>Closed</v>
      </c>
      <c r="S385" s="17">
        <f t="shared" ca="1" si="35"/>
        <v>192</v>
      </c>
      <c r="T385" s="17">
        <f t="shared" si="37"/>
        <v>132</v>
      </c>
      <c r="U385" s="17">
        <v>101</v>
      </c>
      <c r="V385" s="45">
        <v>12575</v>
      </c>
    </row>
    <row r="386" spans="1:22" ht="27.6">
      <c r="A386" s="45">
        <v>385</v>
      </c>
      <c r="B386" s="82" t="s">
        <v>739</v>
      </c>
      <c r="C386" s="49" t="s">
        <v>9</v>
      </c>
      <c r="D386" s="51">
        <v>43693</v>
      </c>
      <c r="E386" s="51" t="s">
        <v>2551</v>
      </c>
      <c r="F386" s="51" t="s">
        <v>135</v>
      </c>
      <c r="G386" s="49" t="s">
        <v>136</v>
      </c>
      <c r="H386" s="49" t="s">
        <v>12</v>
      </c>
      <c r="I386" s="49" t="str">
        <f t="shared" ref="I386:I449" si="41">IF(H386="Strength", "Positive", IF(OR(H386="OFI", H386="Observation"), "Neutral", "Negative"))</f>
        <v>Negative</v>
      </c>
      <c r="J386" s="17">
        <v>45001</v>
      </c>
      <c r="K386" s="49">
        <v>8.1</v>
      </c>
      <c r="L386" s="82" t="str">
        <f>IF(J386=9001,VLOOKUP(K386,'ISO-reference'!$C$1:$D$67,2,FALSE),IF(J386=45001,VLOOKUP(K386,'ISO-reference'!$A$1:$B$40,2,FALSE),IF(J386=21001,VLOOKUP(K386,'ISO-reference'!$E$1:$F$75,2,FALSE),"No ISO Mapping")))</f>
        <v xml:space="preserve"> Operational planning and control</v>
      </c>
      <c r="M386" s="49" t="s">
        <v>16</v>
      </c>
      <c r="N386" s="16"/>
      <c r="O386" s="52">
        <f t="shared" si="40"/>
        <v>43753</v>
      </c>
      <c r="P386" s="52">
        <v>43851</v>
      </c>
      <c r="Q386" s="82" t="s">
        <v>740</v>
      </c>
      <c r="R386" s="28" t="str">
        <f t="shared" si="36"/>
        <v>Closed</v>
      </c>
      <c r="S386" s="17">
        <f t="shared" ref="S386:S449" ca="1" si="42">IF(P386="NA",TODAY()-D386, P386-D386)</f>
        <v>158</v>
      </c>
      <c r="T386" s="17">
        <f t="shared" si="37"/>
        <v>98</v>
      </c>
      <c r="U386" s="17">
        <v>102</v>
      </c>
      <c r="V386" s="45">
        <v>12576</v>
      </c>
    </row>
    <row r="387" spans="1:22" ht="27.6">
      <c r="A387" s="45">
        <v>386</v>
      </c>
      <c r="B387" s="93" t="s">
        <v>741</v>
      </c>
      <c r="C387" s="49" t="s">
        <v>9</v>
      </c>
      <c r="D387" s="51">
        <v>43775</v>
      </c>
      <c r="E387" s="51" t="s">
        <v>2551</v>
      </c>
      <c r="F387" s="51" t="s">
        <v>742</v>
      </c>
      <c r="G387" s="49" t="s">
        <v>743</v>
      </c>
      <c r="H387" s="49" t="s">
        <v>88</v>
      </c>
      <c r="I387" s="49" t="str">
        <f t="shared" si="41"/>
        <v>Neutral</v>
      </c>
      <c r="J387" s="17">
        <v>9001</v>
      </c>
      <c r="K387" s="49" t="s">
        <v>193</v>
      </c>
      <c r="L387" s="82" t="str">
        <f>IF(J387=9001,VLOOKUP(K387,'ISO-reference'!$C$1:$D$67,2,FALSE),IF(J387=45001,VLOOKUP(K387,'ISO-reference'!$A$1:$B$40,2,FALSE),IF(J387=21001,VLOOKUP(K387,'ISO-reference'!$E$1:$F$75,2,FALSE),"No ISO Mapping")))</f>
        <v xml:space="preserve"> Determining requirements for products &amp; services</v>
      </c>
      <c r="M387" s="49" t="s">
        <v>489</v>
      </c>
      <c r="N387" s="16"/>
      <c r="O387" s="52">
        <f t="shared" si="40"/>
        <v>43835</v>
      </c>
      <c r="P387" s="52">
        <v>43888</v>
      </c>
      <c r="Q387" s="82" t="s">
        <v>744</v>
      </c>
      <c r="R387" s="28" t="str">
        <f t="shared" ref="R387:R450" si="43">IF(P387="NA", "Open", "Closed")</f>
        <v>Closed</v>
      </c>
      <c r="S387" s="17">
        <f t="shared" ca="1" si="42"/>
        <v>113</v>
      </c>
      <c r="T387" s="17">
        <f t="shared" ref="T387:T450" si="44">IF(R387="Open",0, P387-O387)</f>
        <v>53</v>
      </c>
      <c r="U387" s="17">
        <v>222</v>
      </c>
      <c r="V387" s="45">
        <v>15456</v>
      </c>
    </row>
    <row r="388" spans="1:22" ht="27.6">
      <c r="A388" s="45">
        <v>387</v>
      </c>
      <c r="B388" s="93" t="s">
        <v>745</v>
      </c>
      <c r="C388" s="49" t="s">
        <v>9</v>
      </c>
      <c r="D388" s="51">
        <v>43775</v>
      </c>
      <c r="E388" s="51" t="s">
        <v>2551</v>
      </c>
      <c r="F388" s="51" t="s">
        <v>742</v>
      </c>
      <c r="G388" s="49" t="s">
        <v>743</v>
      </c>
      <c r="H388" s="49" t="s">
        <v>88</v>
      </c>
      <c r="I388" s="49" t="str">
        <f t="shared" si="41"/>
        <v>Neutral</v>
      </c>
      <c r="J388" s="17">
        <v>9001</v>
      </c>
      <c r="K388" s="49">
        <v>9.3000000000000007</v>
      </c>
      <c r="L388" s="82" t="str">
        <f>IF(J388=9001,VLOOKUP(K388,'ISO-reference'!$C$1:$D$67,2,FALSE),IF(J388=45001,VLOOKUP(K388,'ISO-reference'!$A$1:$B$40,2,FALSE),IF(J388=21001,VLOOKUP(K388,'ISO-reference'!$E$1:$F$75,2,FALSE),"No ISO Mapping")))</f>
        <v xml:space="preserve"> Management review</v>
      </c>
      <c r="M388" s="49" t="s">
        <v>94</v>
      </c>
      <c r="N388" s="16"/>
      <c r="O388" s="52">
        <f t="shared" si="40"/>
        <v>43835</v>
      </c>
      <c r="P388" s="52">
        <v>43888</v>
      </c>
      <c r="Q388" s="82" t="s">
        <v>746</v>
      </c>
      <c r="R388" s="28" t="str">
        <f t="shared" si="43"/>
        <v>Closed</v>
      </c>
      <c r="S388" s="17">
        <f t="shared" ca="1" si="42"/>
        <v>113</v>
      </c>
      <c r="T388" s="17">
        <f t="shared" si="44"/>
        <v>53</v>
      </c>
      <c r="U388" s="17">
        <v>224</v>
      </c>
      <c r="V388" s="45">
        <v>15458</v>
      </c>
    </row>
    <row r="389" spans="1:22" ht="27.6">
      <c r="A389" s="45">
        <v>388</v>
      </c>
      <c r="B389" s="93" t="s">
        <v>747</v>
      </c>
      <c r="C389" s="49" t="s">
        <v>9</v>
      </c>
      <c r="D389" s="51">
        <v>43775</v>
      </c>
      <c r="E389" s="51" t="s">
        <v>2551</v>
      </c>
      <c r="F389" s="51" t="s">
        <v>742</v>
      </c>
      <c r="G389" s="49" t="s">
        <v>743</v>
      </c>
      <c r="H389" s="49" t="s">
        <v>88</v>
      </c>
      <c r="I389" s="49" t="str">
        <f t="shared" si="41"/>
        <v>Neutral</v>
      </c>
      <c r="J389" s="17">
        <v>9001</v>
      </c>
      <c r="K389" s="49">
        <v>10.1</v>
      </c>
      <c r="L389" s="82" t="str">
        <f>IF(J389=9001,VLOOKUP(K389,'ISO-reference'!$C$1:$D$67,2,FALSE),IF(J389=45001,VLOOKUP(K389,'ISO-reference'!$A$1:$B$40,2,FALSE),IF(J389=21001,VLOOKUP(K389,'ISO-reference'!$E$1:$F$75,2,FALSE),"No ISO Mapping")))</f>
        <v xml:space="preserve"> General (Improvement)</v>
      </c>
      <c r="M389" s="49" t="s">
        <v>194</v>
      </c>
      <c r="N389" s="16"/>
      <c r="O389" s="52">
        <f t="shared" si="40"/>
        <v>43835</v>
      </c>
      <c r="P389" s="52">
        <v>43840</v>
      </c>
      <c r="Q389" s="82" t="s">
        <v>748</v>
      </c>
      <c r="R389" s="28" t="str">
        <f t="shared" si="43"/>
        <v>Closed</v>
      </c>
      <c r="S389" s="17">
        <f t="shared" ca="1" si="42"/>
        <v>65</v>
      </c>
      <c r="T389" s="17">
        <f t="shared" si="44"/>
        <v>5</v>
      </c>
      <c r="U389" s="17">
        <v>219</v>
      </c>
      <c r="V389" s="45">
        <v>15459</v>
      </c>
    </row>
    <row r="390" spans="1:22" ht="27.6">
      <c r="A390" s="45">
        <v>389</v>
      </c>
      <c r="B390" s="94" t="s">
        <v>749</v>
      </c>
      <c r="C390" s="49" t="s">
        <v>9</v>
      </c>
      <c r="D390" s="51">
        <v>43775</v>
      </c>
      <c r="E390" s="51" t="s">
        <v>2551</v>
      </c>
      <c r="F390" s="51" t="s">
        <v>742</v>
      </c>
      <c r="G390" s="49" t="s">
        <v>743</v>
      </c>
      <c r="H390" s="49" t="s">
        <v>88</v>
      </c>
      <c r="I390" s="49" t="str">
        <f t="shared" si="41"/>
        <v>Neutral</v>
      </c>
      <c r="J390" s="17">
        <v>9001</v>
      </c>
      <c r="K390" s="49" t="s">
        <v>45</v>
      </c>
      <c r="L390" s="82" t="str">
        <f>IF(J390=9001,VLOOKUP(K390,'ISO-reference'!$C$1:$D$67,2,FALSE),IF(J390=45001,VLOOKUP(K390,'ISO-reference'!$A$1:$B$40,2,FALSE),IF(J390=21001,VLOOKUP(K390,'ISO-reference'!$E$1:$F$75,2,FALSE),"No ISO Mapping")))</f>
        <v xml:space="preserve"> People</v>
      </c>
      <c r="M390" s="49" t="s">
        <v>13</v>
      </c>
      <c r="N390" s="16"/>
      <c r="O390" s="52">
        <f t="shared" si="40"/>
        <v>43835</v>
      </c>
      <c r="P390" s="52">
        <v>43868</v>
      </c>
      <c r="Q390" s="82" t="s">
        <v>750</v>
      </c>
      <c r="R390" s="28" t="str">
        <f t="shared" si="43"/>
        <v>Closed</v>
      </c>
      <c r="S390" s="17">
        <f t="shared" ca="1" si="42"/>
        <v>93</v>
      </c>
      <c r="T390" s="17">
        <f t="shared" si="44"/>
        <v>33</v>
      </c>
      <c r="U390" s="17">
        <v>220</v>
      </c>
      <c r="V390" s="45">
        <v>15460</v>
      </c>
    </row>
    <row r="391" spans="1:22" ht="27.6">
      <c r="A391" s="45">
        <v>390</v>
      </c>
      <c r="B391" s="94" t="s">
        <v>751</v>
      </c>
      <c r="C391" s="49" t="s">
        <v>9</v>
      </c>
      <c r="D391" s="51">
        <v>43775</v>
      </c>
      <c r="E391" s="51" t="s">
        <v>2551</v>
      </c>
      <c r="F391" s="51" t="s">
        <v>742</v>
      </c>
      <c r="G391" s="49" t="s">
        <v>743</v>
      </c>
      <c r="H391" s="49" t="s">
        <v>88</v>
      </c>
      <c r="I391" s="49" t="str">
        <f t="shared" si="41"/>
        <v>Neutral</v>
      </c>
      <c r="J391" s="17">
        <v>9001</v>
      </c>
      <c r="K391" s="49" t="s">
        <v>45</v>
      </c>
      <c r="L391" s="82" t="str">
        <f>IF(J391=9001,VLOOKUP(K391,'ISO-reference'!$C$1:$D$67,2,FALSE),IF(J391=45001,VLOOKUP(K391,'ISO-reference'!$A$1:$B$40,2,FALSE),IF(J391=21001,VLOOKUP(K391,'ISO-reference'!$E$1:$F$75,2,FALSE),"No ISO Mapping")))</f>
        <v xml:space="preserve"> People</v>
      </c>
      <c r="M391" s="49" t="s">
        <v>13</v>
      </c>
      <c r="N391" s="16"/>
      <c r="O391" s="52">
        <f t="shared" si="40"/>
        <v>43835</v>
      </c>
      <c r="P391" s="52">
        <v>43888</v>
      </c>
      <c r="Q391" s="82" t="s">
        <v>752</v>
      </c>
      <c r="R391" s="28" t="str">
        <f t="shared" si="43"/>
        <v>Closed</v>
      </c>
      <c r="S391" s="17">
        <f t="shared" ca="1" si="42"/>
        <v>113</v>
      </c>
      <c r="T391" s="17">
        <f t="shared" si="44"/>
        <v>53</v>
      </c>
      <c r="U391" s="17">
        <v>221</v>
      </c>
      <c r="V391" s="45">
        <v>15461</v>
      </c>
    </row>
    <row r="392" spans="1:22" ht="27.6">
      <c r="A392" s="45">
        <v>391</v>
      </c>
      <c r="B392" s="94" t="s">
        <v>753</v>
      </c>
      <c r="C392" s="49" t="s">
        <v>9</v>
      </c>
      <c r="D392" s="51">
        <v>43775</v>
      </c>
      <c r="E392" s="51" t="s">
        <v>2551</v>
      </c>
      <c r="F392" s="51" t="s">
        <v>742</v>
      </c>
      <c r="G392" s="49" t="s">
        <v>743</v>
      </c>
      <c r="H392" s="49" t="s">
        <v>88</v>
      </c>
      <c r="I392" s="49" t="str">
        <f t="shared" si="41"/>
        <v>Neutral</v>
      </c>
      <c r="J392" s="17">
        <v>9001</v>
      </c>
      <c r="K392" s="49" t="s">
        <v>130</v>
      </c>
      <c r="L392" s="82" t="str">
        <f>IF(J392=9001,VLOOKUP(K392,'ISO-reference'!$C$1:$D$67,2,FALSE),IF(J392=45001,VLOOKUP(K392,'ISO-reference'!$A$1:$B$40,2,FALSE),IF(J392=21001,VLOOKUP(K392,'ISO-reference'!$E$1:$F$75,2,FALSE),"No ISO Mapping")))</f>
        <v xml:space="preserve"> Preservation</v>
      </c>
      <c r="M392" s="49" t="s">
        <v>16</v>
      </c>
      <c r="N392" s="16"/>
      <c r="O392" s="52">
        <f t="shared" si="40"/>
        <v>43835</v>
      </c>
      <c r="P392" s="52">
        <v>43839</v>
      </c>
      <c r="Q392" s="82" t="s">
        <v>754</v>
      </c>
      <c r="R392" s="28" t="str">
        <f t="shared" si="43"/>
        <v>Closed</v>
      </c>
      <c r="S392" s="17">
        <f t="shared" ca="1" si="42"/>
        <v>64</v>
      </c>
      <c r="T392" s="17">
        <f t="shared" si="44"/>
        <v>4</v>
      </c>
      <c r="U392" s="17">
        <v>223</v>
      </c>
      <c r="V392" s="45">
        <v>15462</v>
      </c>
    </row>
    <row r="393" spans="1:22" ht="41.4">
      <c r="A393" s="45">
        <v>392</v>
      </c>
      <c r="B393" s="82" t="s">
        <v>755</v>
      </c>
      <c r="C393" s="49" t="s">
        <v>9</v>
      </c>
      <c r="D393" s="51">
        <v>43679</v>
      </c>
      <c r="E393" s="51" t="s">
        <v>2551</v>
      </c>
      <c r="F393" s="51" t="s">
        <v>76</v>
      </c>
      <c r="G393" s="49" t="s">
        <v>2781</v>
      </c>
      <c r="H393" s="49" t="s">
        <v>12</v>
      </c>
      <c r="I393" s="49" t="str">
        <f t="shared" si="41"/>
        <v>Negative</v>
      </c>
      <c r="J393" s="17">
        <v>9001</v>
      </c>
      <c r="K393" s="49" t="s">
        <v>193</v>
      </c>
      <c r="L393" s="82" t="str">
        <f>IF(J393=9001,VLOOKUP(K393,'ISO-reference'!$C$1:$D$67,2,FALSE),IF(J393=45001,VLOOKUP(K393,'ISO-reference'!$A$1:$B$40,2,FALSE),IF(J393=21001,VLOOKUP(K393,'ISO-reference'!$E$1:$F$75,2,FALSE),"No ISO Mapping")))</f>
        <v xml:space="preserve"> Determining requirements for products &amp; services</v>
      </c>
      <c r="M393" s="49" t="s">
        <v>21</v>
      </c>
      <c r="N393" s="16"/>
      <c r="O393" s="52">
        <f t="shared" si="40"/>
        <v>43739</v>
      </c>
      <c r="P393" s="52">
        <v>43896</v>
      </c>
      <c r="Q393" s="82" t="s">
        <v>756</v>
      </c>
      <c r="R393" s="28" t="str">
        <f t="shared" si="43"/>
        <v>Closed</v>
      </c>
      <c r="S393" s="17">
        <f t="shared" ca="1" si="42"/>
        <v>217</v>
      </c>
      <c r="T393" s="17">
        <f t="shared" si="44"/>
        <v>157</v>
      </c>
      <c r="U393" s="17">
        <v>315</v>
      </c>
      <c r="V393" s="45">
        <v>15862</v>
      </c>
    </row>
    <row r="394" spans="1:22" ht="27.6">
      <c r="A394" s="45">
        <v>393</v>
      </c>
      <c r="B394" s="82" t="s">
        <v>757</v>
      </c>
      <c r="C394" s="49" t="s">
        <v>9</v>
      </c>
      <c r="D394" s="51">
        <v>43679</v>
      </c>
      <c r="E394" s="51" t="s">
        <v>2551</v>
      </c>
      <c r="F394" s="51" t="s">
        <v>76</v>
      </c>
      <c r="G394" s="49" t="s">
        <v>2781</v>
      </c>
      <c r="H394" s="49" t="s">
        <v>12</v>
      </c>
      <c r="I394" s="49" t="str">
        <f t="shared" si="41"/>
        <v>Negative</v>
      </c>
      <c r="J394" s="17">
        <v>9001</v>
      </c>
      <c r="K394" s="49" t="s">
        <v>193</v>
      </c>
      <c r="L394" s="82" t="str">
        <f>IF(J394=9001,VLOOKUP(K394,'ISO-reference'!$C$1:$D$67,2,FALSE),IF(J394=45001,VLOOKUP(K394,'ISO-reference'!$A$1:$B$40,2,FALSE),IF(J394=21001,VLOOKUP(K394,'ISO-reference'!$E$1:$F$75,2,FALSE),"No ISO Mapping")))</f>
        <v xml:space="preserve"> Determining requirements for products &amp; services</v>
      </c>
      <c r="M394" s="49" t="s">
        <v>21</v>
      </c>
      <c r="N394" s="16"/>
      <c r="O394" s="52">
        <f t="shared" si="40"/>
        <v>43739</v>
      </c>
      <c r="P394" s="52">
        <v>43888</v>
      </c>
      <c r="Q394" s="82" t="s">
        <v>758</v>
      </c>
      <c r="R394" s="28" t="str">
        <f t="shared" si="43"/>
        <v>Closed</v>
      </c>
      <c r="S394" s="17">
        <f t="shared" ca="1" si="42"/>
        <v>209</v>
      </c>
      <c r="T394" s="17">
        <f t="shared" si="44"/>
        <v>149</v>
      </c>
      <c r="U394" s="17">
        <v>317</v>
      </c>
      <c r="V394" s="45">
        <v>15863</v>
      </c>
    </row>
    <row r="395" spans="1:22" ht="27.6">
      <c r="A395" s="45">
        <v>394</v>
      </c>
      <c r="B395" s="82" t="s">
        <v>759</v>
      </c>
      <c r="C395" s="49" t="s">
        <v>9</v>
      </c>
      <c r="D395" s="51">
        <v>43679</v>
      </c>
      <c r="E395" s="51" t="s">
        <v>2551</v>
      </c>
      <c r="F395" s="51" t="s">
        <v>76</v>
      </c>
      <c r="G395" s="49" t="s">
        <v>2781</v>
      </c>
      <c r="H395" s="49" t="s">
        <v>12</v>
      </c>
      <c r="I395" s="49" t="str">
        <f t="shared" si="41"/>
        <v>Negative</v>
      </c>
      <c r="J395" s="17">
        <v>45001</v>
      </c>
      <c r="K395" s="49">
        <v>7.5</v>
      </c>
      <c r="L395" s="82" t="str">
        <f>IF(J395=9001,VLOOKUP(K395,'ISO-reference'!$C$1:$D$67,2,FALSE),IF(J395=45001,VLOOKUP(K395,'ISO-reference'!$A$1:$B$40,2,FALSE),IF(J395=21001,VLOOKUP(K395,'ISO-reference'!$E$1:$F$75,2,FALSE),"No ISO Mapping")))</f>
        <v xml:space="preserve"> Documented information</v>
      </c>
      <c r="M395" s="49" t="s">
        <v>21</v>
      </c>
      <c r="N395" s="16"/>
      <c r="O395" s="52">
        <f t="shared" si="40"/>
        <v>43739</v>
      </c>
      <c r="P395" s="52">
        <v>43896</v>
      </c>
      <c r="Q395" s="82" t="s">
        <v>760</v>
      </c>
      <c r="R395" s="28" t="str">
        <f t="shared" si="43"/>
        <v>Closed</v>
      </c>
      <c r="S395" s="17">
        <f t="shared" ca="1" si="42"/>
        <v>217</v>
      </c>
      <c r="T395" s="17">
        <f t="shared" si="44"/>
        <v>157</v>
      </c>
      <c r="U395" s="17">
        <v>254</v>
      </c>
      <c r="V395" s="45">
        <v>15864</v>
      </c>
    </row>
    <row r="396" spans="1:22" ht="41.4">
      <c r="A396" s="45">
        <v>395</v>
      </c>
      <c r="B396" s="82" t="s">
        <v>761</v>
      </c>
      <c r="C396" s="49" t="s">
        <v>9</v>
      </c>
      <c r="D396" s="51">
        <v>43679</v>
      </c>
      <c r="E396" s="51" t="s">
        <v>2551</v>
      </c>
      <c r="F396" s="51" t="s">
        <v>76</v>
      </c>
      <c r="G396" s="49" t="s">
        <v>2781</v>
      </c>
      <c r="H396" s="49" t="s">
        <v>88</v>
      </c>
      <c r="I396" s="49" t="str">
        <f t="shared" si="41"/>
        <v>Neutral</v>
      </c>
      <c r="J396" s="17">
        <v>45001</v>
      </c>
      <c r="K396" s="49">
        <v>7.2</v>
      </c>
      <c r="L396" s="82" t="str">
        <f>IF(J396=9001,VLOOKUP(K396,'ISO-reference'!$C$1:$D$67,2,FALSE),IF(J396=45001,VLOOKUP(K396,'ISO-reference'!$A$1:$B$40,2,FALSE),IF(J396=21001,VLOOKUP(K396,'ISO-reference'!$E$1:$F$75,2,FALSE),"No ISO Mapping")))</f>
        <v xml:space="preserve"> Competence</v>
      </c>
      <c r="M396" s="49" t="s">
        <v>21</v>
      </c>
      <c r="N396" s="16"/>
      <c r="O396" s="52">
        <f t="shared" si="40"/>
        <v>43739</v>
      </c>
      <c r="P396" s="52">
        <v>43888</v>
      </c>
      <c r="Q396" s="82" t="s">
        <v>762</v>
      </c>
      <c r="R396" s="28" t="str">
        <f t="shared" si="43"/>
        <v>Closed</v>
      </c>
      <c r="S396" s="17">
        <f t="shared" ca="1" si="42"/>
        <v>209</v>
      </c>
      <c r="T396" s="17">
        <f t="shared" si="44"/>
        <v>149</v>
      </c>
      <c r="U396" s="17">
        <v>246</v>
      </c>
      <c r="V396" s="45">
        <v>15872</v>
      </c>
    </row>
    <row r="397" spans="1:22" ht="27.6">
      <c r="A397" s="45">
        <v>396</v>
      </c>
      <c r="B397" s="82" t="s">
        <v>763</v>
      </c>
      <c r="C397" s="49" t="s">
        <v>9</v>
      </c>
      <c r="D397" s="51">
        <v>43679</v>
      </c>
      <c r="E397" s="51" t="s">
        <v>2551</v>
      </c>
      <c r="F397" s="51" t="s">
        <v>76</v>
      </c>
      <c r="G397" s="49" t="s">
        <v>2781</v>
      </c>
      <c r="H397" s="49" t="s">
        <v>12</v>
      </c>
      <c r="I397" s="49" t="str">
        <f t="shared" si="41"/>
        <v>Negative</v>
      </c>
      <c r="J397" s="17">
        <v>45001</v>
      </c>
      <c r="K397" s="49">
        <v>7.2</v>
      </c>
      <c r="L397" s="82" t="str">
        <f>IF(J397=9001,VLOOKUP(K397,'ISO-reference'!$C$1:$D$67,2,FALSE),IF(J397=45001,VLOOKUP(K397,'ISO-reference'!$A$1:$B$40,2,FALSE),IF(J397=21001,VLOOKUP(K397,'ISO-reference'!$E$1:$F$75,2,FALSE),"No ISO Mapping")))</f>
        <v xml:space="preserve"> Competence</v>
      </c>
      <c r="M397" s="49" t="s">
        <v>194</v>
      </c>
      <c r="N397" s="16"/>
      <c r="O397" s="52">
        <f t="shared" si="40"/>
        <v>43739</v>
      </c>
      <c r="P397" s="52">
        <v>43895</v>
      </c>
      <c r="Q397" s="82" t="s">
        <v>209</v>
      </c>
      <c r="R397" s="28" t="str">
        <f t="shared" si="43"/>
        <v>Closed</v>
      </c>
      <c r="S397" s="17">
        <f t="shared" ca="1" si="42"/>
        <v>216</v>
      </c>
      <c r="T397" s="17">
        <f t="shared" si="44"/>
        <v>156</v>
      </c>
      <c r="U397" s="17">
        <v>247</v>
      </c>
      <c r="V397" s="45">
        <v>15873</v>
      </c>
    </row>
    <row r="398" spans="1:22" ht="27.6">
      <c r="A398" s="45">
        <v>397</v>
      </c>
      <c r="B398" s="82" t="s">
        <v>764</v>
      </c>
      <c r="C398" s="49" t="s">
        <v>9</v>
      </c>
      <c r="D398" s="51">
        <v>43679</v>
      </c>
      <c r="E398" s="51" t="s">
        <v>2551</v>
      </c>
      <c r="F398" s="51" t="s">
        <v>76</v>
      </c>
      <c r="G398" s="49" t="s">
        <v>2781</v>
      </c>
      <c r="H398" s="49" t="s">
        <v>12</v>
      </c>
      <c r="I398" s="49" t="str">
        <f t="shared" si="41"/>
        <v>Negative</v>
      </c>
      <c r="J398" s="17">
        <v>45001</v>
      </c>
      <c r="K398" s="49">
        <v>7.1</v>
      </c>
      <c r="L398" s="82" t="str">
        <f>IF(J398=9001,VLOOKUP(K398,'ISO-reference'!$C$1:$D$67,2,FALSE),IF(J398=45001,VLOOKUP(K398,'ISO-reference'!$A$1:$B$40,2,FALSE),IF(J398=21001,VLOOKUP(K398,'ISO-reference'!$E$1:$F$75,2,FALSE),"No ISO Mapping")))</f>
        <v xml:space="preserve"> Resources</v>
      </c>
      <c r="M398" s="49" t="s">
        <v>194</v>
      </c>
      <c r="N398" s="16"/>
      <c r="O398" s="52">
        <f t="shared" si="40"/>
        <v>43739</v>
      </c>
      <c r="P398" s="52">
        <v>43874</v>
      </c>
      <c r="Q398" s="82" t="s">
        <v>765</v>
      </c>
      <c r="R398" s="28" t="str">
        <f t="shared" si="43"/>
        <v>Closed</v>
      </c>
      <c r="S398" s="17">
        <f t="shared" ca="1" si="42"/>
        <v>195</v>
      </c>
      <c r="T398" s="17">
        <f t="shared" si="44"/>
        <v>135</v>
      </c>
      <c r="U398" s="17">
        <v>237</v>
      </c>
      <c r="V398" s="45">
        <v>15874</v>
      </c>
    </row>
    <row r="399" spans="1:22" ht="27.6">
      <c r="A399" s="45">
        <v>398</v>
      </c>
      <c r="B399" s="82" t="s">
        <v>766</v>
      </c>
      <c r="C399" s="49" t="s">
        <v>9</v>
      </c>
      <c r="D399" s="51">
        <v>43679</v>
      </c>
      <c r="E399" s="51" t="s">
        <v>2551</v>
      </c>
      <c r="F399" s="51" t="s">
        <v>76</v>
      </c>
      <c r="G399" s="49" t="s">
        <v>2781</v>
      </c>
      <c r="H399" s="49" t="s">
        <v>12</v>
      </c>
      <c r="I399" s="49" t="str">
        <f t="shared" si="41"/>
        <v>Negative</v>
      </c>
      <c r="J399" s="17">
        <v>45001</v>
      </c>
      <c r="K399" s="49">
        <v>7.4</v>
      </c>
      <c r="L399" s="82" t="str">
        <f>IF(J399=9001,VLOOKUP(K399,'ISO-reference'!$C$1:$D$67,2,FALSE),IF(J399=45001,VLOOKUP(K399,'ISO-reference'!$A$1:$B$40,2,FALSE),IF(J399=21001,VLOOKUP(K399,'ISO-reference'!$E$1:$F$75,2,FALSE),"No ISO Mapping")))</f>
        <v xml:space="preserve"> Communication</v>
      </c>
      <c r="M399" s="49" t="s">
        <v>194</v>
      </c>
      <c r="N399" s="16"/>
      <c r="O399" s="52">
        <f t="shared" si="40"/>
        <v>43739</v>
      </c>
      <c r="P399" s="52">
        <v>43874</v>
      </c>
      <c r="Q399" s="82" t="s">
        <v>767</v>
      </c>
      <c r="R399" s="28" t="str">
        <f t="shared" si="43"/>
        <v>Closed</v>
      </c>
      <c r="S399" s="17">
        <f t="shared" ca="1" si="42"/>
        <v>195</v>
      </c>
      <c r="T399" s="17">
        <f t="shared" si="44"/>
        <v>135</v>
      </c>
      <c r="U399" s="17">
        <v>250</v>
      </c>
      <c r="V399" s="45">
        <v>15875</v>
      </c>
    </row>
    <row r="400" spans="1:22" ht="27.6">
      <c r="A400" s="45">
        <v>399</v>
      </c>
      <c r="B400" s="82" t="s">
        <v>768</v>
      </c>
      <c r="C400" s="49" t="s">
        <v>9</v>
      </c>
      <c r="D400" s="51">
        <v>43679</v>
      </c>
      <c r="E400" s="51" t="s">
        <v>2551</v>
      </c>
      <c r="F400" s="51" t="s">
        <v>76</v>
      </c>
      <c r="G400" s="49" t="s">
        <v>2781</v>
      </c>
      <c r="H400" s="49" t="s">
        <v>12</v>
      </c>
      <c r="I400" s="49" t="str">
        <f t="shared" si="41"/>
        <v>Negative</v>
      </c>
      <c r="J400" s="17">
        <v>45001</v>
      </c>
      <c r="K400" s="49">
        <v>7.4</v>
      </c>
      <c r="L400" s="82" t="str">
        <f>IF(J400=9001,VLOOKUP(K400,'ISO-reference'!$C$1:$D$67,2,FALSE),IF(J400=45001,VLOOKUP(K400,'ISO-reference'!$A$1:$B$40,2,FALSE),IF(J400=21001,VLOOKUP(K400,'ISO-reference'!$E$1:$F$75,2,FALSE),"No ISO Mapping")))</f>
        <v xml:space="preserve"> Communication</v>
      </c>
      <c r="M400" s="49" t="s">
        <v>21</v>
      </c>
      <c r="N400" s="16"/>
      <c r="O400" s="52">
        <f t="shared" si="40"/>
        <v>43739</v>
      </c>
      <c r="P400" s="52">
        <v>43896</v>
      </c>
      <c r="Q400" s="82" t="s">
        <v>769</v>
      </c>
      <c r="R400" s="28" t="str">
        <f t="shared" si="43"/>
        <v>Closed</v>
      </c>
      <c r="S400" s="17">
        <f t="shared" ca="1" si="42"/>
        <v>217</v>
      </c>
      <c r="T400" s="17">
        <f t="shared" si="44"/>
        <v>157</v>
      </c>
      <c r="U400" s="17">
        <v>251</v>
      </c>
      <c r="V400" s="45">
        <v>15877</v>
      </c>
    </row>
    <row r="401" spans="1:22" ht="27.6">
      <c r="A401" s="45">
        <v>400</v>
      </c>
      <c r="B401" s="82" t="s">
        <v>770</v>
      </c>
      <c r="C401" s="49" t="s">
        <v>9</v>
      </c>
      <c r="D401" s="51">
        <v>43679</v>
      </c>
      <c r="E401" s="51" t="s">
        <v>2551</v>
      </c>
      <c r="F401" s="51" t="s">
        <v>76</v>
      </c>
      <c r="G401" s="49" t="s">
        <v>2781</v>
      </c>
      <c r="H401" s="49" t="s">
        <v>12</v>
      </c>
      <c r="I401" s="49" t="str">
        <f t="shared" si="41"/>
        <v>Negative</v>
      </c>
      <c r="J401" s="17">
        <v>45001</v>
      </c>
      <c r="K401" s="49">
        <v>7.5</v>
      </c>
      <c r="L401" s="82" t="str">
        <f>IF(J401=9001,VLOOKUP(K401,'ISO-reference'!$C$1:$D$67,2,FALSE),IF(J401=45001,VLOOKUP(K401,'ISO-reference'!$A$1:$B$40,2,FALSE),IF(J401=21001,VLOOKUP(K401,'ISO-reference'!$E$1:$F$75,2,FALSE),"No ISO Mapping")))</f>
        <v xml:space="preserve"> Documented information</v>
      </c>
      <c r="M401" s="49" t="s">
        <v>21</v>
      </c>
      <c r="N401" s="16"/>
      <c r="O401" s="52">
        <f t="shared" si="40"/>
        <v>43739</v>
      </c>
      <c r="P401" s="52">
        <v>43888</v>
      </c>
      <c r="Q401" s="82" t="s">
        <v>217</v>
      </c>
      <c r="R401" s="28" t="str">
        <f t="shared" si="43"/>
        <v>Closed</v>
      </c>
      <c r="S401" s="17">
        <f t="shared" ca="1" si="42"/>
        <v>209</v>
      </c>
      <c r="T401" s="17">
        <f t="shared" si="44"/>
        <v>149</v>
      </c>
      <c r="U401" s="17">
        <v>253</v>
      </c>
      <c r="V401" s="45">
        <v>15878</v>
      </c>
    </row>
    <row r="402" spans="1:22" ht="27.6">
      <c r="A402" s="45">
        <v>401</v>
      </c>
      <c r="B402" s="82" t="s">
        <v>771</v>
      </c>
      <c r="C402" s="49" t="s">
        <v>9</v>
      </c>
      <c r="D402" s="51">
        <v>43679</v>
      </c>
      <c r="E402" s="51" t="s">
        <v>2551</v>
      </c>
      <c r="F402" s="51" t="s">
        <v>76</v>
      </c>
      <c r="G402" s="49" t="s">
        <v>2781</v>
      </c>
      <c r="H402" s="49" t="s">
        <v>88</v>
      </c>
      <c r="I402" s="49" t="str">
        <f t="shared" si="41"/>
        <v>Neutral</v>
      </c>
      <c r="J402" s="17">
        <v>45001</v>
      </c>
      <c r="K402" s="49">
        <v>7.2</v>
      </c>
      <c r="L402" s="82" t="str">
        <f>IF(J402=9001,VLOOKUP(K402,'ISO-reference'!$C$1:$D$67,2,FALSE),IF(J402=45001,VLOOKUP(K402,'ISO-reference'!$A$1:$B$40,2,FALSE),IF(J402=21001,VLOOKUP(K402,'ISO-reference'!$E$1:$F$75,2,FALSE),"No ISO Mapping")))</f>
        <v xml:space="preserve"> Competence</v>
      </c>
      <c r="M402" s="49" t="s">
        <v>21</v>
      </c>
      <c r="N402" s="16"/>
      <c r="O402" s="52">
        <f t="shared" si="40"/>
        <v>43739</v>
      </c>
      <c r="P402" s="52">
        <v>43896</v>
      </c>
      <c r="Q402" s="82" t="s">
        <v>301</v>
      </c>
      <c r="R402" s="28" t="str">
        <f t="shared" si="43"/>
        <v>Closed</v>
      </c>
      <c r="S402" s="17">
        <f t="shared" ca="1" si="42"/>
        <v>217</v>
      </c>
      <c r="T402" s="17">
        <f t="shared" si="44"/>
        <v>157</v>
      </c>
      <c r="U402" s="17">
        <v>248</v>
      </c>
      <c r="V402" s="45">
        <v>15879</v>
      </c>
    </row>
    <row r="403" spans="1:22" ht="27.6">
      <c r="A403" s="45">
        <v>402</v>
      </c>
      <c r="B403" s="82" t="s">
        <v>772</v>
      </c>
      <c r="C403" s="49" t="s">
        <v>9</v>
      </c>
      <c r="D403" s="51">
        <v>43679</v>
      </c>
      <c r="E403" s="51" t="s">
        <v>2551</v>
      </c>
      <c r="F403" s="51" t="s">
        <v>76</v>
      </c>
      <c r="G403" s="49" t="s">
        <v>2781</v>
      </c>
      <c r="H403" s="49" t="s">
        <v>12</v>
      </c>
      <c r="I403" s="49" t="str">
        <f t="shared" si="41"/>
        <v>Negative</v>
      </c>
      <c r="J403" s="17">
        <v>45001</v>
      </c>
      <c r="K403" s="49">
        <v>7.1</v>
      </c>
      <c r="L403" s="82" t="str">
        <f>IF(J403=9001,VLOOKUP(K403,'ISO-reference'!$C$1:$D$67,2,FALSE),IF(J403=45001,VLOOKUP(K403,'ISO-reference'!$A$1:$B$40,2,FALSE),IF(J403=21001,VLOOKUP(K403,'ISO-reference'!$E$1:$F$75,2,FALSE),"No ISO Mapping")))</f>
        <v xml:space="preserve"> Resources</v>
      </c>
      <c r="M403" s="49" t="s">
        <v>194</v>
      </c>
      <c r="N403" s="16"/>
      <c r="O403" s="52">
        <f t="shared" si="40"/>
        <v>43739</v>
      </c>
      <c r="P403" s="52">
        <v>43888</v>
      </c>
      <c r="Q403" s="82" t="s">
        <v>773</v>
      </c>
      <c r="R403" s="28" t="str">
        <f t="shared" si="43"/>
        <v>Closed</v>
      </c>
      <c r="S403" s="17">
        <f t="shared" ca="1" si="42"/>
        <v>209</v>
      </c>
      <c r="T403" s="17">
        <f t="shared" si="44"/>
        <v>149</v>
      </c>
      <c r="U403" s="17">
        <v>238</v>
      </c>
      <c r="V403" s="45">
        <v>15880</v>
      </c>
    </row>
    <row r="404" spans="1:22" ht="55.2">
      <c r="A404" s="45">
        <v>403</v>
      </c>
      <c r="B404" s="82" t="s">
        <v>774</v>
      </c>
      <c r="C404" s="49" t="s">
        <v>9</v>
      </c>
      <c r="D404" s="51">
        <v>43679</v>
      </c>
      <c r="E404" s="51" t="s">
        <v>2551</v>
      </c>
      <c r="F404" s="51" t="s">
        <v>76</v>
      </c>
      <c r="G404" s="49" t="s">
        <v>2781</v>
      </c>
      <c r="H404" s="49" t="s">
        <v>12</v>
      </c>
      <c r="I404" s="49" t="str">
        <f t="shared" si="41"/>
        <v>Negative</v>
      </c>
      <c r="J404" s="17">
        <v>45001</v>
      </c>
      <c r="K404" s="49" t="s">
        <v>591</v>
      </c>
      <c r="L404" s="82" t="str">
        <f>IF(J404=9001,VLOOKUP(K404,'ISO-reference'!$C$1:$D$67,2,FALSE),IF(J404=45001,VLOOKUP(K404,'ISO-reference'!$A$1:$B$40,2,FALSE),IF(J404=21001,VLOOKUP(K404,'ISO-reference'!$E$1:$F$75,2,FALSE),"No ISO Mapping")))</f>
        <v xml:space="preserve"> Eliminating Hazards and reducing OH&amp;S risks</v>
      </c>
      <c r="M404" s="49" t="s">
        <v>194</v>
      </c>
      <c r="N404" s="16"/>
      <c r="O404" s="52">
        <f t="shared" si="40"/>
        <v>43739</v>
      </c>
      <c r="P404" s="52">
        <v>43965</v>
      </c>
      <c r="Q404" s="82" t="s">
        <v>775</v>
      </c>
      <c r="R404" s="28" t="str">
        <f t="shared" si="43"/>
        <v>Closed</v>
      </c>
      <c r="S404" s="17">
        <f t="shared" ca="1" si="42"/>
        <v>286</v>
      </c>
      <c r="T404" s="17">
        <f t="shared" si="44"/>
        <v>226</v>
      </c>
      <c r="U404" s="17">
        <v>267</v>
      </c>
      <c r="V404" s="45">
        <v>15881</v>
      </c>
    </row>
    <row r="405" spans="1:22" ht="27.6">
      <c r="A405" s="45">
        <v>404</v>
      </c>
      <c r="B405" s="82" t="s">
        <v>776</v>
      </c>
      <c r="C405" s="49" t="s">
        <v>9</v>
      </c>
      <c r="D405" s="51">
        <v>43679</v>
      </c>
      <c r="E405" s="51" t="s">
        <v>2551</v>
      </c>
      <c r="F405" s="51" t="s">
        <v>76</v>
      </c>
      <c r="G405" s="49" t="s">
        <v>2781</v>
      </c>
      <c r="H405" s="49" t="s">
        <v>12</v>
      </c>
      <c r="I405" s="49" t="str">
        <f t="shared" si="41"/>
        <v>Negative</v>
      </c>
      <c r="J405" s="17">
        <v>45001</v>
      </c>
      <c r="K405" s="49">
        <v>7.1</v>
      </c>
      <c r="L405" s="82" t="str">
        <f>IF(J405=9001,VLOOKUP(K405,'ISO-reference'!$C$1:$D$67,2,FALSE),IF(J405=45001,VLOOKUP(K405,'ISO-reference'!$A$1:$B$40,2,FALSE),IF(J405=21001,VLOOKUP(K405,'ISO-reference'!$E$1:$F$75,2,FALSE),"No ISO Mapping")))</f>
        <v xml:space="preserve"> Resources</v>
      </c>
      <c r="M405" s="49" t="s">
        <v>194</v>
      </c>
      <c r="N405" s="16"/>
      <c r="O405" s="52">
        <f t="shared" si="40"/>
        <v>43739</v>
      </c>
      <c r="P405" s="52">
        <v>43874</v>
      </c>
      <c r="Q405" s="82" t="s">
        <v>777</v>
      </c>
      <c r="R405" s="28" t="str">
        <f t="shared" si="43"/>
        <v>Closed</v>
      </c>
      <c r="S405" s="17">
        <f t="shared" ca="1" si="42"/>
        <v>195</v>
      </c>
      <c r="T405" s="17">
        <f t="shared" si="44"/>
        <v>135</v>
      </c>
      <c r="U405" s="17">
        <v>239</v>
      </c>
      <c r="V405" s="45">
        <v>15882</v>
      </c>
    </row>
    <row r="406" spans="1:22" ht="27.6">
      <c r="A406" s="45">
        <v>405</v>
      </c>
      <c r="B406" s="82" t="s">
        <v>778</v>
      </c>
      <c r="C406" s="49" t="s">
        <v>9</v>
      </c>
      <c r="D406" s="51">
        <v>43679</v>
      </c>
      <c r="E406" s="51" t="s">
        <v>2551</v>
      </c>
      <c r="F406" s="51" t="s">
        <v>76</v>
      </c>
      <c r="G406" s="49" t="s">
        <v>2781</v>
      </c>
      <c r="H406" s="49" t="s">
        <v>12</v>
      </c>
      <c r="I406" s="49" t="str">
        <f t="shared" si="41"/>
        <v>Negative</v>
      </c>
      <c r="J406" s="17">
        <v>45001</v>
      </c>
      <c r="K406" s="49">
        <v>7.1</v>
      </c>
      <c r="L406" s="82" t="str">
        <f>IF(J406=9001,VLOOKUP(K406,'ISO-reference'!$C$1:$D$67,2,FALSE),IF(J406=45001,VLOOKUP(K406,'ISO-reference'!$A$1:$B$40,2,FALSE),IF(J406=21001,VLOOKUP(K406,'ISO-reference'!$E$1:$F$75,2,FALSE),"No ISO Mapping")))</f>
        <v xml:space="preserve"> Resources</v>
      </c>
      <c r="M406" s="49" t="s">
        <v>194</v>
      </c>
      <c r="N406" s="16"/>
      <c r="O406" s="52">
        <f t="shared" si="40"/>
        <v>43739</v>
      </c>
      <c r="P406" s="52">
        <v>43888</v>
      </c>
      <c r="Q406" s="82" t="s">
        <v>773</v>
      </c>
      <c r="R406" s="28" t="str">
        <f t="shared" si="43"/>
        <v>Closed</v>
      </c>
      <c r="S406" s="17">
        <f t="shared" ca="1" si="42"/>
        <v>209</v>
      </c>
      <c r="T406" s="17">
        <f t="shared" si="44"/>
        <v>149</v>
      </c>
      <c r="U406" s="17">
        <v>240</v>
      </c>
      <c r="V406" s="45">
        <v>15883</v>
      </c>
    </row>
    <row r="407" spans="1:22" ht="27.6">
      <c r="A407" s="45">
        <v>406</v>
      </c>
      <c r="B407" s="82" t="s">
        <v>779</v>
      </c>
      <c r="C407" s="49" t="s">
        <v>9</v>
      </c>
      <c r="D407" s="51">
        <v>43679</v>
      </c>
      <c r="E407" s="51" t="s">
        <v>2551</v>
      </c>
      <c r="F407" s="51" t="s">
        <v>76</v>
      </c>
      <c r="G407" s="49" t="s">
        <v>2781</v>
      </c>
      <c r="H407" s="49" t="s">
        <v>12</v>
      </c>
      <c r="I407" s="49" t="str">
        <f t="shared" si="41"/>
        <v>Negative</v>
      </c>
      <c r="J407" s="17">
        <v>45001</v>
      </c>
      <c r="K407" s="49">
        <v>7.1</v>
      </c>
      <c r="L407" s="82" t="str">
        <f>IF(J407=9001,VLOOKUP(K407,'ISO-reference'!$C$1:$D$67,2,FALSE),IF(J407=45001,VLOOKUP(K407,'ISO-reference'!$A$1:$B$40,2,FALSE),IF(J407=21001,VLOOKUP(K407,'ISO-reference'!$E$1:$F$75,2,FALSE),"No ISO Mapping")))</f>
        <v xml:space="preserve"> Resources</v>
      </c>
      <c r="M407" s="49" t="s">
        <v>194</v>
      </c>
      <c r="N407" s="16"/>
      <c r="O407" s="52">
        <f t="shared" si="40"/>
        <v>43739</v>
      </c>
      <c r="P407" s="52">
        <v>43896</v>
      </c>
      <c r="Q407" s="82" t="s">
        <v>780</v>
      </c>
      <c r="R407" s="28" t="str">
        <f t="shared" si="43"/>
        <v>Closed</v>
      </c>
      <c r="S407" s="17">
        <f t="shared" ca="1" si="42"/>
        <v>217</v>
      </c>
      <c r="T407" s="17">
        <f t="shared" si="44"/>
        <v>157</v>
      </c>
      <c r="U407" s="17">
        <v>241</v>
      </c>
      <c r="V407" s="45">
        <v>15884</v>
      </c>
    </row>
    <row r="408" spans="1:22" ht="27.6">
      <c r="A408" s="45">
        <v>407</v>
      </c>
      <c r="B408" s="82" t="s">
        <v>781</v>
      </c>
      <c r="C408" s="49" t="s">
        <v>9</v>
      </c>
      <c r="D408" s="51">
        <v>43679</v>
      </c>
      <c r="E408" s="51" t="s">
        <v>2551</v>
      </c>
      <c r="F408" s="51" t="s">
        <v>76</v>
      </c>
      <c r="G408" s="49" t="s">
        <v>2781</v>
      </c>
      <c r="H408" s="49" t="s">
        <v>88</v>
      </c>
      <c r="I408" s="49" t="str">
        <f t="shared" si="41"/>
        <v>Neutral</v>
      </c>
      <c r="J408" s="17">
        <v>45001</v>
      </c>
      <c r="K408" s="49">
        <v>7.1</v>
      </c>
      <c r="L408" s="82" t="str">
        <f>IF(J408=9001,VLOOKUP(K408,'ISO-reference'!$C$1:$D$67,2,FALSE),IF(J408=45001,VLOOKUP(K408,'ISO-reference'!$A$1:$B$40,2,FALSE),IF(J408=21001,VLOOKUP(K408,'ISO-reference'!$E$1:$F$75,2,FALSE),"No ISO Mapping")))</f>
        <v xml:space="preserve"> Resources</v>
      </c>
      <c r="M408" s="49" t="s">
        <v>194</v>
      </c>
      <c r="N408" s="16"/>
      <c r="O408" s="52">
        <f t="shared" si="40"/>
        <v>43739</v>
      </c>
      <c r="P408" s="52">
        <v>43888</v>
      </c>
      <c r="Q408" s="82" t="s">
        <v>442</v>
      </c>
      <c r="R408" s="28" t="str">
        <f t="shared" si="43"/>
        <v>Closed</v>
      </c>
      <c r="S408" s="17">
        <f t="shared" ca="1" si="42"/>
        <v>209</v>
      </c>
      <c r="T408" s="17">
        <f t="shared" si="44"/>
        <v>149</v>
      </c>
      <c r="U408" s="17">
        <v>242</v>
      </c>
      <c r="V408" s="45">
        <v>15886</v>
      </c>
    </row>
    <row r="409" spans="1:22" ht="27.6">
      <c r="A409" s="45">
        <v>408</v>
      </c>
      <c r="B409" s="82" t="s">
        <v>782</v>
      </c>
      <c r="C409" s="49" t="s">
        <v>9</v>
      </c>
      <c r="D409" s="51">
        <v>43679</v>
      </c>
      <c r="E409" s="51" t="s">
        <v>2551</v>
      </c>
      <c r="F409" s="51" t="s">
        <v>76</v>
      </c>
      <c r="G409" s="49" t="s">
        <v>2781</v>
      </c>
      <c r="H409" s="49" t="s">
        <v>88</v>
      </c>
      <c r="I409" s="49" t="str">
        <f t="shared" si="41"/>
        <v>Neutral</v>
      </c>
      <c r="J409" s="17">
        <v>45001</v>
      </c>
      <c r="K409" s="49">
        <v>7.1</v>
      </c>
      <c r="L409" s="82" t="str">
        <f>IF(J409=9001,VLOOKUP(K409,'ISO-reference'!$C$1:$D$67,2,FALSE),IF(J409=45001,VLOOKUP(K409,'ISO-reference'!$A$1:$B$40,2,FALSE),IF(J409=21001,VLOOKUP(K409,'ISO-reference'!$E$1:$F$75,2,FALSE),"No ISO Mapping")))</f>
        <v xml:space="preserve"> Resources</v>
      </c>
      <c r="M409" s="49" t="s">
        <v>194</v>
      </c>
      <c r="N409" s="16"/>
      <c r="O409" s="52">
        <f t="shared" si="40"/>
        <v>43739</v>
      </c>
      <c r="P409" s="52">
        <v>43896</v>
      </c>
      <c r="Q409" s="82" t="s">
        <v>479</v>
      </c>
      <c r="R409" s="28" t="str">
        <f t="shared" si="43"/>
        <v>Closed</v>
      </c>
      <c r="S409" s="17">
        <f t="shared" ca="1" si="42"/>
        <v>217</v>
      </c>
      <c r="T409" s="17">
        <f t="shared" si="44"/>
        <v>157</v>
      </c>
      <c r="U409" s="17">
        <v>243</v>
      </c>
      <c r="V409" s="45">
        <v>15888</v>
      </c>
    </row>
    <row r="410" spans="1:22" ht="27.6">
      <c r="A410" s="45">
        <v>409</v>
      </c>
      <c r="B410" s="82" t="s">
        <v>783</v>
      </c>
      <c r="C410" s="49" t="s">
        <v>9</v>
      </c>
      <c r="D410" s="51">
        <v>43679</v>
      </c>
      <c r="E410" s="51" t="s">
        <v>2551</v>
      </c>
      <c r="F410" s="51" t="s">
        <v>76</v>
      </c>
      <c r="G410" s="49" t="s">
        <v>2781</v>
      </c>
      <c r="H410" s="49" t="s">
        <v>12</v>
      </c>
      <c r="I410" s="49" t="str">
        <f t="shared" si="41"/>
        <v>Negative</v>
      </c>
      <c r="J410" s="17">
        <v>45001</v>
      </c>
      <c r="K410" s="49">
        <v>7.1</v>
      </c>
      <c r="L410" s="82" t="str">
        <f>IF(J410=9001,VLOOKUP(K410,'ISO-reference'!$C$1:$D$67,2,FALSE),IF(J410=45001,VLOOKUP(K410,'ISO-reference'!$A$1:$B$40,2,FALSE),IF(J410=21001,VLOOKUP(K410,'ISO-reference'!$E$1:$F$75,2,FALSE),"No ISO Mapping")))</f>
        <v xml:space="preserve"> Resources</v>
      </c>
      <c r="M410" s="49" t="s">
        <v>194</v>
      </c>
      <c r="N410" s="16"/>
      <c r="O410" s="52">
        <f t="shared" si="40"/>
        <v>43739</v>
      </c>
      <c r="P410" s="52">
        <v>43888</v>
      </c>
      <c r="Q410" s="82" t="s">
        <v>442</v>
      </c>
      <c r="R410" s="28" t="str">
        <f t="shared" si="43"/>
        <v>Closed</v>
      </c>
      <c r="S410" s="17">
        <f t="shared" ca="1" si="42"/>
        <v>209</v>
      </c>
      <c r="T410" s="17">
        <f t="shared" si="44"/>
        <v>149</v>
      </c>
      <c r="U410" s="17">
        <v>244</v>
      </c>
      <c r="V410" s="45">
        <v>15889</v>
      </c>
    </row>
    <row r="411" spans="1:22" ht="55.2">
      <c r="A411" s="45">
        <v>410</v>
      </c>
      <c r="B411" s="82" t="s">
        <v>784</v>
      </c>
      <c r="C411" s="49" t="s">
        <v>9</v>
      </c>
      <c r="D411" s="51">
        <v>43679</v>
      </c>
      <c r="E411" s="51" t="s">
        <v>2551</v>
      </c>
      <c r="F411" s="51" t="s">
        <v>76</v>
      </c>
      <c r="G411" s="49" t="s">
        <v>2781</v>
      </c>
      <c r="H411" s="49" t="s">
        <v>88</v>
      </c>
      <c r="I411" s="49" t="str">
        <f t="shared" si="41"/>
        <v>Neutral</v>
      </c>
      <c r="J411" s="17">
        <v>45001</v>
      </c>
      <c r="K411" s="49">
        <v>7.1</v>
      </c>
      <c r="L411" s="82" t="str">
        <f>IF(J411=9001,VLOOKUP(K411,'ISO-reference'!$C$1:$D$67,2,FALSE),IF(J411=45001,VLOOKUP(K411,'ISO-reference'!$A$1:$B$40,2,FALSE),IF(J411=21001,VLOOKUP(K411,'ISO-reference'!$E$1:$F$75,2,FALSE),"No ISO Mapping")))</f>
        <v xml:space="preserve"> Resources</v>
      </c>
      <c r="M411" s="49" t="s">
        <v>194</v>
      </c>
      <c r="N411" s="16"/>
      <c r="O411" s="52">
        <f t="shared" si="40"/>
        <v>43739</v>
      </c>
      <c r="P411" s="52">
        <v>43878</v>
      </c>
      <c r="Q411" s="82" t="s">
        <v>785</v>
      </c>
      <c r="R411" s="28" t="str">
        <f t="shared" si="43"/>
        <v>Closed</v>
      </c>
      <c r="S411" s="17">
        <f t="shared" ca="1" si="42"/>
        <v>199</v>
      </c>
      <c r="T411" s="17">
        <f t="shared" si="44"/>
        <v>139</v>
      </c>
      <c r="U411" s="17">
        <v>245</v>
      </c>
      <c r="V411" s="45">
        <v>15896</v>
      </c>
    </row>
    <row r="412" spans="1:22" ht="27.6">
      <c r="A412" s="45">
        <v>411</v>
      </c>
      <c r="B412" s="82" t="s">
        <v>786</v>
      </c>
      <c r="C412" s="49" t="s">
        <v>9</v>
      </c>
      <c r="D412" s="51">
        <v>43679</v>
      </c>
      <c r="E412" s="51" t="s">
        <v>2551</v>
      </c>
      <c r="F412" s="51" t="s">
        <v>76</v>
      </c>
      <c r="G412" s="49" t="s">
        <v>2781</v>
      </c>
      <c r="H412" s="49" t="s">
        <v>12</v>
      </c>
      <c r="I412" s="49" t="str">
        <f t="shared" si="41"/>
        <v>Negative</v>
      </c>
      <c r="J412" s="17">
        <v>45001</v>
      </c>
      <c r="K412" s="49">
        <v>7.4</v>
      </c>
      <c r="L412" s="82" t="str">
        <f>IF(J412=9001,VLOOKUP(K412,'ISO-reference'!$C$1:$D$67,2,FALSE),IF(J412=45001,VLOOKUP(K412,'ISO-reference'!$A$1:$B$40,2,FALSE),IF(J412=21001,VLOOKUP(K412,'ISO-reference'!$E$1:$F$75,2,FALSE),"No ISO Mapping")))</f>
        <v xml:space="preserve"> Communication</v>
      </c>
      <c r="M412" s="49" t="s">
        <v>194</v>
      </c>
      <c r="N412" s="16"/>
      <c r="O412" s="52">
        <f t="shared" si="40"/>
        <v>43739</v>
      </c>
      <c r="P412" s="52">
        <v>43895</v>
      </c>
      <c r="Q412" s="82" t="s">
        <v>787</v>
      </c>
      <c r="R412" s="28" t="str">
        <f t="shared" si="43"/>
        <v>Closed</v>
      </c>
      <c r="S412" s="17">
        <f t="shared" ca="1" si="42"/>
        <v>216</v>
      </c>
      <c r="T412" s="17">
        <f t="shared" si="44"/>
        <v>156</v>
      </c>
      <c r="U412" s="17">
        <v>252</v>
      </c>
      <c r="V412" s="45">
        <v>15897</v>
      </c>
    </row>
    <row r="413" spans="1:22" ht="27.6">
      <c r="A413" s="45">
        <v>412</v>
      </c>
      <c r="B413" s="82" t="s">
        <v>788</v>
      </c>
      <c r="C413" s="49" t="s">
        <v>9</v>
      </c>
      <c r="D413" s="51">
        <v>43679</v>
      </c>
      <c r="E413" s="51" t="s">
        <v>2551</v>
      </c>
      <c r="F413" s="51" t="s">
        <v>76</v>
      </c>
      <c r="G413" s="49" t="s">
        <v>2781</v>
      </c>
      <c r="H413" s="49" t="s">
        <v>12</v>
      </c>
      <c r="I413" s="49" t="str">
        <f t="shared" si="41"/>
        <v>Negative</v>
      </c>
      <c r="J413" s="17">
        <v>45001</v>
      </c>
      <c r="K413" s="49">
        <v>7.1</v>
      </c>
      <c r="L413" s="82" t="str">
        <f>IF(J413=9001,VLOOKUP(K413,'ISO-reference'!$C$1:$D$67,2,FALSE),IF(J413=45001,VLOOKUP(K413,'ISO-reference'!$A$1:$B$40,2,FALSE),IF(J413=21001,VLOOKUP(K413,'ISO-reference'!$E$1:$F$75,2,FALSE),"No ISO Mapping")))</f>
        <v xml:space="preserve"> Resources</v>
      </c>
      <c r="M413" s="49" t="s">
        <v>194</v>
      </c>
      <c r="N413" s="16"/>
      <c r="O413" s="52">
        <f t="shared" si="40"/>
        <v>43739</v>
      </c>
      <c r="P413" s="52">
        <v>43895</v>
      </c>
      <c r="Q413" s="82" t="s">
        <v>789</v>
      </c>
      <c r="R413" s="28" t="str">
        <f t="shared" si="43"/>
        <v>Closed</v>
      </c>
      <c r="S413" s="17">
        <f t="shared" ca="1" si="42"/>
        <v>216</v>
      </c>
      <c r="T413" s="17">
        <f t="shared" si="44"/>
        <v>156</v>
      </c>
      <c r="U413" s="17">
        <v>235</v>
      </c>
      <c r="V413" s="45">
        <v>15898</v>
      </c>
    </row>
    <row r="414" spans="1:22" ht="27.6">
      <c r="A414" s="45">
        <v>413</v>
      </c>
      <c r="B414" s="82" t="s">
        <v>790</v>
      </c>
      <c r="C414" s="49" t="s">
        <v>9</v>
      </c>
      <c r="D414" s="51">
        <v>43679</v>
      </c>
      <c r="E414" s="51" t="s">
        <v>2551</v>
      </c>
      <c r="F414" s="51" t="s">
        <v>76</v>
      </c>
      <c r="G414" s="49" t="s">
        <v>2781</v>
      </c>
      <c r="H414" s="49" t="s">
        <v>12</v>
      </c>
      <c r="I414" s="49" t="str">
        <f t="shared" si="41"/>
        <v>Negative</v>
      </c>
      <c r="J414" s="17">
        <v>45001</v>
      </c>
      <c r="K414" s="49">
        <v>7.1</v>
      </c>
      <c r="L414" s="82" t="str">
        <f>IF(J414=9001,VLOOKUP(K414,'ISO-reference'!$C$1:$D$67,2,FALSE),IF(J414=45001,VLOOKUP(K414,'ISO-reference'!$A$1:$B$40,2,FALSE),IF(J414=21001,VLOOKUP(K414,'ISO-reference'!$E$1:$F$75,2,FALSE),"No ISO Mapping")))</f>
        <v xml:space="preserve"> Resources</v>
      </c>
      <c r="M414" s="49" t="s">
        <v>194</v>
      </c>
      <c r="N414" s="16"/>
      <c r="O414" s="52">
        <f t="shared" si="40"/>
        <v>43739</v>
      </c>
      <c r="P414" s="52">
        <v>43895</v>
      </c>
      <c r="Q414" s="82" t="s">
        <v>791</v>
      </c>
      <c r="R414" s="28" t="str">
        <f t="shared" si="43"/>
        <v>Closed</v>
      </c>
      <c r="S414" s="17">
        <f t="shared" ca="1" si="42"/>
        <v>216</v>
      </c>
      <c r="T414" s="17">
        <f t="shared" si="44"/>
        <v>156</v>
      </c>
      <c r="U414" s="17">
        <v>236</v>
      </c>
      <c r="V414" s="45">
        <v>15899</v>
      </c>
    </row>
    <row r="415" spans="1:22" ht="55.2">
      <c r="A415" s="45">
        <v>414</v>
      </c>
      <c r="B415" s="82" t="s">
        <v>792</v>
      </c>
      <c r="C415" s="49" t="s">
        <v>9</v>
      </c>
      <c r="D415" s="51">
        <v>43679</v>
      </c>
      <c r="E415" s="51" t="s">
        <v>2551</v>
      </c>
      <c r="F415" s="51" t="s">
        <v>76</v>
      </c>
      <c r="G415" s="49" t="s">
        <v>2781</v>
      </c>
      <c r="H415" s="49" t="s">
        <v>88</v>
      </c>
      <c r="I415" s="49" t="str">
        <f t="shared" si="41"/>
        <v>Neutral</v>
      </c>
      <c r="J415" s="17">
        <v>9001</v>
      </c>
      <c r="K415" s="49" t="s">
        <v>85</v>
      </c>
      <c r="L415" s="82" t="str">
        <f>IF(J415=9001,VLOOKUP(K415,'ISO-reference'!$C$1:$D$67,2,FALSE),IF(J415=45001,VLOOKUP(K415,'ISO-reference'!$A$1:$B$40,2,FALSE),IF(J415=21001,VLOOKUP(K415,'ISO-reference'!$E$1:$F$75,2,FALSE),"No ISO Mapping")))</f>
        <v xml:space="preserve"> Infrastructure</v>
      </c>
      <c r="M415" s="49" t="s">
        <v>194</v>
      </c>
      <c r="N415" s="16"/>
      <c r="O415" s="52">
        <f t="shared" si="40"/>
        <v>43739</v>
      </c>
      <c r="P415" s="52">
        <v>43874</v>
      </c>
      <c r="Q415" s="82" t="s">
        <v>793</v>
      </c>
      <c r="R415" s="28" t="str">
        <f t="shared" si="43"/>
        <v>Closed</v>
      </c>
      <c r="S415" s="17">
        <f t="shared" ca="1" si="42"/>
        <v>195</v>
      </c>
      <c r="T415" s="17">
        <f t="shared" si="44"/>
        <v>135</v>
      </c>
      <c r="U415" s="17">
        <v>269</v>
      </c>
      <c r="V415" s="45">
        <v>15900</v>
      </c>
    </row>
    <row r="416" spans="1:22" ht="27.6">
      <c r="A416" s="45">
        <v>415</v>
      </c>
      <c r="B416" s="82" t="s">
        <v>794</v>
      </c>
      <c r="C416" s="49" t="s">
        <v>9</v>
      </c>
      <c r="D416" s="51">
        <v>43679</v>
      </c>
      <c r="E416" s="51" t="s">
        <v>2551</v>
      </c>
      <c r="F416" s="51" t="s">
        <v>76</v>
      </c>
      <c r="G416" s="49" t="s">
        <v>2781</v>
      </c>
      <c r="H416" s="49" t="s">
        <v>88</v>
      </c>
      <c r="I416" s="49" t="str">
        <f t="shared" si="41"/>
        <v>Neutral</v>
      </c>
      <c r="J416" s="17">
        <v>9001</v>
      </c>
      <c r="K416" s="49" t="s">
        <v>85</v>
      </c>
      <c r="L416" s="82" t="str">
        <f>IF(J416=9001,VLOOKUP(K416,'ISO-reference'!$C$1:$D$67,2,FALSE),IF(J416=45001,VLOOKUP(K416,'ISO-reference'!$A$1:$B$40,2,FALSE),IF(J416=21001,VLOOKUP(K416,'ISO-reference'!$E$1:$F$75,2,FALSE),"No ISO Mapping")))</f>
        <v xml:space="preserve"> Infrastructure</v>
      </c>
      <c r="M416" s="49" t="s">
        <v>194</v>
      </c>
      <c r="N416" s="16"/>
      <c r="O416" s="52">
        <f t="shared" si="40"/>
        <v>43739</v>
      </c>
      <c r="P416" s="52">
        <v>43874</v>
      </c>
      <c r="Q416" s="82" t="s">
        <v>795</v>
      </c>
      <c r="R416" s="28" t="str">
        <f t="shared" si="43"/>
        <v>Closed</v>
      </c>
      <c r="S416" s="17">
        <f t="shared" ca="1" si="42"/>
        <v>195</v>
      </c>
      <c r="T416" s="17">
        <f t="shared" si="44"/>
        <v>135</v>
      </c>
      <c r="U416" s="17">
        <v>270</v>
      </c>
      <c r="V416" s="45">
        <v>15901</v>
      </c>
    </row>
    <row r="417" spans="1:22" ht="41.4">
      <c r="A417" s="45">
        <v>416</v>
      </c>
      <c r="B417" s="82" t="s">
        <v>796</v>
      </c>
      <c r="C417" s="49" t="s">
        <v>9</v>
      </c>
      <c r="D417" s="51">
        <v>43679</v>
      </c>
      <c r="E417" s="51" t="s">
        <v>2551</v>
      </c>
      <c r="F417" s="51" t="s">
        <v>76</v>
      </c>
      <c r="G417" s="49" t="s">
        <v>2781</v>
      </c>
      <c r="H417" s="49" t="s">
        <v>88</v>
      </c>
      <c r="I417" s="49" t="str">
        <f t="shared" si="41"/>
        <v>Neutral</v>
      </c>
      <c r="J417" s="17">
        <v>9001</v>
      </c>
      <c r="K417" s="49" t="s">
        <v>85</v>
      </c>
      <c r="L417" s="82" t="str">
        <f>IF(J417=9001,VLOOKUP(K417,'ISO-reference'!$C$1:$D$67,2,FALSE),IF(J417=45001,VLOOKUP(K417,'ISO-reference'!$A$1:$B$40,2,FALSE),IF(J417=21001,VLOOKUP(K417,'ISO-reference'!$E$1:$F$75,2,FALSE),"No ISO Mapping")))</f>
        <v xml:space="preserve"> Infrastructure</v>
      </c>
      <c r="M417" s="49" t="s">
        <v>194</v>
      </c>
      <c r="N417" s="16"/>
      <c r="O417" s="52">
        <f t="shared" ref="O417:O448" si="45">D417+60</f>
        <v>43739</v>
      </c>
      <c r="P417" s="52">
        <v>43889</v>
      </c>
      <c r="Q417" s="82" t="s">
        <v>797</v>
      </c>
      <c r="R417" s="28" t="str">
        <f t="shared" si="43"/>
        <v>Closed</v>
      </c>
      <c r="S417" s="17">
        <f t="shared" ca="1" si="42"/>
        <v>210</v>
      </c>
      <c r="T417" s="17">
        <f t="shared" si="44"/>
        <v>150</v>
      </c>
      <c r="U417" s="17">
        <v>271</v>
      </c>
      <c r="V417" s="45">
        <v>15902</v>
      </c>
    </row>
    <row r="418" spans="1:22" ht="27.6">
      <c r="A418" s="45">
        <v>417</v>
      </c>
      <c r="B418" s="82" t="s">
        <v>798</v>
      </c>
      <c r="C418" s="49" t="s">
        <v>9</v>
      </c>
      <c r="D418" s="51">
        <v>43679</v>
      </c>
      <c r="E418" s="51" t="s">
        <v>2551</v>
      </c>
      <c r="F418" s="51" t="s">
        <v>76</v>
      </c>
      <c r="G418" s="49" t="s">
        <v>2781</v>
      </c>
      <c r="H418" s="49" t="s">
        <v>12</v>
      </c>
      <c r="I418" s="49" t="str">
        <f t="shared" si="41"/>
        <v>Negative</v>
      </c>
      <c r="J418" s="17">
        <v>9001</v>
      </c>
      <c r="K418" s="49" t="s">
        <v>85</v>
      </c>
      <c r="L418" s="82" t="str">
        <f>IF(J418=9001,VLOOKUP(K418,'ISO-reference'!$C$1:$D$67,2,FALSE),IF(J418=45001,VLOOKUP(K418,'ISO-reference'!$A$1:$B$40,2,FALSE),IF(J418=21001,VLOOKUP(K418,'ISO-reference'!$E$1:$F$75,2,FALSE),"No ISO Mapping")))</f>
        <v xml:space="preserve"> Infrastructure</v>
      </c>
      <c r="M418" s="49" t="s">
        <v>194</v>
      </c>
      <c r="N418" s="16"/>
      <c r="O418" s="52">
        <f t="shared" si="45"/>
        <v>43739</v>
      </c>
      <c r="P418" s="52">
        <v>43876</v>
      </c>
      <c r="Q418" s="82" t="s">
        <v>787</v>
      </c>
      <c r="R418" s="28" t="str">
        <f t="shared" si="43"/>
        <v>Closed</v>
      </c>
      <c r="S418" s="17">
        <f t="shared" ca="1" si="42"/>
        <v>197</v>
      </c>
      <c r="T418" s="17">
        <f t="shared" si="44"/>
        <v>137</v>
      </c>
      <c r="U418" s="17">
        <v>272</v>
      </c>
      <c r="V418" s="45">
        <v>15903</v>
      </c>
    </row>
    <row r="419" spans="1:22" ht="55.2">
      <c r="A419" s="45">
        <v>418</v>
      </c>
      <c r="B419" s="82" t="s">
        <v>799</v>
      </c>
      <c r="C419" s="49" t="s">
        <v>9</v>
      </c>
      <c r="D419" s="51">
        <v>43679</v>
      </c>
      <c r="E419" s="51" t="s">
        <v>2551</v>
      </c>
      <c r="F419" s="51" t="s">
        <v>76</v>
      </c>
      <c r="G419" s="49" t="s">
        <v>2781</v>
      </c>
      <c r="H419" s="49" t="s">
        <v>88</v>
      </c>
      <c r="I419" s="49" t="str">
        <f t="shared" si="41"/>
        <v>Neutral</v>
      </c>
      <c r="J419" s="17">
        <v>9001</v>
      </c>
      <c r="K419" s="49" t="s">
        <v>85</v>
      </c>
      <c r="L419" s="82" t="str">
        <f>IF(J419=9001,VLOOKUP(K419,'ISO-reference'!$C$1:$D$67,2,FALSE),IF(J419=45001,VLOOKUP(K419,'ISO-reference'!$A$1:$B$40,2,FALSE),IF(J419=21001,VLOOKUP(K419,'ISO-reference'!$E$1:$F$75,2,FALSE),"No ISO Mapping")))</f>
        <v xml:space="preserve"> Infrastructure</v>
      </c>
      <c r="M419" s="49" t="s">
        <v>194</v>
      </c>
      <c r="N419" s="16"/>
      <c r="O419" s="52">
        <f t="shared" si="45"/>
        <v>43739</v>
      </c>
      <c r="P419" s="52">
        <v>43907</v>
      </c>
      <c r="Q419" s="82" t="s">
        <v>800</v>
      </c>
      <c r="R419" s="28" t="str">
        <f t="shared" si="43"/>
        <v>Closed</v>
      </c>
      <c r="S419" s="17">
        <f t="shared" ca="1" si="42"/>
        <v>228</v>
      </c>
      <c r="T419" s="17">
        <f t="shared" si="44"/>
        <v>168</v>
      </c>
      <c r="U419" s="17">
        <v>273</v>
      </c>
      <c r="V419" s="45">
        <v>15904</v>
      </c>
    </row>
    <row r="420" spans="1:22" ht="82.8">
      <c r="A420" s="45">
        <v>419</v>
      </c>
      <c r="B420" s="82" t="s">
        <v>801</v>
      </c>
      <c r="C420" s="49" t="s">
        <v>9</v>
      </c>
      <c r="D420" s="51">
        <v>43679</v>
      </c>
      <c r="E420" s="51" t="s">
        <v>2551</v>
      </c>
      <c r="F420" s="51" t="s">
        <v>76</v>
      </c>
      <c r="G420" s="49" t="s">
        <v>2781</v>
      </c>
      <c r="H420" s="49" t="s">
        <v>88</v>
      </c>
      <c r="I420" s="49" t="str">
        <f t="shared" si="41"/>
        <v>Neutral</v>
      </c>
      <c r="J420" s="17">
        <v>9001</v>
      </c>
      <c r="K420" s="49" t="s">
        <v>85</v>
      </c>
      <c r="L420" s="82" t="str">
        <f>IF(J420=9001,VLOOKUP(K420,'ISO-reference'!$C$1:$D$67,2,FALSE),IF(J420=45001,VLOOKUP(K420,'ISO-reference'!$A$1:$B$40,2,FALSE),IF(J420=21001,VLOOKUP(K420,'ISO-reference'!$E$1:$F$75,2,FALSE),"No ISO Mapping")))</f>
        <v xml:space="preserve"> Infrastructure</v>
      </c>
      <c r="M420" s="49" t="s">
        <v>194</v>
      </c>
      <c r="N420" s="16"/>
      <c r="O420" s="52">
        <f t="shared" si="45"/>
        <v>43739</v>
      </c>
      <c r="P420" s="52">
        <v>43874</v>
      </c>
      <c r="Q420" s="82" t="s">
        <v>802</v>
      </c>
      <c r="R420" s="28" t="str">
        <f t="shared" si="43"/>
        <v>Closed</v>
      </c>
      <c r="S420" s="17">
        <f t="shared" ca="1" si="42"/>
        <v>195</v>
      </c>
      <c r="T420" s="17">
        <f t="shared" si="44"/>
        <v>135</v>
      </c>
      <c r="U420" s="17">
        <v>274</v>
      </c>
      <c r="V420" s="45">
        <v>15905</v>
      </c>
    </row>
    <row r="421" spans="1:22" ht="27.6">
      <c r="A421" s="45">
        <v>420</v>
      </c>
      <c r="B421" s="82" t="s">
        <v>803</v>
      </c>
      <c r="C421" s="49" t="s">
        <v>9</v>
      </c>
      <c r="D421" s="51">
        <v>43679</v>
      </c>
      <c r="E421" s="51" t="s">
        <v>2551</v>
      </c>
      <c r="F421" s="51" t="s">
        <v>76</v>
      </c>
      <c r="G421" s="49" t="s">
        <v>2781</v>
      </c>
      <c r="H421" s="49" t="s">
        <v>12</v>
      </c>
      <c r="I421" s="49" t="str">
        <f t="shared" si="41"/>
        <v>Negative</v>
      </c>
      <c r="J421" s="17">
        <v>9001</v>
      </c>
      <c r="K421" s="49" t="s">
        <v>85</v>
      </c>
      <c r="L421" s="82" t="str">
        <f>IF(J421=9001,VLOOKUP(K421,'ISO-reference'!$C$1:$D$67,2,FALSE),IF(J421=45001,VLOOKUP(K421,'ISO-reference'!$A$1:$B$40,2,FALSE),IF(J421=21001,VLOOKUP(K421,'ISO-reference'!$E$1:$F$75,2,FALSE),"No ISO Mapping")))</f>
        <v xml:space="preserve"> Infrastructure</v>
      </c>
      <c r="M421" s="49" t="s">
        <v>194</v>
      </c>
      <c r="N421" s="16"/>
      <c r="O421" s="52">
        <f t="shared" si="45"/>
        <v>43739</v>
      </c>
      <c r="P421" s="52">
        <v>43895</v>
      </c>
      <c r="Q421" s="82" t="s">
        <v>804</v>
      </c>
      <c r="R421" s="28" t="str">
        <f t="shared" si="43"/>
        <v>Closed</v>
      </c>
      <c r="S421" s="17">
        <f t="shared" ca="1" si="42"/>
        <v>216</v>
      </c>
      <c r="T421" s="17">
        <f t="shared" si="44"/>
        <v>156</v>
      </c>
      <c r="U421" s="17">
        <v>275</v>
      </c>
      <c r="V421" s="45">
        <v>15906</v>
      </c>
    </row>
    <row r="422" spans="1:22" ht="41.4">
      <c r="A422" s="45">
        <v>421</v>
      </c>
      <c r="B422" s="82" t="s">
        <v>805</v>
      </c>
      <c r="C422" s="49" t="s">
        <v>9</v>
      </c>
      <c r="D422" s="51">
        <v>43679</v>
      </c>
      <c r="E422" s="51" t="s">
        <v>2551</v>
      </c>
      <c r="F422" s="51" t="s">
        <v>76</v>
      </c>
      <c r="G422" s="49" t="s">
        <v>2781</v>
      </c>
      <c r="H422" s="49" t="s">
        <v>88</v>
      </c>
      <c r="I422" s="49" t="str">
        <f t="shared" si="41"/>
        <v>Neutral</v>
      </c>
      <c r="J422" s="17">
        <v>9001</v>
      </c>
      <c r="K422" s="49" t="s">
        <v>85</v>
      </c>
      <c r="L422" s="82" t="str">
        <f>IF(J422=9001,VLOOKUP(K422,'ISO-reference'!$C$1:$D$67,2,FALSE),IF(J422=45001,VLOOKUP(K422,'ISO-reference'!$A$1:$B$40,2,FALSE),IF(J422=21001,VLOOKUP(K422,'ISO-reference'!$E$1:$F$75,2,FALSE),"No ISO Mapping")))</f>
        <v xml:space="preserve"> Infrastructure</v>
      </c>
      <c r="M422" s="49" t="s">
        <v>194</v>
      </c>
      <c r="N422" s="16"/>
      <c r="O422" s="52">
        <f t="shared" si="45"/>
        <v>43739</v>
      </c>
      <c r="P422" s="52">
        <v>43876</v>
      </c>
      <c r="Q422" s="82" t="s">
        <v>806</v>
      </c>
      <c r="R422" s="28" t="str">
        <f t="shared" si="43"/>
        <v>Closed</v>
      </c>
      <c r="S422" s="17">
        <f t="shared" ca="1" si="42"/>
        <v>197</v>
      </c>
      <c r="T422" s="17">
        <f t="shared" si="44"/>
        <v>137</v>
      </c>
      <c r="U422" s="17">
        <v>276</v>
      </c>
      <c r="V422" s="45">
        <v>15919</v>
      </c>
    </row>
    <row r="423" spans="1:22" ht="27.6">
      <c r="A423" s="45">
        <v>422</v>
      </c>
      <c r="B423" s="82" t="s">
        <v>807</v>
      </c>
      <c r="C423" s="49" t="s">
        <v>9</v>
      </c>
      <c r="D423" s="51">
        <v>43679</v>
      </c>
      <c r="E423" s="51" t="s">
        <v>2551</v>
      </c>
      <c r="F423" s="51" t="s">
        <v>76</v>
      </c>
      <c r="G423" s="49" t="s">
        <v>2781</v>
      </c>
      <c r="H423" s="49" t="s">
        <v>88</v>
      </c>
      <c r="I423" s="49" t="str">
        <f t="shared" si="41"/>
        <v>Neutral</v>
      </c>
      <c r="J423" s="17">
        <v>9001</v>
      </c>
      <c r="K423" s="49" t="s">
        <v>85</v>
      </c>
      <c r="L423" s="82" t="str">
        <f>IF(J423=9001,VLOOKUP(K423,'ISO-reference'!$C$1:$D$67,2,FALSE),IF(J423=45001,VLOOKUP(K423,'ISO-reference'!$A$1:$B$40,2,FALSE),IF(J423=21001,VLOOKUP(K423,'ISO-reference'!$E$1:$F$75,2,FALSE),"No ISO Mapping")))</f>
        <v xml:space="preserve"> Infrastructure</v>
      </c>
      <c r="M423" s="49" t="s">
        <v>194</v>
      </c>
      <c r="N423" s="16"/>
      <c r="O423" s="52">
        <f t="shared" si="45"/>
        <v>43739</v>
      </c>
      <c r="P423" s="52">
        <v>43895</v>
      </c>
      <c r="Q423" s="82" t="s">
        <v>808</v>
      </c>
      <c r="R423" s="28" t="str">
        <f t="shared" si="43"/>
        <v>Closed</v>
      </c>
      <c r="S423" s="17">
        <f t="shared" ca="1" si="42"/>
        <v>216</v>
      </c>
      <c r="T423" s="17">
        <f t="shared" si="44"/>
        <v>156</v>
      </c>
      <c r="U423" s="17"/>
      <c r="V423" s="45">
        <v>15922</v>
      </c>
    </row>
    <row r="424" spans="1:22" ht="27.6">
      <c r="A424" s="45">
        <v>423</v>
      </c>
      <c r="B424" s="82" t="s">
        <v>809</v>
      </c>
      <c r="C424" s="49" t="s">
        <v>9</v>
      </c>
      <c r="D424" s="51">
        <v>43679</v>
      </c>
      <c r="E424" s="51" t="s">
        <v>2551</v>
      </c>
      <c r="F424" s="51" t="s">
        <v>76</v>
      </c>
      <c r="G424" s="49" t="s">
        <v>2781</v>
      </c>
      <c r="H424" s="49" t="s">
        <v>12</v>
      </c>
      <c r="I424" s="49" t="str">
        <f t="shared" si="41"/>
        <v>Negative</v>
      </c>
      <c r="J424" s="17">
        <v>9001</v>
      </c>
      <c r="K424" s="49" t="s">
        <v>85</v>
      </c>
      <c r="L424" s="82" t="str">
        <f>IF(J424=9001,VLOOKUP(K424,'ISO-reference'!$C$1:$D$67,2,FALSE),IF(J424=45001,VLOOKUP(K424,'ISO-reference'!$A$1:$B$40,2,FALSE),IF(J424=21001,VLOOKUP(K424,'ISO-reference'!$E$1:$F$75,2,FALSE),"No ISO Mapping")))</f>
        <v xml:space="preserve"> Infrastructure</v>
      </c>
      <c r="M424" s="49" t="s">
        <v>194</v>
      </c>
      <c r="N424" s="16"/>
      <c r="O424" s="52">
        <f t="shared" si="45"/>
        <v>43739</v>
      </c>
      <c r="P424" s="52">
        <v>43895</v>
      </c>
      <c r="Q424" s="82" t="s">
        <v>808</v>
      </c>
      <c r="R424" s="28" t="str">
        <f t="shared" si="43"/>
        <v>Closed</v>
      </c>
      <c r="S424" s="17">
        <f t="shared" ca="1" si="42"/>
        <v>216</v>
      </c>
      <c r="T424" s="17">
        <f t="shared" si="44"/>
        <v>156</v>
      </c>
      <c r="U424" s="17" t="s">
        <v>2918</v>
      </c>
      <c r="V424" s="45">
        <v>15924</v>
      </c>
    </row>
    <row r="425" spans="1:22" ht="69">
      <c r="A425" s="45">
        <v>424</v>
      </c>
      <c r="B425" s="82" t="s">
        <v>810</v>
      </c>
      <c r="C425" s="49" t="s">
        <v>9</v>
      </c>
      <c r="D425" s="51">
        <v>43679</v>
      </c>
      <c r="E425" s="51" t="s">
        <v>2551</v>
      </c>
      <c r="F425" s="51" t="s">
        <v>76</v>
      </c>
      <c r="G425" s="49" t="s">
        <v>2781</v>
      </c>
      <c r="H425" s="49" t="s">
        <v>88</v>
      </c>
      <c r="I425" s="49" t="str">
        <f t="shared" si="41"/>
        <v>Neutral</v>
      </c>
      <c r="J425" s="17">
        <v>9001</v>
      </c>
      <c r="K425" s="49" t="s">
        <v>85</v>
      </c>
      <c r="L425" s="82" t="str">
        <f>IF(J425=9001,VLOOKUP(K425,'ISO-reference'!$C$1:$D$67,2,FALSE),IF(J425=45001,VLOOKUP(K425,'ISO-reference'!$A$1:$B$40,2,FALSE),IF(J425=21001,VLOOKUP(K425,'ISO-reference'!$E$1:$F$75,2,FALSE),"No ISO Mapping")))</f>
        <v xml:space="preserve"> Infrastructure</v>
      </c>
      <c r="M425" s="49" t="s">
        <v>194</v>
      </c>
      <c r="N425" s="16"/>
      <c r="O425" s="52">
        <f t="shared" si="45"/>
        <v>43739</v>
      </c>
      <c r="P425" s="52">
        <v>43895</v>
      </c>
      <c r="Q425" s="82" t="s">
        <v>811</v>
      </c>
      <c r="R425" s="28" t="str">
        <f t="shared" si="43"/>
        <v>Closed</v>
      </c>
      <c r="S425" s="17">
        <f t="shared" ca="1" si="42"/>
        <v>216</v>
      </c>
      <c r="T425" s="17">
        <f t="shared" si="44"/>
        <v>156</v>
      </c>
      <c r="U425" s="17">
        <v>282</v>
      </c>
      <c r="V425" s="45">
        <v>15928</v>
      </c>
    </row>
    <row r="426" spans="1:22" ht="110.4">
      <c r="A426" s="45">
        <v>425</v>
      </c>
      <c r="B426" s="82" t="s">
        <v>812</v>
      </c>
      <c r="C426" s="49" t="s">
        <v>9</v>
      </c>
      <c r="D426" s="51">
        <v>43679</v>
      </c>
      <c r="E426" s="51" t="s">
        <v>2551</v>
      </c>
      <c r="F426" s="51" t="s">
        <v>76</v>
      </c>
      <c r="G426" s="49" t="s">
        <v>2781</v>
      </c>
      <c r="H426" s="49" t="s">
        <v>88</v>
      </c>
      <c r="I426" s="49" t="str">
        <f t="shared" si="41"/>
        <v>Neutral</v>
      </c>
      <c r="J426" s="17">
        <v>9001</v>
      </c>
      <c r="K426" s="49" t="s">
        <v>85</v>
      </c>
      <c r="L426" s="82" t="str">
        <f>IF(J426=9001,VLOOKUP(K426,'ISO-reference'!$C$1:$D$67,2,FALSE),IF(J426=45001,VLOOKUP(K426,'ISO-reference'!$A$1:$B$40,2,FALSE),IF(J426=21001,VLOOKUP(K426,'ISO-reference'!$E$1:$F$75,2,FALSE),"No ISO Mapping")))</f>
        <v xml:space="preserve"> Infrastructure</v>
      </c>
      <c r="M426" s="49" t="s">
        <v>194</v>
      </c>
      <c r="N426" s="16"/>
      <c r="O426" s="52">
        <f t="shared" si="45"/>
        <v>43739</v>
      </c>
      <c r="P426" s="52">
        <v>43895</v>
      </c>
      <c r="Q426" s="84" t="s">
        <v>813</v>
      </c>
      <c r="R426" s="28" t="str">
        <f t="shared" si="43"/>
        <v>Closed</v>
      </c>
      <c r="S426" s="17">
        <f t="shared" ca="1" si="42"/>
        <v>216</v>
      </c>
      <c r="T426" s="17">
        <f t="shared" si="44"/>
        <v>156</v>
      </c>
      <c r="U426" s="17">
        <v>283</v>
      </c>
      <c r="V426" s="45">
        <v>15931</v>
      </c>
    </row>
    <row r="427" spans="1:22" ht="27.6">
      <c r="A427" s="45">
        <v>426</v>
      </c>
      <c r="B427" s="82" t="s">
        <v>814</v>
      </c>
      <c r="C427" s="49" t="s">
        <v>9</v>
      </c>
      <c r="D427" s="51">
        <v>43679</v>
      </c>
      <c r="E427" s="51" t="s">
        <v>2551</v>
      </c>
      <c r="F427" s="51" t="s">
        <v>76</v>
      </c>
      <c r="G427" s="49" t="s">
        <v>2781</v>
      </c>
      <c r="H427" s="49" t="s">
        <v>12</v>
      </c>
      <c r="I427" s="49" t="str">
        <f t="shared" si="41"/>
        <v>Negative</v>
      </c>
      <c r="J427" s="17">
        <v>9001</v>
      </c>
      <c r="K427" s="49" t="s">
        <v>193</v>
      </c>
      <c r="L427" s="82" t="str">
        <f>IF(J427=9001,VLOOKUP(K427,'ISO-reference'!$C$1:$D$67,2,FALSE),IF(J427=45001,VLOOKUP(K427,'ISO-reference'!$A$1:$B$40,2,FALSE),IF(J427=21001,VLOOKUP(K427,'ISO-reference'!$E$1:$F$75,2,FALSE),"No ISO Mapping")))</f>
        <v xml:space="preserve"> Determining requirements for products &amp; services</v>
      </c>
      <c r="M427" s="49" t="s">
        <v>194</v>
      </c>
      <c r="N427" s="16"/>
      <c r="O427" s="52">
        <f t="shared" si="45"/>
        <v>43739</v>
      </c>
      <c r="P427" s="52">
        <v>43874</v>
      </c>
      <c r="Q427" s="82" t="s">
        <v>815</v>
      </c>
      <c r="R427" s="28" t="str">
        <f t="shared" si="43"/>
        <v>Closed</v>
      </c>
      <c r="S427" s="17">
        <f t="shared" ca="1" si="42"/>
        <v>195</v>
      </c>
      <c r="T427" s="17">
        <f t="shared" si="44"/>
        <v>135</v>
      </c>
      <c r="U427" s="17">
        <v>286</v>
      </c>
      <c r="V427" s="45">
        <v>15932</v>
      </c>
    </row>
    <row r="428" spans="1:22" ht="27.6">
      <c r="A428" s="45">
        <v>427</v>
      </c>
      <c r="B428" s="82" t="s">
        <v>816</v>
      </c>
      <c r="C428" s="49" t="s">
        <v>9</v>
      </c>
      <c r="D428" s="51">
        <v>43679</v>
      </c>
      <c r="E428" s="51" t="s">
        <v>2551</v>
      </c>
      <c r="F428" s="51" t="s">
        <v>76</v>
      </c>
      <c r="G428" s="49" t="s">
        <v>2781</v>
      </c>
      <c r="H428" s="49" t="s">
        <v>12</v>
      </c>
      <c r="I428" s="49" t="str">
        <f t="shared" si="41"/>
        <v>Negative</v>
      </c>
      <c r="J428" s="17">
        <v>9001</v>
      </c>
      <c r="K428" s="49" t="s">
        <v>193</v>
      </c>
      <c r="L428" s="82" t="str">
        <f>IF(J428=9001,VLOOKUP(K428,'ISO-reference'!$C$1:$D$67,2,FALSE),IF(J428=45001,VLOOKUP(K428,'ISO-reference'!$A$1:$B$40,2,FALSE),IF(J428=21001,VLOOKUP(K428,'ISO-reference'!$E$1:$F$75,2,FALSE),"No ISO Mapping")))</f>
        <v xml:space="preserve"> Determining requirements for products &amp; services</v>
      </c>
      <c r="M428" s="49" t="s">
        <v>194</v>
      </c>
      <c r="N428" s="16"/>
      <c r="O428" s="52">
        <f t="shared" si="45"/>
        <v>43739</v>
      </c>
      <c r="P428" s="52">
        <v>43895</v>
      </c>
      <c r="Q428" s="82" t="s">
        <v>817</v>
      </c>
      <c r="R428" s="28" t="str">
        <f t="shared" si="43"/>
        <v>Closed</v>
      </c>
      <c r="S428" s="17">
        <f t="shared" ca="1" si="42"/>
        <v>216</v>
      </c>
      <c r="T428" s="17">
        <f t="shared" si="44"/>
        <v>156</v>
      </c>
      <c r="U428" s="17">
        <v>287</v>
      </c>
      <c r="V428" s="45">
        <v>15933</v>
      </c>
    </row>
    <row r="429" spans="1:22" ht="27.6">
      <c r="A429" s="45">
        <v>428</v>
      </c>
      <c r="B429" s="82" t="s">
        <v>818</v>
      </c>
      <c r="C429" s="49" t="s">
        <v>9</v>
      </c>
      <c r="D429" s="51">
        <v>43679</v>
      </c>
      <c r="E429" s="51" t="s">
        <v>2551</v>
      </c>
      <c r="F429" s="51" t="s">
        <v>76</v>
      </c>
      <c r="G429" s="49" t="s">
        <v>2781</v>
      </c>
      <c r="H429" s="49" t="s">
        <v>12</v>
      </c>
      <c r="I429" s="49" t="str">
        <f t="shared" si="41"/>
        <v>Negative</v>
      </c>
      <c r="J429" s="17">
        <v>9001</v>
      </c>
      <c r="K429" s="49" t="s">
        <v>193</v>
      </c>
      <c r="L429" s="82" t="str">
        <f>IF(J429=9001,VLOOKUP(K429,'ISO-reference'!$C$1:$D$67,2,FALSE),IF(J429=45001,VLOOKUP(K429,'ISO-reference'!$A$1:$B$40,2,FALSE),IF(J429=21001,VLOOKUP(K429,'ISO-reference'!$E$1:$F$75,2,FALSE),"No ISO Mapping")))</f>
        <v xml:space="preserve"> Determining requirements for products &amp; services</v>
      </c>
      <c r="M429" s="49" t="s">
        <v>194</v>
      </c>
      <c r="N429" s="16"/>
      <c r="O429" s="52">
        <f t="shared" si="45"/>
        <v>43739</v>
      </c>
      <c r="P429" s="52">
        <v>43944</v>
      </c>
      <c r="Q429" s="82" t="s">
        <v>819</v>
      </c>
      <c r="R429" s="28" t="str">
        <f t="shared" si="43"/>
        <v>Closed</v>
      </c>
      <c r="S429" s="17">
        <f t="shared" ca="1" si="42"/>
        <v>265</v>
      </c>
      <c r="T429" s="17">
        <f t="shared" si="44"/>
        <v>205</v>
      </c>
      <c r="U429" s="17">
        <v>288</v>
      </c>
      <c r="V429" s="45">
        <v>15934</v>
      </c>
    </row>
    <row r="430" spans="1:22" ht="27.6">
      <c r="A430" s="45">
        <v>429</v>
      </c>
      <c r="B430" s="82" t="s">
        <v>820</v>
      </c>
      <c r="C430" s="49" t="s">
        <v>9</v>
      </c>
      <c r="D430" s="51">
        <v>43679</v>
      </c>
      <c r="E430" s="51" t="s">
        <v>2551</v>
      </c>
      <c r="F430" s="51" t="s">
        <v>76</v>
      </c>
      <c r="G430" s="49" t="s">
        <v>2781</v>
      </c>
      <c r="H430" s="49" t="s">
        <v>12</v>
      </c>
      <c r="I430" s="49" t="str">
        <f t="shared" si="41"/>
        <v>Negative</v>
      </c>
      <c r="J430" s="17">
        <v>9001</v>
      </c>
      <c r="K430" s="49" t="s">
        <v>193</v>
      </c>
      <c r="L430" s="82" t="str">
        <f>IF(J430=9001,VLOOKUP(K430,'ISO-reference'!$C$1:$D$67,2,FALSE),IF(J430=45001,VLOOKUP(K430,'ISO-reference'!$A$1:$B$40,2,FALSE),IF(J430=21001,VLOOKUP(K430,'ISO-reference'!$E$1:$F$75,2,FALSE),"No ISO Mapping")))</f>
        <v xml:space="preserve"> Determining requirements for products &amp; services</v>
      </c>
      <c r="M430" s="49" t="s">
        <v>194</v>
      </c>
      <c r="N430" s="16"/>
      <c r="O430" s="52">
        <f t="shared" si="45"/>
        <v>43739</v>
      </c>
      <c r="P430" s="52">
        <v>43879</v>
      </c>
      <c r="Q430" s="82" t="s">
        <v>821</v>
      </c>
      <c r="R430" s="28" t="str">
        <f t="shared" si="43"/>
        <v>Closed</v>
      </c>
      <c r="S430" s="17">
        <f t="shared" ca="1" si="42"/>
        <v>200</v>
      </c>
      <c r="T430" s="17">
        <f t="shared" si="44"/>
        <v>140</v>
      </c>
      <c r="U430" s="17">
        <v>289</v>
      </c>
      <c r="V430" s="45">
        <v>15935</v>
      </c>
    </row>
    <row r="431" spans="1:22" ht="27.6">
      <c r="A431" s="45">
        <v>430</v>
      </c>
      <c r="B431" s="82" t="s">
        <v>822</v>
      </c>
      <c r="C431" s="49" t="s">
        <v>9</v>
      </c>
      <c r="D431" s="51">
        <v>43679</v>
      </c>
      <c r="E431" s="51" t="s">
        <v>2551</v>
      </c>
      <c r="F431" s="51" t="s">
        <v>76</v>
      </c>
      <c r="G431" s="49" t="s">
        <v>2781</v>
      </c>
      <c r="H431" s="49" t="s">
        <v>12</v>
      </c>
      <c r="I431" s="49" t="str">
        <f t="shared" si="41"/>
        <v>Negative</v>
      </c>
      <c r="J431" s="17">
        <v>9001</v>
      </c>
      <c r="K431" s="49" t="s">
        <v>193</v>
      </c>
      <c r="L431" s="82" t="str">
        <f>IF(J431=9001,VLOOKUP(K431,'ISO-reference'!$C$1:$D$67,2,FALSE),IF(J431=45001,VLOOKUP(K431,'ISO-reference'!$A$1:$B$40,2,FALSE),IF(J431=21001,VLOOKUP(K431,'ISO-reference'!$E$1:$F$75,2,FALSE),"No ISO Mapping")))</f>
        <v xml:space="preserve"> Determining requirements for products &amp; services</v>
      </c>
      <c r="M431" s="49" t="s">
        <v>194</v>
      </c>
      <c r="N431" s="16"/>
      <c r="O431" s="52">
        <f t="shared" si="45"/>
        <v>43739</v>
      </c>
      <c r="P431" s="52">
        <v>43874</v>
      </c>
      <c r="Q431" s="82" t="s">
        <v>823</v>
      </c>
      <c r="R431" s="28" t="str">
        <f t="shared" si="43"/>
        <v>Closed</v>
      </c>
      <c r="S431" s="17">
        <f t="shared" ca="1" si="42"/>
        <v>195</v>
      </c>
      <c r="T431" s="17">
        <f t="shared" si="44"/>
        <v>135</v>
      </c>
      <c r="U431" s="17">
        <v>290</v>
      </c>
      <c r="V431" s="45">
        <v>15936</v>
      </c>
    </row>
    <row r="432" spans="1:22" ht="27.6">
      <c r="A432" s="45">
        <v>431</v>
      </c>
      <c r="B432" s="82" t="s">
        <v>824</v>
      </c>
      <c r="C432" s="49" t="s">
        <v>9</v>
      </c>
      <c r="D432" s="51">
        <v>43679</v>
      </c>
      <c r="E432" s="51" t="s">
        <v>2551</v>
      </c>
      <c r="F432" s="51" t="s">
        <v>76</v>
      </c>
      <c r="G432" s="49" t="s">
        <v>2781</v>
      </c>
      <c r="H432" s="49" t="s">
        <v>12</v>
      </c>
      <c r="I432" s="49" t="str">
        <f t="shared" si="41"/>
        <v>Negative</v>
      </c>
      <c r="J432" s="17">
        <v>9001</v>
      </c>
      <c r="K432" s="49" t="s">
        <v>193</v>
      </c>
      <c r="L432" s="82" t="str">
        <f>IF(J432=9001,VLOOKUP(K432,'ISO-reference'!$C$1:$D$67,2,FALSE),IF(J432=45001,VLOOKUP(K432,'ISO-reference'!$A$1:$B$40,2,FALSE),IF(J432=21001,VLOOKUP(K432,'ISO-reference'!$E$1:$F$75,2,FALSE),"No ISO Mapping")))</f>
        <v xml:space="preserve"> Determining requirements for products &amp; services</v>
      </c>
      <c r="M432" s="49" t="s">
        <v>194</v>
      </c>
      <c r="N432" s="16"/>
      <c r="O432" s="52">
        <f t="shared" si="45"/>
        <v>43739</v>
      </c>
      <c r="P432" s="52">
        <v>43876</v>
      </c>
      <c r="Q432" s="82" t="s">
        <v>698</v>
      </c>
      <c r="R432" s="28" t="str">
        <f t="shared" si="43"/>
        <v>Closed</v>
      </c>
      <c r="S432" s="17">
        <f t="shared" ca="1" si="42"/>
        <v>197</v>
      </c>
      <c r="T432" s="17">
        <f t="shared" si="44"/>
        <v>137</v>
      </c>
      <c r="U432" s="17">
        <v>291</v>
      </c>
      <c r="V432" s="45">
        <v>15937</v>
      </c>
    </row>
    <row r="433" spans="1:22" ht="27.6">
      <c r="A433" s="45">
        <v>432</v>
      </c>
      <c r="B433" s="82" t="s">
        <v>825</v>
      </c>
      <c r="C433" s="49" t="s">
        <v>9</v>
      </c>
      <c r="D433" s="51">
        <v>43679</v>
      </c>
      <c r="E433" s="51" t="s">
        <v>2551</v>
      </c>
      <c r="F433" s="51" t="s">
        <v>76</v>
      </c>
      <c r="G433" s="49" t="s">
        <v>2781</v>
      </c>
      <c r="H433" s="49" t="s">
        <v>88</v>
      </c>
      <c r="I433" s="49" t="str">
        <f t="shared" si="41"/>
        <v>Neutral</v>
      </c>
      <c r="J433" s="17">
        <v>9001</v>
      </c>
      <c r="K433" s="49" t="s">
        <v>193</v>
      </c>
      <c r="L433" s="82" t="str">
        <f>IF(J433=9001,VLOOKUP(K433,'ISO-reference'!$C$1:$D$67,2,FALSE),IF(J433=45001,VLOOKUP(K433,'ISO-reference'!$A$1:$B$40,2,FALSE),IF(J433=21001,VLOOKUP(K433,'ISO-reference'!$E$1:$F$75,2,FALSE),"No ISO Mapping")))</f>
        <v xml:space="preserve"> Determining requirements for products &amp; services</v>
      </c>
      <c r="M433" s="49" t="s">
        <v>194</v>
      </c>
      <c r="N433" s="16"/>
      <c r="O433" s="52">
        <f t="shared" si="45"/>
        <v>43739</v>
      </c>
      <c r="P433" s="52">
        <v>43878</v>
      </c>
      <c r="Q433" s="82" t="s">
        <v>785</v>
      </c>
      <c r="R433" s="28" t="str">
        <f t="shared" si="43"/>
        <v>Closed</v>
      </c>
      <c r="S433" s="17">
        <f t="shared" ca="1" si="42"/>
        <v>199</v>
      </c>
      <c r="T433" s="17">
        <f t="shared" si="44"/>
        <v>139</v>
      </c>
      <c r="U433" s="17">
        <v>295</v>
      </c>
      <c r="V433" s="45">
        <v>15938</v>
      </c>
    </row>
    <row r="434" spans="1:22" ht="27.6">
      <c r="A434" s="45">
        <v>433</v>
      </c>
      <c r="B434" s="82" t="s">
        <v>826</v>
      </c>
      <c r="C434" s="49" t="s">
        <v>9</v>
      </c>
      <c r="D434" s="51">
        <v>43679</v>
      </c>
      <c r="E434" s="51" t="s">
        <v>2551</v>
      </c>
      <c r="F434" s="51" t="s">
        <v>76</v>
      </c>
      <c r="G434" s="49" t="s">
        <v>2781</v>
      </c>
      <c r="H434" s="49" t="s">
        <v>88</v>
      </c>
      <c r="I434" s="49" t="str">
        <f t="shared" si="41"/>
        <v>Neutral</v>
      </c>
      <c r="J434" s="17">
        <v>9001</v>
      </c>
      <c r="K434" s="49" t="s">
        <v>193</v>
      </c>
      <c r="L434" s="82" t="str">
        <f>IF(J434=9001,VLOOKUP(K434,'ISO-reference'!$C$1:$D$67,2,FALSE),IF(J434=45001,VLOOKUP(K434,'ISO-reference'!$A$1:$B$40,2,FALSE),IF(J434=21001,VLOOKUP(K434,'ISO-reference'!$E$1:$F$75,2,FALSE),"No ISO Mapping")))</f>
        <v xml:space="preserve"> Determining requirements for products &amp; services</v>
      </c>
      <c r="M434" s="49" t="s">
        <v>194</v>
      </c>
      <c r="N434" s="16"/>
      <c r="O434" s="52">
        <f t="shared" si="45"/>
        <v>43739</v>
      </c>
      <c r="P434" s="52">
        <v>43879</v>
      </c>
      <c r="Q434" s="82" t="s">
        <v>827</v>
      </c>
      <c r="R434" s="28" t="str">
        <f t="shared" si="43"/>
        <v>Closed</v>
      </c>
      <c r="S434" s="17">
        <f t="shared" ca="1" si="42"/>
        <v>200</v>
      </c>
      <c r="T434" s="17">
        <f t="shared" si="44"/>
        <v>140</v>
      </c>
      <c r="U434" s="17">
        <v>296</v>
      </c>
      <c r="V434" s="45">
        <v>15939</v>
      </c>
    </row>
    <row r="435" spans="1:22" ht="69">
      <c r="A435" s="45">
        <v>434</v>
      </c>
      <c r="B435" s="82" t="s">
        <v>828</v>
      </c>
      <c r="C435" s="49" t="s">
        <v>9</v>
      </c>
      <c r="D435" s="51">
        <v>43679</v>
      </c>
      <c r="E435" s="51" t="s">
        <v>2551</v>
      </c>
      <c r="F435" s="51" t="s">
        <v>76</v>
      </c>
      <c r="G435" s="49" t="s">
        <v>2781</v>
      </c>
      <c r="H435" s="49" t="s">
        <v>12</v>
      </c>
      <c r="I435" s="49" t="str">
        <f t="shared" si="41"/>
        <v>Negative</v>
      </c>
      <c r="J435" s="17">
        <v>9001</v>
      </c>
      <c r="K435" s="49" t="s">
        <v>193</v>
      </c>
      <c r="L435" s="82" t="str">
        <f>IF(J435=9001,VLOOKUP(K435,'ISO-reference'!$C$1:$D$67,2,FALSE),IF(J435=45001,VLOOKUP(K435,'ISO-reference'!$A$1:$B$40,2,FALSE),IF(J435=21001,VLOOKUP(K435,'ISO-reference'!$E$1:$F$75,2,FALSE),"No ISO Mapping")))</f>
        <v xml:space="preserve"> Determining requirements for products &amp; services</v>
      </c>
      <c r="M435" s="49" t="s">
        <v>194</v>
      </c>
      <c r="N435" s="16"/>
      <c r="O435" s="52">
        <f t="shared" si="45"/>
        <v>43739</v>
      </c>
      <c r="P435" s="52">
        <v>43874</v>
      </c>
      <c r="Q435" s="82" t="s">
        <v>829</v>
      </c>
      <c r="R435" s="28" t="str">
        <f t="shared" si="43"/>
        <v>Closed</v>
      </c>
      <c r="S435" s="17">
        <f t="shared" ca="1" si="42"/>
        <v>195</v>
      </c>
      <c r="T435" s="17">
        <f t="shared" si="44"/>
        <v>135</v>
      </c>
      <c r="U435" s="17">
        <v>297</v>
      </c>
      <c r="V435" s="45">
        <v>15940</v>
      </c>
    </row>
    <row r="436" spans="1:22" ht="27.6">
      <c r="A436" s="45">
        <v>435</v>
      </c>
      <c r="B436" s="82" t="s">
        <v>830</v>
      </c>
      <c r="C436" s="49" t="s">
        <v>9</v>
      </c>
      <c r="D436" s="51">
        <v>43679</v>
      </c>
      <c r="E436" s="51" t="s">
        <v>2551</v>
      </c>
      <c r="F436" s="51" t="s">
        <v>76</v>
      </c>
      <c r="G436" s="49" t="s">
        <v>2781</v>
      </c>
      <c r="H436" s="49" t="s">
        <v>12</v>
      </c>
      <c r="I436" s="49" t="str">
        <f t="shared" si="41"/>
        <v>Negative</v>
      </c>
      <c r="J436" s="17">
        <v>9001</v>
      </c>
      <c r="K436" s="49" t="s">
        <v>193</v>
      </c>
      <c r="L436" s="82" t="str">
        <f>IF(J436=9001,VLOOKUP(K436,'ISO-reference'!$C$1:$D$67,2,FALSE),IF(J436=45001,VLOOKUP(K436,'ISO-reference'!$A$1:$B$40,2,FALSE),IF(J436=21001,VLOOKUP(K436,'ISO-reference'!$E$1:$F$75,2,FALSE),"No ISO Mapping")))</f>
        <v xml:space="preserve"> Determining requirements for products &amp; services</v>
      </c>
      <c r="M436" s="49" t="s">
        <v>194</v>
      </c>
      <c r="N436" s="16"/>
      <c r="O436" s="52">
        <f t="shared" si="45"/>
        <v>43739</v>
      </c>
      <c r="P436" s="52">
        <v>43895</v>
      </c>
      <c r="Q436" s="82" t="s">
        <v>831</v>
      </c>
      <c r="R436" s="28" t="str">
        <f t="shared" si="43"/>
        <v>Closed</v>
      </c>
      <c r="S436" s="17">
        <f t="shared" ca="1" si="42"/>
        <v>216</v>
      </c>
      <c r="T436" s="17">
        <f t="shared" si="44"/>
        <v>156</v>
      </c>
      <c r="U436" s="17">
        <v>298</v>
      </c>
      <c r="V436" s="45">
        <v>15941</v>
      </c>
    </row>
    <row r="437" spans="1:22" ht="27.6">
      <c r="A437" s="45">
        <v>436</v>
      </c>
      <c r="B437" s="82" t="s">
        <v>832</v>
      </c>
      <c r="C437" s="49" t="s">
        <v>9</v>
      </c>
      <c r="D437" s="51">
        <v>43679</v>
      </c>
      <c r="E437" s="51" t="s">
        <v>2551</v>
      </c>
      <c r="F437" s="51" t="s">
        <v>76</v>
      </c>
      <c r="G437" s="49" t="s">
        <v>2781</v>
      </c>
      <c r="H437" s="49" t="s">
        <v>88</v>
      </c>
      <c r="I437" s="49" t="str">
        <f t="shared" si="41"/>
        <v>Neutral</v>
      </c>
      <c r="J437" s="17">
        <v>9001</v>
      </c>
      <c r="K437" s="49" t="s">
        <v>193</v>
      </c>
      <c r="L437" s="82" t="str">
        <f>IF(J437=9001,VLOOKUP(K437,'ISO-reference'!$C$1:$D$67,2,FALSE),IF(J437=45001,VLOOKUP(K437,'ISO-reference'!$A$1:$B$40,2,FALSE),IF(J437=21001,VLOOKUP(K437,'ISO-reference'!$E$1:$F$75,2,FALSE),"No ISO Mapping")))</f>
        <v xml:space="preserve"> Determining requirements for products &amp; services</v>
      </c>
      <c r="M437" s="49" t="s">
        <v>194</v>
      </c>
      <c r="N437" s="16"/>
      <c r="O437" s="52">
        <f t="shared" si="45"/>
        <v>43739</v>
      </c>
      <c r="P437" s="52">
        <v>43874</v>
      </c>
      <c r="Q437" s="82" t="s">
        <v>833</v>
      </c>
      <c r="R437" s="28" t="str">
        <f t="shared" si="43"/>
        <v>Closed</v>
      </c>
      <c r="S437" s="17">
        <f t="shared" ca="1" si="42"/>
        <v>195</v>
      </c>
      <c r="T437" s="17">
        <f t="shared" si="44"/>
        <v>135</v>
      </c>
      <c r="U437" s="17">
        <v>292</v>
      </c>
      <c r="V437" s="45">
        <v>15943</v>
      </c>
    </row>
    <row r="438" spans="1:22" ht="27.6">
      <c r="A438" s="45">
        <v>437</v>
      </c>
      <c r="B438" s="82" t="s">
        <v>834</v>
      </c>
      <c r="C438" s="49" t="s">
        <v>9</v>
      </c>
      <c r="D438" s="51">
        <v>43679</v>
      </c>
      <c r="E438" s="51" t="s">
        <v>2551</v>
      </c>
      <c r="F438" s="51" t="s">
        <v>76</v>
      </c>
      <c r="G438" s="49" t="s">
        <v>2781</v>
      </c>
      <c r="H438" s="49" t="s">
        <v>88</v>
      </c>
      <c r="I438" s="49" t="str">
        <f t="shared" si="41"/>
        <v>Neutral</v>
      </c>
      <c r="J438" s="17">
        <v>9001</v>
      </c>
      <c r="K438" s="49" t="s">
        <v>193</v>
      </c>
      <c r="L438" s="82" t="str">
        <f>IF(J438=9001,VLOOKUP(K438,'ISO-reference'!$C$1:$D$67,2,FALSE),IF(J438=45001,VLOOKUP(K438,'ISO-reference'!$A$1:$B$40,2,FALSE),IF(J438=21001,VLOOKUP(K438,'ISO-reference'!$E$1:$F$75,2,FALSE),"No ISO Mapping")))</f>
        <v xml:space="preserve"> Determining requirements for products &amp; services</v>
      </c>
      <c r="M438" s="49" t="s">
        <v>194</v>
      </c>
      <c r="N438" s="16"/>
      <c r="O438" s="52">
        <f t="shared" si="45"/>
        <v>43739</v>
      </c>
      <c r="P438" s="52">
        <v>43874</v>
      </c>
      <c r="Q438" s="82" t="s">
        <v>835</v>
      </c>
      <c r="R438" s="28" t="str">
        <f t="shared" si="43"/>
        <v>Closed</v>
      </c>
      <c r="S438" s="17">
        <f t="shared" ca="1" si="42"/>
        <v>195</v>
      </c>
      <c r="T438" s="17">
        <f t="shared" si="44"/>
        <v>135</v>
      </c>
      <c r="U438" s="17">
        <v>293</v>
      </c>
      <c r="V438" s="45">
        <v>15944</v>
      </c>
    </row>
    <row r="439" spans="1:22" ht="27.6">
      <c r="A439" s="45">
        <v>438</v>
      </c>
      <c r="B439" s="82" t="s">
        <v>836</v>
      </c>
      <c r="C439" s="49" t="s">
        <v>9</v>
      </c>
      <c r="D439" s="51">
        <v>43679</v>
      </c>
      <c r="E439" s="51" t="s">
        <v>2551</v>
      </c>
      <c r="F439" s="51" t="s">
        <v>76</v>
      </c>
      <c r="G439" s="49" t="s">
        <v>2781</v>
      </c>
      <c r="H439" s="49" t="s">
        <v>12</v>
      </c>
      <c r="I439" s="49" t="str">
        <f t="shared" si="41"/>
        <v>Negative</v>
      </c>
      <c r="J439" s="17">
        <v>9001</v>
      </c>
      <c r="K439" s="49" t="s">
        <v>193</v>
      </c>
      <c r="L439" s="82" t="str">
        <f>IF(J439=9001,VLOOKUP(K439,'ISO-reference'!$C$1:$D$67,2,FALSE),IF(J439=45001,VLOOKUP(K439,'ISO-reference'!$A$1:$B$40,2,FALSE),IF(J439=21001,VLOOKUP(K439,'ISO-reference'!$E$1:$F$75,2,FALSE),"No ISO Mapping")))</f>
        <v xml:space="preserve"> Determining requirements for products &amp; services</v>
      </c>
      <c r="M439" s="49" t="s">
        <v>194</v>
      </c>
      <c r="N439" s="16"/>
      <c r="O439" s="52">
        <f t="shared" si="45"/>
        <v>43739</v>
      </c>
      <c r="P439" s="52">
        <v>43878</v>
      </c>
      <c r="Q439" s="82" t="s">
        <v>694</v>
      </c>
      <c r="R439" s="28" t="str">
        <f t="shared" si="43"/>
        <v>Closed</v>
      </c>
      <c r="S439" s="17">
        <f t="shared" ca="1" si="42"/>
        <v>199</v>
      </c>
      <c r="T439" s="17">
        <f t="shared" si="44"/>
        <v>139</v>
      </c>
      <c r="U439" s="17">
        <v>294</v>
      </c>
      <c r="V439" s="45">
        <v>15945</v>
      </c>
    </row>
    <row r="440" spans="1:22" ht="41.4">
      <c r="A440" s="45">
        <v>439</v>
      </c>
      <c r="B440" s="82" t="s">
        <v>837</v>
      </c>
      <c r="C440" s="49" t="s">
        <v>9</v>
      </c>
      <c r="D440" s="51">
        <v>43679</v>
      </c>
      <c r="E440" s="51" t="s">
        <v>2551</v>
      </c>
      <c r="F440" s="51" t="s">
        <v>76</v>
      </c>
      <c r="G440" s="49" t="s">
        <v>2781</v>
      </c>
      <c r="H440" s="49" t="s">
        <v>12</v>
      </c>
      <c r="I440" s="49" t="str">
        <f t="shared" si="41"/>
        <v>Negative</v>
      </c>
      <c r="J440" s="17">
        <v>9001</v>
      </c>
      <c r="K440" s="49" t="s">
        <v>193</v>
      </c>
      <c r="L440" s="82" t="str">
        <f>IF(J440=9001,VLOOKUP(K440,'ISO-reference'!$C$1:$D$67,2,FALSE),IF(J440=45001,VLOOKUP(K440,'ISO-reference'!$A$1:$B$40,2,FALSE),IF(J440=21001,VLOOKUP(K440,'ISO-reference'!$E$1:$F$75,2,FALSE),"No ISO Mapping")))</f>
        <v xml:space="preserve"> Determining requirements for products &amp; services</v>
      </c>
      <c r="M440" s="49" t="s">
        <v>194</v>
      </c>
      <c r="N440" s="16"/>
      <c r="O440" s="52">
        <f t="shared" si="45"/>
        <v>43739</v>
      </c>
      <c r="P440" s="52">
        <v>43910</v>
      </c>
      <c r="Q440" s="82" t="s">
        <v>838</v>
      </c>
      <c r="R440" s="28" t="str">
        <f t="shared" si="43"/>
        <v>Closed</v>
      </c>
      <c r="S440" s="17">
        <f t="shared" ca="1" si="42"/>
        <v>231</v>
      </c>
      <c r="T440" s="17">
        <f t="shared" si="44"/>
        <v>171</v>
      </c>
      <c r="U440" s="17">
        <v>299</v>
      </c>
      <c r="V440" s="45">
        <v>15946</v>
      </c>
    </row>
    <row r="441" spans="1:22" ht="27.6">
      <c r="A441" s="45">
        <v>440</v>
      </c>
      <c r="B441" s="82" t="s">
        <v>839</v>
      </c>
      <c r="C441" s="49" t="s">
        <v>9</v>
      </c>
      <c r="D441" s="51">
        <v>43679</v>
      </c>
      <c r="E441" s="51" t="s">
        <v>2551</v>
      </c>
      <c r="F441" s="51" t="s">
        <v>76</v>
      </c>
      <c r="G441" s="49" t="s">
        <v>2781</v>
      </c>
      <c r="H441" s="49" t="s">
        <v>12</v>
      </c>
      <c r="I441" s="49" t="str">
        <f t="shared" si="41"/>
        <v>Negative</v>
      </c>
      <c r="J441" s="17">
        <v>9001</v>
      </c>
      <c r="K441" s="49" t="s">
        <v>193</v>
      </c>
      <c r="L441" s="82" t="str">
        <f>IF(J441=9001,VLOOKUP(K441,'ISO-reference'!$C$1:$D$67,2,FALSE),IF(J441=45001,VLOOKUP(K441,'ISO-reference'!$A$1:$B$40,2,FALSE),IF(J441=21001,VLOOKUP(K441,'ISO-reference'!$E$1:$F$75,2,FALSE),"No ISO Mapping")))</f>
        <v xml:space="preserve"> Determining requirements for products &amp; services</v>
      </c>
      <c r="M441" s="49" t="s">
        <v>194</v>
      </c>
      <c r="N441" s="16"/>
      <c r="O441" s="52">
        <f t="shared" si="45"/>
        <v>43739</v>
      </c>
      <c r="P441" s="52">
        <v>43949</v>
      </c>
      <c r="Q441" s="82" t="s">
        <v>840</v>
      </c>
      <c r="R441" s="28" t="str">
        <f t="shared" si="43"/>
        <v>Closed</v>
      </c>
      <c r="S441" s="17">
        <f t="shared" ca="1" si="42"/>
        <v>270</v>
      </c>
      <c r="T441" s="17">
        <f t="shared" si="44"/>
        <v>210</v>
      </c>
      <c r="U441" s="17">
        <v>300</v>
      </c>
      <c r="V441" s="45">
        <v>15947</v>
      </c>
    </row>
    <row r="442" spans="1:22" ht="27.6">
      <c r="A442" s="45">
        <v>441</v>
      </c>
      <c r="B442" s="82" t="s">
        <v>841</v>
      </c>
      <c r="C442" s="49" t="s">
        <v>9</v>
      </c>
      <c r="D442" s="51">
        <v>43679</v>
      </c>
      <c r="E442" s="51" t="s">
        <v>2551</v>
      </c>
      <c r="F442" s="51" t="s">
        <v>76</v>
      </c>
      <c r="G442" s="49" t="s">
        <v>2781</v>
      </c>
      <c r="H442" s="49" t="s">
        <v>12</v>
      </c>
      <c r="I442" s="49" t="str">
        <f t="shared" si="41"/>
        <v>Negative</v>
      </c>
      <c r="J442" s="17">
        <v>9001</v>
      </c>
      <c r="K442" s="49" t="s">
        <v>193</v>
      </c>
      <c r="L442" s="82" t="str">
        <f>IF(J442=9001,VLOOKUP(K442,'ISO-reference'!$C$1:$D$67,2,FALSE),IF(J442=45001,VLOOKUP(K442,'ISO-reference'!$A$1:$B$40,2,FALSE),IF(J442=21001,VLOOKUP(K442,'ISO-reference'!$E$1:$F$75,2,FALSE),"No ISO Mapping")))</f>
        <v xml:space="preserve"> Determining requirements for products &amp; services</v>
      </c>
      <c r="M442" s="49" t="s">
        <v>194</v>
      </c>
      <c r="N442" s="16"/>
      <c r="O442" s="52">
        <f t="shared" si="45"/>
        <v>43739</v>
      </c>
      <c r="P442" s="52">
        <v>43944</v>
      </c>
      <c r="Q442" s="82" t="s">
        <v>842</v>
      </c>
      <c r="R442" s="28" t="str">
        <f t="shared" si="43"/>
        <v>Closed</v>
      </c>
      <c r="S442" s="17">
        <f t="shared" ca="1" si="42"/>
        <v>265</v>
      </c>
      <c r="T442" s="17">
        <f t="shared" si="44"/>
        <v>205</v>
      </c>
      <c r="U442" s="17">
        <v>301</v>
      </c>
      <c r="V442" s="45">
        <v>15948</v>
      </c>
    </row>
    <row r="443" spans="1:22" ht="27.6">
      <c r="A443" s="45">
        <v>442</v>
      </c>
      <c r="B443" s="82" t="s">
        <v>843</v>
      </c>
      <c r="C443" s="49" t="s">
        <v>9</v>
      </c>
      <c r="D443" s="51">
        <v>43679</v>
      </c>
      <c r="E443" s="51" t="s">
        <v>2551</v>
      </c>
      <c r="F443" s="51" t="s">
        <v>76</v>
      </c>
      <c r="G443" s="49" t="s">
        <v>2781</v>
      </c>
      <c r="H443" s="49" t="s">
        <v>88</v>
      </c>
      <c r="I443" s="49" t="str">
        <f t="shared" si="41"/>
        <v>Neutral</v>
      </c>
      <c r="J443" s="17">
        <v>9001</v>
      </c>
      <c r="K443" s="49" t="s">
        <v>193</v>
      </c>
      <c r="L443" s="82" t="str">
        <f>IF(J443=9001,VLOOKUP(K443,'ISO-reference'!$C$1:$D$67,2,FALSE),IF(J443=45001,VLOOKUP(K443,'ISO-reference'!$A$1:$B$40,2,FALSE),IF(J443=21001,VLOOKUP(K443,'ISO-reference'!$E$1:$F$75,2,FALSE),"No ISO Mapping")))</f>
        <v xml:space="preserve"> Determining requirements for products &amp; services</v>
      </c>
      <c r="M443" s="49" t="s">
        <v>194</v>
      </c>
      <c r="N443" s="16"/>
      <c r="O443" s="52">
        <f t="shared" si="45"/>
        <v>43739</v>
      </c>
      <c r="P443" s="52">
        <v>43907</v>
      </c>
      <c r="Q443" s="82" t="s">
        <v>844</v>
      </c>
      <c r="R443" s="28" t="str">
        <f t="shared" si="43"/>
        <v>Closed</v>
      </c>
      <c r="S443" s="17">
        <f t="shared" ca="1" si="42"/>
        <v>228</v>
      </c>
      <c r="T443" s="17">
        <f t="shared" si="44"/>
        <v>168</v>
      </c>
      <c r="U443" s="17">
        <v>302</v>
      </c>
      <c r="V443" s="45">
        <v>15952</v>
      </c>
    </row>
    <row r="444" spans="1:22" ht="27.6">
      <c r="A444" s="45">
        <v>443</v>
      </c>
      <c r="B444" s="82" t="s">
        <v>845</v>
      </c>
      <c r="C444" s="49" t="s">
        <v>9</v>
      </c>
      <c r="D444" s="51">
        <v>43679</v>
      </c>
      <c r="E444" s="51" t="s">
        <v>2551</v>
      </c>
      <c r="F444" s="51" t="s">
        <v>76</v>
      </c>
      <c r="G444" s="49" t="s">
        <v>2781</v>
      </c>
      <c r="H444" s="49" t="s">
        <v>88</v>
      </c>
      <c r="I444" s="49" t="str">
        <f t="shared" si="41"/>
        <v>Neutral</v>
      </c>
      <c r="J444" s="17">
        <v>9001</v>
      </c>
      <c r="K444" s="49" t="s">
        <v>193</v>
      </c>
      <c r="L444" s="82" t="str">
        <f>IF(J444=9001,VLOOKUP(K444,'ISO-reference'!$C$1:$D$67,2,FALSE),IF(J444=45001,VLOOKUP(K444,'ISO-reference'!$A$1:$B$40,2,FALSE),IF(J444=21001,VLOOKUP(K444,'ISO-reference'!$E$1:$F$75,2,FALSE),"No ISO Mapping")))</f>
        <v xml:space="preserve"> Determining requirements for products &amp; services</v>
      </c>
      <c r="M444" s="49" t="s">
        <v>194</v>
      </c>
      <c r="N444" s="16"/>
      <c r="O444" s="52">
        <f t="shared" si="45"/>
        <v>43739</v>
      </c>
      <c r="P444" s="52">
        <v>43876</v>
      </c>
      <c r="Q444" s="82" t="s">
        <v>846</v>
      </c>
      <c r="R444" s="28" t="str">
        <f t="shared" si="43"/>
        <v>Closed</v>
      </c>
      <c r="S444" s="17">
        <f t="shared" ca="1" si="42"/>
        <v>197</v>
      </c>
      <c r="T444" s="17">
        <f t="shared" si="44"/>
        <v>137</v>
      </c>
      <c r="U444" s="17">
        <v>303</v>
      </c>
      <c r="V444" s="45">
        <v>15953</v>
      </c>
    </row>
    <row r="445" spans="1:22" ht="27.6">
      <c r="A445" s="45">
        <v>444</v>
      </c>
      <c r="B445" s="82" t="s">
        <v>847</v>
      </c>
      <c r="C445" s="49" t="s">
        <v>9</v>
      </c>
      <c r="D445" s="51">
        <v>43679</v>
      </c>
      <c r="E445" s="51" t="s">
        <v>2551</v>
      </c>
      <c r="F445" s="51" t="s">
        <v>76</v>
      </c>
      <c r="G445" s="49" t="s">
        <v>2781</v>
      </c>
      <c r="H445" s="49" t="s">
        <v>88</v>
      </c>
      <c r="I445" s="49" t="str">
        <f t="shared" si="41"/>
        <v>Neutral</v>
      </c>
      <c r="J445" s="17">
        <v>9001</v>
      </c>
      <c r="K445" s="49" t="s">
        <v>85</v>
      </c>
      <c r="L445" s="82" t="str">
        <f>IF(J445=9001,VLOOKUP(K445,'ISO-reference'!$C$1:$D$67,2,FALSE),IF(J445=45001,VLOOKUP(K445,'ISO-reference'!$A$1:$B$40,2,FALSE),IF(J445=21001,VLOOKUP(K445,'ISO-reference'!$E$1:$F$75,2,FALSE),"No ISO Mapping")))</f>
        <v xml:space="preserve"> Infrastructure</v>
      </c>
      <c r="M445" s="49" t="s">
        <v>194</v>
      </c>
      <c r="N445" s="16"/>
      <c r="O445" s="52">
        <f t="shared" si="45"/>
        <v>43739</v>
      </c>
      <c r="P445" s="52">
        <v>43910</v>
      </c>
      <c r="Q445" s="82" t="s">
        <v>848</v>
      </c>
      <c r="R445" s="28" t="str">
        <f t="shared" si="43"/>
        <v>Closed</v>
      </c>
      <c r="S445" s="17">
        <f t="shared" ca="1" si="42"/>
        <v>231</v>
      </c>
      <c r="T445" s="17">
        <f t="shared" si="44"/>
        <v>171</v>
      </c>
      <c r="U445" s="17"/>
      <c r="V445" s="45">
        <v>15954</v>
      </c>
    </row>
    <row r="446" spans="1:22" ht="27.6">
      <c r="A446" s="45">
        <v>445</v>
      </c>
      <c r="B446" s="82" t="s">
        <v>849</v>
      </c>
      <c r="C446" s="49" t="s">
        <v>9</v>
      </c>
      <c r="D446" s="51">
        <v>43679</v>
      </c>
      <c r="E446" s="51" t="s">
        <v>2551</v>
      </c>
      <c r="F446" s="51" t="s">
        <v>76</v>
      </c>
      <c r="G446" s="49" t="s">
        <v>2781</v>
      </c>
      <c r="H446" s="49" t="s">
        <v>12</v>
      </c>
      <c r="I446" s="49" t="str">
        <f t="shared" si="41"/>
        <v>Negative</v>
      </c>
      <c r="J446" s="17">
        <v>45001</v>
      </c>
      <c r="K446" s="49">
        <v>7.1</v>
      </c>
      <c r="L446" s="82" t="str">
        <f>IF(J446=9001,VLOOKUP(K446,'ISO-reference'!$C$1:$D$67,2,FALSE),IF(J446=45001,VLOOKUP(K446,'ISO-reference'!$A$1:$B$40,2,FALSE),IF(J446=21001,VLOOKUP(K446,'ISO-reference'!$E$1:$F$75,2,FALSE),"No ISO Mapping")))</f>
        <v xml:space="preserve"> Resources</v>
      </c>
      <c r="M446" s="49" t="s">
        <v>194</v>
      </c>
      <c r="N446" s="16"/>
      <c r="O446" s="52">
        <f t="shared" si="45"/>
        <v>43739</v>
      </c>
      <c r="P446" s="52">
        <v>43876</v>
      </c>
      <c r="Q446" s="82" t="s">
        <v>408</v>
      </c>
      <c r="R446" s="28" t="str">
        <f t="shared" si="43"/>
        <v>Closed</v>
      </c>
      <c r="S446" s="17">
        <f t="shared" ca="1" si="42"/>
        <v>197</v>
      </c>
      <c r="T446" s="17">
        <f t="shared" si="44"/>
        <v>137</v>
      </c>
      <c r="U446" s="17">
        <v>234</v>
      </c>
      <c r="V446" s="45">
        <v>15955</v>
      </c>
    </row>
    <row r="447" spans="1:22" ht="27.6">
      <c r="A447" s="45">
        <v>446</v>
      </c>
      <c r="B447" s="82" t="s">
        <v>850</v>
      </c>
      <c r="C447" s="49" t="s">
        <v>9</v>
      </c>
      <c r="D447" s="51">
        <v>43679</v>
      </c>
      <c r="E447" s="51" t="s">
        <v>2551</v>
      </c>
      <c r="F447" s="51" t="s">
        <v>76</v>
      </c>
      <c r="G447" s="49" t="s">
        <v>2781</v>
      </c>
      <c r="H447" s="49" t="s">
        <v>88</v>
      </c>
      <c r="I447" s="49" t="str">
        <f t="shared" si="41"/>
        <v>Neutral</v>
      </c>
      <c r="J447" s="17">
        <v>9001</v>
      </c>
      <c r="K447" s="49" t="s">
        <v>85</v>
      </c>
      <c r="L447" s="82" t="str">
        <f>IF(J447=9001,VLOOKUP(K447,'ISO-reference'!$C$1:$D$67,2,FALSE),IF(J447=45001,VLOOKUP(K447,'ISO-reference'!$A$1:$B$40,2,FALSE),IF(J447=21001,VLOOKUP(K447,'ISO-reference'!$E$1:$F$75,2,FALSE),"No ISO Mapping")))</f>
        <v xml:space="preserve"> Infrastructure</v>
      </c>
      <c r="M447" s="49" t="s">
        <v>194</v>
      </c>
      <c r="N447" s="16"/>
      <c r="O447" s="52">
        <f t="shared" si="45"/>
        <v>43739</v>
      </c>
      <c r="P447" s="52">
        <v>43888</v>
      </c>
      <c r="Q447" s="82" t="s">
        <v>851</v>
      </c>
      <c r="R447" s="28" t="str">
        <f t="shared" si="43"/>
        <v>Closed</v>
      </c>
      <c r="S447" s="17">
        <f t="shared" ca="1" si="42"/>
        <v>209</v>
      </c>
      <c r="T447" s="17">
        <f t="shared" si="44"/>
        <v>149</v>
      </c>
      <c r="U447" s="17">
        <v>278</v>
      </c>
      <c r="V447" s="45">
        <v>15956</v>
      </c>
    </row>
    <row r="448" spans="1:22" ht="41.4">
      <c r="A448" s="45">
        <v>447</v>
      </c>
      <c r="B448" s="82" t="s">
        <v>852</v>
      </c>
      <c r="C448" s="49" t="s">
        <v>9</v>
      </c>
      <c r="D448" s="51">
        <v>43679</v>
      </c>
      <c r="E448" s="51" t="s">
        <v>2551</v>
      </c>
      <c r="F448" s="51" t="s">
        <v>76</v>
      </c>
      <c r="G448" s="49" t="s">
        <v>2781</v>
      </c>
      <c r="H448" s="49" t="s">
        <v>88</v>
      </c>
      <c r="I448" s="49" t="str">
        <f t="shared" si="41"/>
        <v>Neutral</v>
      </c>
      <c r="J448" s="17">
        <v>9001</v>
      </c>
      <c r="K448" s="49" t="s">
        <v>85</v>
      </c>
      <c r="L448" s="82" t="str">
        <f>IF(J448=9001,VLOOKUP(K448,'ISO-reference'!$C$1:$D$67,2,FALSE),IF(J448=45001,VLOOKUP(K448,'ISO-reference'!$A$1:$B$40,2,FALSE),IF(J448=21001,VLOOKUP(K448,'ISO-reference'!$E$1:$F$75,2,FALSE),"No ISO Mapping")))</f>
        <v xml:space="preserve"> Infrastructure</v>
      </c>
      <c r="M448" s="49" t="s">
        <v>194</v>
      </c>
      <c r="N448" s="16"/>
      <c r="O448" s="52">
        <f t="shared" si="45"/>
        <v>43739</v>
      </c>
      <c r="P448" s="52">
        <v>43874</v>
      </c>
      <c r="Q448" s="82" t="s">
        <v>853</v>
      </c>
      <c r="R448" s="28" t="str">
        <f t="shared" si="43"/>
        <v>Closed</v>
      </c>
      <c r="S448" s="17">
        <f t="shared" ca="1" si="42"/>
        <v>195</v>
      </c>
      <c r="T448" s="17">
        <f t="shared" si="44"/>
        <v>135</v>
      </c>
      <c r="U448" s="17">
        <v>277</v>
      </c>
      <c r="V448" s="45">
        <v>15958</v>
      </c>
    </row>
    <row r="449" spans="1:22" ht="41.4">
      <c r="A449" s="45">
        <v>448</v>
      </c>
      <c r="B449" s="82" t="s">
        <v>854</v>
      </c>
      <c r="C449" s="49" t="s">
        <v>9</v>
      </c>
      <c r="D449" s="51">
        <v>43679</v>
      </c>
      <c r="E449" s="51" t="s">
        <v>2551</v>
      </c>
      <c r="F449" s="51" t="s">
        <v>76</v>
      </c>
      <c r="G449" s="49" t="s">
        <v>2781</v>
      </c>
      <c r="H449" s="49" t="s">
        <v>12</v>
      </c>
      <c r="I449" s="49" t="str">
        <f t="shared" si="41"/>
        <v>Negative</v>
      </c>
      <c r="J449" s="17">
        <v>9001</v>
      </c>
      <c r="K449" s="49" t="s">
        <v>193</v>
      </c>
      <c r="L449" s="82" t="str">
        <f>IF(J449=9001,VLOOKUP(K449,'ISO-reference'!$C$1:$D$67,2,FALSE),IF(J449=45001,VLOOKUP(K449,'ISO-reference'!$A$1:$B$40,2,FALSE),IF(J449=21001,VLOOKUP(K449,'ISO-reference'!$E$1:$F$75,2,FALSE),"No ISO Mapping")))</f>
        <v xml:space="preserve"> Determining requirements for products &amp; services</v>
      </c>
      <c r="M449" s="49" t="s">
        <v>194</v>
      </c>
      <c r="N449" s="16"/>
      <c r="O449" s="52">
        <f t="shared" ref="O449:O473" si="46">D449+60</f>
        <v>43739</v>
      </c>
      <c r="P449" s="52">
        <v>43895</v>
      </c>
      <c r="Q449" s="82" t="s">
        <v>855</v>
      </c>
      <c r="R449" s="28" t="str">
        <f t="shared" si="43"/>
        <v>Closed</v>
      </c>
      <c r="S449" s="17">
        <f t="shared" ca="1" si="42"/>
        <v>216</v>
      </c>
      <c r="T449" s="17">
        <f t="shared" si="44"/>
        <v>156</v>
      </c>
      <c r="U449" s="17">
        <v>304</v>
      </c>
      <c r="V449" s="45">
        <v>15960</v>
      </c>
    </row>
    <row r="450" spans="1:22" ht="55.2">
      <c r="A450" s="45">
        <v>449</v>
      </c>
      <c r="B450" s="82" t="s">
        <v>856</v>
      </c>
      <c r="C450" s="49" t="s">
        <v>9</v>
      </c>
      <c r="D450" s="51">
        <v>43679</v>
      </c>
      <c r="E450" s="51" t="s">
        <v>2551</v>
      </c>
      <c r="F450" s="51" t="s">
        <v>76</v>
      </c>
      <c r="G450" s="49" t="s">
        <v>2781</v>
      </c>
      <c r="H450" s="49" t="s">
        <v>88</v>
      </c>
      <c r="I450" s="49" t="str">
        <f t="shared" ref="I450:I513" si="47">IF(H450="Strength", "Positive", IF(OR(H450="OFI", H450="Observation"), "Neutral", "Negative"))</f>
        <v>Neutral</v>
      </c>
      <c r="J450" s="17">
        <v>45001</v>
      </c>
      <c r="K450" s="49">
        <v>7.4</v>
      </c>
      <c r="L450" s="82" t="str">
        <f>IF(J450=9001,VLOOKUP(K450,'ISO-reference'!$C$1:$D$67,2,FALSE),IF(J450=45001,VLOOKUP(K450,'ISO-reference'!$A$1:$B$40,2,FALSE),IF(J450=21001,VLOOKUP(K450,'ISO-reference'!$E$1:$F$75,2,FALSE),"No ISO Mapping")))</f>
        <v xml:space="preserve"> Communication</v>
      </c>
      <c r="M450" s="49" t="s">
        <v>194</v>
      </c>
      <c r="N450" s="16"/>
      <c r="O450" s="52">
        <f t="shared" si="46"/>
        <v>43739</v>
      </c>
      <c r="P450" s="52">
        <v>43895</v>
      </c>
      <c r="Q450" s="82" t="s">
        <v>857</v>
      </c>
      <c r="R450" s="28" t="str">
        <f t="shared" si="43"/>
        <v>Closed</v>
      </c>
      <c r="S450" s="17">
        <f t="shared" ref="S450:S513" ca="1" si="48">IF(P450="NA",TODAY()-D450, P450-D450)</f>
        <v>216</v>
      </c>
      <c r="T450" s="17">
        <f t="shared" si="44"/>
        <v>156</v>
      </c>
      <c r="U450" s="17">
        <v>249</v>
      </c>
      <c r="V450" s="45">
        <v>15990</v>
      </c>
    </row>
    <row r="451" spans="1:22" ht="55.2">
      <c r="A451" s="45">
        <v>450</v>
      </c>
      <c r="B451" s="82" t="s">
        <v>858</v>
      </c>
      <c r="C451" s="49" t="s">
        <v>9</v>
      </c>
      <c r="D451" s="51">
        <v>43679</v>
      </c>
      <c r="E451" s="51" t="s">
        <v>2551</v>
      </c>
      <c r="F451" s="51" t="s">
        <v>76</v>
      </c>
      <c r="G451" s="49" t="s">
        <v>2781</v>
      </c>
      <c r="H451" s="49" t="s">
        <v>12</v>
      </c>
      <c r="I451" s="49" t="str">
        <f t="shared" si="47"/>
        <v>Negative</v>
      </c>
      <c r="J451" s="17">
        <v>9001</v>
      </c>
      <c r="K451" s="49">
        <v>8.3000000000000007</v>
      </c>
      <c r="L451" s="82" t="str">
        <f>IF(J451=9001,VLOOKUP(K451,'ISO-reference'!$C$1:$D$67,2,FALSE),IF(J451=45001,VLOOKUP(K451,'ISO-reference'!$A$1:$B$40,2,FALSE),IF(J451=21001,VLOOKUP(K451,'ISO-reference'!$E$1:$F$75,2,FALSE),"No ISO Mapping")))</f>
        <v xml:space="preserve"> Design &amp; development of products &amp; services</v>
      </c>
      <c r="M451" s="49" t="s">
        <v>194</v>
      </c>
      <c r="N451" s="16"/>
      <c r="O451" s="52">
        <f t="shared" si="46"/>
        <v>43739</v>
      </c>
      <c r="P451" s="52">
        <v>43946</v>
      </c>
      <c r="Q451" s="82" t="s">
        <v>859</v>
      </c>
      <c r="R451" s="28" t="str">
        <f t="shared" ref="R451:R514" si="49">IF(P451="NA", "Open", "Closed")</f>
        <v>Closed</v>
      </c>
      <c r="S451" s="17">
        <f t="shared" ca="1" si="48"/>
        <v>267</v>
      </c>
      <c r="T451" s="17">
        <f t="shared" ref="T451:T514" si="50">IF(R451="Open",0, P451-O451)</f>
        <v>207</v>
      </c>
      <c r="U451" s="17">
        <v>318</v>
      </c>
      <c r="V451" s="45">
        <v>15991</v>
      </c>
    </row>
    <row r="452" spans="1:22" ht="41.4">
      <c r="A452" s="45">
        <v>451</v>
      </c>
      <c r="B452" s="82" t="s">
        <v>860</v>
      </c>
      <c r="C452" s="49" t="s">
        <v>9</v>
      </c>
      <c r="D452" s="51">
        <v>43679</v>
      </c>
      <c r="E452" s="51" t="s">
        <v>2551</v>
      </c>
      <c r="F452" s="51" t="s">
        <v>76</v>
      </c>
      <c r="G452" s="49" t="s">
        <v>2781</v>
      </c>
      <c r="H452" s="49" t="s">
        <v>88</v>
      </c>
      <c r="I452" s="49" t="str">
        <f t="shared" si="47"/>
        <v>Neutral</v>
      </c>
      <c r="J452" s="17">
        <v>9001</v>
      </c>
      <c r="K452" s="49">
        <v>8.3000000000000007</v>
      </c>
      <c r="L452" s="82" t="str">
        <f>IF(J452=9001,VLOOKUP(K452,'ISO-reference'!$C$1:$D$67,2,FALSE),IF(J452=45001,VLOOKUP(K452,'ISO-reference'!$A$1:$B$40,2,FALSE),IF(J452=21001,VLOOKUP(K452,'ISO-reference'!$E$1:$F$75,2,FALSE),"No ISO Mapping")))</f>
        <v xml:space="preserve"> Design &amp; development of products &amp; services</v>
      </c>
      <c r="M452" s="49" t="s">
        <v>194</v>
      </c>
      <c r="N452" s="16"/>
      <c r="O452" s="52">
        <f t="shared" si="46"/>
        <v>43739</v>
      </c>
      <c r="P452" s="52">
        <v>43895</v>
      </c>
      <c r="Q452" s="84" t="s">
        <v>861</v>
      </c>
      <c r="R452" s="28" t="str">
        <f t="shared" si="49"/>
        <v>Closed</v>
      </c>
      <c r="S452" s="17">
        <f t="shared" ca="1" si="48"/>
        <v>216</v>
      </c>
      <c r="T452" s="17">
        <f t="shared" si="50"/>
        <v>156</v>
      </c>
      <c r="U452" s="17">
        <v>323</v>
      </c>
      <c r="V452" s="45">
        <v>15994</v>
      </c>
    </row>
    <row r="453" spans="1:22" ht="27.6">
      <c r="A453" s="45">
        <v>452</v>
      </c>
      <c r="B453" s="82" t="s">
        <v>862</v>
      </c>
      <c r="C453" s="49" t="s">
        <v>9</v>
      </c>
      <c r="D453" s="51">
        <v>43679</v>
      </c>
      <c r="E453" s="51" t="s">
        <v>2551</v>
      </c>
      <c r="F453" s="51" t="s">
        <v>76</v>
      </c>
      <c r="G453" s="49" t="s">
        <v>2781</v>
      </c>
      <c r="H453" s="49" t="s">
        <v>88</v>
      </c>
      <c r="I453" s="49" t="str">
        <f t="shared" si="47"/>
        <v>Neutral</v>
      </c>
      <c r="J453" s="17">
        <v>9001</v>
      </c>
      <c r="K453" s="49">
        <v>8.3000000000000007</v>
      </c>
      <c r="L453" s="82" t="str">
        <f>IF(J453=9001,VLOOKUP(K453,'ISO-reference'!$C$1:$D$67,2,FALSE),IF(J453=45001,VLOOKUP(K453,'ISO-reference'!$A$1:$B$40,2,FALSE),IF(J453=21001,VLOOKUP(K453,'ISO-reference'!$E$1:$F$75,2,FALSE),"No ISO Mapping")))</f>
        <v xml:space="preserve"> Design &amp; development of products &amp; services</v>
      </c>
      <c r="M453" s="49" t="s">
        <v>194</v>
      </c>
      <c r="N453" s="16"/>
      <c r="O453" s="52">
        <f t="shared" si="46"/>
        <v>43739</v>
      </c>
      <c r="P453" s="52">
        <v>43895</v>
      </c>
      <c r="Q453" s="82" t="s">
        <v>863</v>
      </c>
      <c r="R453" s="28" t="str">
        <f t="shared" si="49"/>
        <v>Closed</v>
      </c>
      <c r="S453" s="17">
        <f t="shared" ca="1" si="48"/>
        <v>216</v>
      </c>
      <c r="T453" s="17">
        <f t="shared" si="50"/>
        <v>156</v>
      </c>
      <c r="U453" s="17">
        <v>324</v>
      </c>
      <c r="V453" s="45">
        <v>15995</v>
      </c>
    </row>
    <row r="454" spans="1:22" ht="27.6">
      <c r="A454" s="45">
        <v>453</v>
      </c>
      <c r="B454" s="82" t="s">
        <v>864</v>
      </c>
      <c r="C454" s="49" t="s">
        <v>9</v>
      </c>
      <c r="D454" s="51">
        <v>43679</v>
      </c>
      <c r="E454" s="51" t="s">
        <v>2551</v>
      </c>
      <c r="F454" s="51" t="s">
        <v>76</v>
      </c>
      <c r="G454" s="49" t="s">
        <v>2781</v>
      </c>
      <c r="H454" s="49" t="s">
        <v>12</v>
      </c>
      <c r="I454" s="49" t="str">
        <f t="shared" si="47"/>
        <v>Negative</v>
      </c>
      <c r="J454" s="17">
        <v>45001</v>
      </c>
      <c r="K454" s="49">
        <v>8.1</v>
      </c>
      <c r="L454" s="82" t="str">
        <f>IF(J454=9001,VLOOKUP(K454,'ISO-reference'!$C$1:$D$67,2,FALSE),IF(J454=45001,VLOOKUP(K454,'ISO-reference'!$A$1:$B$40,2,FALSE),IF(J454=21001,VLOOKUP(K454,'ISO-reference'!$E$1:$F$75,2,FALSE),"No ISO Mapping")))</f>
        <v xml:space="preserve"> Operational planning and control</v>
      </c>
      <c r="M454" s="49" t="s">
        <v>194</v>
      </c>
      <c r="N454" s="16"/>
      <c r="O454" s="52">
        <f t="shared" si="46"/>
        <v>43739</v>
      </c>
      <c r="P454" s="52">
        <v>43895</v>
      </c>
      <c r="Q454" s="82" t="s">
        <v>863</v>
      </c>
      <c r="R454" s="28" t="str">
        <f t="shared" si="49"/>
        <v>Closed</v>
      </c>
      <c r="S454" s="17">
        <f t="shared" ca="1" si="48"/>
        <v>216</v>
      </c>
      <c r="T454" s="17">
        <f t="shared" si="50"/>
        <v>156</v>
      </c>
      <c r="U454" s="17">
        <v>258</v>
      </c>
      <c r="V454" s="45">
        <v>15996</v>
      </c>
    </row>
    <row r="455" spans="1:22" ht="27.6">
      <c r="A455" s="45">
        <v>454</v>
      </c>
      <c r="B455" s="82" t="s">
        <v>865</v>
      </c>
      <c r="C455" s="49" t="s">
        <v>9</v>
      </c>
      <c r="D455" s="51">
        <v>43679</v>
      </c>
      <c r="E455" s="51" t="s">
        <v>2551</v>
      </c>
      <c r="F455" s="51" t="s">
        <v>76</v>
      </c>
      <c r="G455" s="49" t="s">
        <v>2781</v>
      </c>
      <c r="H455" s="49" t="s">
        <v>12</v>
      </c>
      <c r="I455" s="49" t="str">
        <f t="shared" si="47"/>
        <v>Negative</v>
      </c>
      <c r="J455" s="17">
        <v>45001</v>
      </c>
      <c r="K455" s="49">
        <v>8.1</v>
      </c>
      <c r="L455" s="82" t="str">
        <f>IF(J455=9001,VLOOKUP(K455,'ISO-reference'!$C$1:$D$67,2,FALSE),IF(J455=45001,VLOOKUP(K455,'ISO-reference'!$A$1:$B$40,2,FALSE),IF(J455=21001,VLOOKUP(K455,'ISO-reference'!$E$1:$F$75,2,FALSE),"No ISO Mapping")))</f>
        <v xml:space="preserve"> Operational planning and control</v>
      </c>
      <c r="M455" s="49" t="s">
        <v>194</v>
      </c>
      <c r="N455" s="16"/>
      <c r="O455" s="52">
        <f t="shared" si="46"/>
        <v>43739</v>
      </c>
      <c r="P455" s="52">
        <v>43895</v>
      </c>
      <c r="Q455" s="82" t="s">
        <v>866</v>
      </c>
      <c r="R455" s="28" t="str">
        <f t="shared" si="49"/>
        <v>Closed</v>
      </c>
      <c r="S455" s="17">
        <f t="shared" ca="1" si="48"/>
        <v>216</v>
      </c>
      <c r="T455" s="17">
        <f t="shared" si="50"/>
        <v>156</v>
      </c>
      <c r="U455" s="17">
        <v>259</v>
      </c>
      <c r="V455" s="45">
        <v>15998</v>
      </c>
    </row>
    <row r="456" spans="1:22" ht="82.8">
      <c r="A456" s="45">
        <v>455</v>
      </c>
      <c r="B456" s="82" t="s">
        <v>867</v>
      </c>
      <c r="C456" s="49" t="s">
        <v>9</v>
      </c>
      <c r="D456" s="51">
        <v>43679</v>
      </c>
      <c r="E456" s="51" t="s">
        <v>2551</v>
      </c>
      <c r="F456" s="51" t="s">
        <v>76</v>
      </c>
      <c r="G456" s="49" t="s">
        <v>2781</v>
      </c>
      <c r="H456" s="49" t="s">
        <v>88</v>
      </c>
      <c r="I456" s="49" t="str">
        <f t="shared" si="47"/>
        <v>Neutral</v>
      </c>
      <c r="J456" s="17">
        <v>45001</v>
      </c>
      <c r="K456" s="49">
        <v>8.1</v>
      </c>
      <c r="L456" s="82" t="str">
        <f>IF(J456=9001,VLOOKUP(K456,'ISO-reference'!$C$1:$D$67,2,FALSE),IF(J456=45001,VLOOKUP(K456,'ISO-reference'!$A$1:$B$40,2,FALSE),IF(J456=21001,VLOOKUP(K456,'ISO-reference'!$E$1:$F$75,2,FALSE),"No ISO Mapping")))</f>
        <v xml:space="preserve"> Operational planning and control</v>
      </c>
      <c r="M456" s="49" t="s">
        <v>194</v>
      </c>
      <c r="N456" s="16"/>
      <c r="O456" s="52">
        <f t="shared" si="46"/>
        <v>43739</v>
      </c>
      <c r="P456" s="52">
        <v>43895</v>
      </c>
      <c r="Q456" s="84" t="s">
        <v>868</v>
      </c>
      <c r="R456" s="28" t="str">
        <f t="shared" si="49"/>
        <v>Closed</v>
      </c>
      <c r="S456" s="17">
        <f t="shared" ca="1" si="48"/>
        <v>216</v>
      </c>
      <c r="T456" s="17">
        <f t="shared" si="50"/>
        <v>156</v>
      </c>
      <c r="U456" s="17">
        <v>260</v>
      </c>
      <c r="V456" s="45">
        <v>16001</v>
      </c>
    </row>
    <row r="457" spans="1:22" ht="41.4">
      <c r="A457" s="45">
        <v>456</v>
      </c>
      <c r="B457" s="82" t="s">
        <v>869</v>
      </c>
      <c r="C457" s="49" t="s">
        <v>9</v>
      </c>
      <c r="D457" s="51">
        <v>43679</v>
      </c>
      <c r="E457" s="51" t="s">
        <v>2551</v>
      </c>
      <c r="F457" s="51" t="s">
        <v>76</v>
      </c>
      <c r="G457" s="49" t="s">
        <v>2781</v>
      </c>
      <c r="H457" s="49" t="s">
        <v>88</v>
      </c>
      <c r="I457" s="49" t="str">
        <f t="shared" si="47"/>
        <v>Neutral</v>
      </c>
      <c r="J457" s="17">
        <v>45001</v>
      </c>
      <c r="K457" s="49">
        <v>8.1</v>
      </c>
      <c r="L457" s="82" t="str">
        <f>IF(J457=9001,VLOOKUP(K457,'ISO-reference'!$C$1:$D$67,2,FALSE),IF(J457=45001,VLOOKUP(K457,'ISO-reference'!$A$1:$B$40,2,FALSE),IF(J457=21001,VLOOKUP(K457,'ISO-reference'!$E$1:$F$75,2,FALSE),"No ISO Mapping")))</f>
        <v xml:space="preserve"> Operational planning and control</v>
      </c>
      <c r="M457" s="49" t="s">
        <v>194</v>
      </c>
      <c r="N457" s="16"/>
      <c r="O457" s="52">
        <f t="shared" si="46"/>
        <v>43739</v>
      </c>
      <c r="P457" s="52">
        <v>43902</v>
      </c>
      <c r="Q457" s="82" t="s">
        <v>870</v>
      </c>
      <c r="R457" s="28" t="str">
        <f t="shared" si="49"/>
        <v>Closed</v>
      </c>
      <c r="S457" s="17">
        <f t="shared" ca="1" si="48"/>
        <v>223</v>
      </c>
      <c r="T457" s="17">
        <f t="shared" si="50"/>
        <v>163</v>
      </c>
      <c r="U457" s="17">
        <v>262</v>
      </c>
      <c r="V457" s="45">
        <v>16002</v>
      </c>
    </row>
    <row r="458" spans="1:22" ht="27.6">
      <c r="A458" s="45">
        <v>457</v>
      </c>
      <c r="B458" s="82" t="s">
        <v>871</v>
      </c>
      <c r="C458" s="49" t="s">
        <v>9</v>
      </c>
      <c r="D458" s="51">
        <v>43679</v>
      </c>
      <c r="E458" s="51" t="s">
        <v>2551</v>
      </c>
      <c r="F458" s="51" t="s">
        <v>76</v>
      </c>
      <c r="G458" s="49" t="s">
        <v>2781</v>
      </c>
      <c r="H458" s="49" t="s">
        <v>12</v>
      </c>
      <c r="I458" s="49" t="str">
        <f t="shared" si="47"/>
        <v>Negative</v>
      </c>
      <c r="J458" s="17">
        <v>45001</v>
      </c>
      <c r="K458" s="49">
        <v>8.1</v>
      </c>
      <c r="L458" s="82" t="str">
        <f>IF(J458=9001,VLOOKUP(K458,'ISO-reference'!$C$1:$D$67,2,FALSE),IF(J458=45001,VLOOKUP(K458,'ISO-reference'!$A$1:$B$40,2,FALSE),IF(J458=21001,VLOOKUP(K458,'ISO-reference'!$E$1:$F$75,2,FALSE),"No ISO Mapping")))</f>
        <v xml:space="preserve"> Operational planning and control</v>
      </c>
      <c r="M458" s="49" t="s">
        <v>194</v>
      </c>
      <c r="N458" s="16"/>
      <c r="O458" s="52">
        <f t="shared" si="46"/>
        <v>43739</v>
      </c>
      <c r="P458" s="52">
        <v>43895</v>
      </c>
      <c r="Q458" s="82" t="s">
        <v>872</v>
      </c>
      <c r="R458" s="28" t="str">
        <f t="shared" si="49"/>
        <v>Closed</v>
      </c>
      <c r="S458" s="17">
        <f t="shared" ca="1" si="48"/>
        <v>216</v>
      </c>
      <c r="T458" s="17">
        <f t="shared" si="50"/>
        <v>156</v>
      </c>
      <c r="U458" s="17">
        <v>263</v>
      </c>
      <c r="V458" s="45">
        <v>16003</v>
      </c>
    </row>
    <row r="459" spans="1:22" ht="41.4">
      <c r="A459" s="45">
        <v>458</v>
      </c>
      <c r="B459" s="82" t="s">
        <v>873</v>
      </c>
      <c r="C459" s="49" t="s">
        <v>9</v>
      </c>
      <c r="D459" s="51">
        <v>43679</v>
      </c>
      <c r="E459" s="51" t="s">
        <v>2551</v>
      </c>
      <c r="F459" s="51" t="s">
        <v>76</v>
      </c>
      <c r="G459" s="49" t="s">
        <v>2781</v>
      </c>
      <c r="H459" s="49" t="s">
        <v>12</v>
      </c>
      <c r="I459" s="49" t="str">
        <f t="shared" si="47"/>
        <v>Negative</v>
      </c>
      <c r="J459" s="17">
        <v>45001</v>
      </c>
      <c r="K459" s="49">
        <v>8.1</v>
      </c>
      <c r="L459" s="82" t="str">
        <f>IF(J459=9001,VLOOKUP(K459,'ISO-reference'!$C$1:$D$67,2,FALSE),IF(J459=45001,VLOOKUP(K459,'ISO-reference'!$A$1:$B$40,2,FALSE),IF(J459=21001,VLOOKUP(K459,'ISO-reference'!$E$1:$F$75,2,FALSE),"No ISO Mapping")))</f>
        <v xml:space="preserve"> Operational planning and control</v>
      </c>
      <c r="M459" s="49" t="s">
        <v>194</v>
      </c>
      <c r="N459" s="16"/>
      <c r="O459" s="52">
        <f t="shared" si="46"/>
        <v>43739</v>
      </c>
      <c r="P459" s="52">
        <v>43902</v>
      </c>
      <c r="Q459" s="82" t="s">
        <v>874</v>
      </c>
      <c r="R459" s="28" t="str">
        <f t="shared" si="49"/>
        <v>Closed</v>
      </c>
      <c r="S459" s="17">
        <f t="shared" ca="1" si="48"/>
        <v>223</v>
      </c>
      <c r="T459" s="17">
        <f t="shared" si="50"/>
        <v>163</v>
      </c>
      <c r="U459" s="17">
        <v>261</v>
      </c>
      <c r="V459" s="45">
        <v>16004</v>
      </c>
    </row>
    <row r="460" spans="1:22" ht="27.6">
      <c r="A460" s="45">
        <v>459</v>
      </c>
      <c r="B460" s="82" t="s">
        <v>875</v>
      </c>
      <c r="C460" s="49" t="s">
        <v>9</v>
      </c>
      <c r="D460" s="51">
        <v>43679</v>
      </c>
      <c r="E460" s="51" t="s">
        <v>2551</v>
      </c>
      <c r="F460" s="51" t="s">
        <v>76</v>
      </c>
      <c r="G460" s="49" t="s">
        <v>2781</v>
      </c>
      <c r="H460" s="49" t="s">
        <v>12</v>
      </c>
      <c r="I460" s="49" t="str">
        <f t="shared" si="47"/>
        <v>Negative</v>
      </c>
      <c r="J460" s="17">
        <v>9001</v>
      </c>
      <c r="K460" s="49">
        <v>8.1999999999999993</v>
      </c>
      <c r="L460" s="82" t="str">
        <f>IF(J460=9001,VLOOKUP(K460,'ISO-reference'!$C$1:$D$67,2,FALSE),IF(J460=45001,VLOOKUP(K460,'ISO-reference'!$A$1:$B$40,2,FALSE),IF(J460=21001,VLOOKUP(K460,'ISO-reference'!$E$1:$F$75,2,FALSE),"No ISO Mapping")))</f>
        <v xml:space="preserve"> Requirements for products and services</v>
      </c>
      <c r="M460" s="49" t="s">
        <v>194</v>
      </c>
      <c r="N460" s="16"/>
      <c r="O460" s="52">
        <f t="shared" si="46"/>
        <v>43739</v>
      </c>
      <c r="P460" s="52">
        <v>43965</v>
      </c>
      <c r="Q460" s="82" t="s">
        <v>876</v>
      </c>
      <c r="R460" s="28" t="str">
        <f t="shared" si="49"/>
        <v>Closed</v>
      </c>
      <c r="S460" s="17">
        <f t="shared" ca="1" si="48"/>
        <v>286</v>
      </c>
      <c r="T460" s="17">
        <f t="shared" si="50"/>
        <v>226</v>
      </c>
      <c r="U460" s="17">
        <v>284</v>
      </c>
      <c r="V460" s="45">
        <v>16006</v>
      </c>
    </row>
    <row r="461" spans="1:22" ht="41.4">
      <c r="A461" s="45">
        <v>460</v>
      </c>
      <c r="B461" s="82" t="s">
        <v>877</v>
      </c>
      <c r="C461" s="49" t="s">
        <v>9</v>
      </c>
      <c r="D461" s="51">
        <v>43679</v>
      </c>
      <c r="E461" s="51" t="s">
        <v>2551</v>
      </c>
      <c r="F461" s="51" t="s">
        <v>76</v>
      </c>
      <c r="G461" s="49" t="s">
        <v>2781</v>
      </c>
      <c r="H461" s="49" t="s">
        <v>12</v>
      </c>
      <c r="I461" s="49" t="str">
        <f t="shared" si="47"/>
        <v>Negative</v>
      </c>
      <c r="J461" s="17">
        <v>45001</v>
      </c>
      <c r="K461" s="49">
        <v>8.1999999999999993</v>
      </c>
      <c r="L461" s="82" t="str">
        <f>IF(J461=9001,VLOOKUP(K461,'ISO-reference'!$C$1:$D$67,2,FALSE),IF(J461=45001,VLOOKUP(K461,'ISO-reference'!$A$1:$B$40,2,FALSE),IF(J461=21001,VLOOKUP(K461,'ISO-reference'!$E$1:$F$75,2,FALSE),"No ISO Mapping")))</f>
        <v xml:space="preserve"> Emergency preparedness and response</v>
      </c>
      <c r="M461" s="49" t="s">
        <v>194</v>
      </c>
      <c r="N461" s="16"/>
      <c r="O461" s="52">
        <f t="shared" si="46"/>
        <v>43739</v>
      </c>
      <c r="P461" s="52">
        <v>43955</v>
      </c>
      <c r="Q461" s="82" t="s">
        <v>878</v>
      </c>
      <c r="R461" s="28" t="str">
        <f t="shared" si="49"/>
        <v>Closed</v>
      </c>
      <c r="S461" s="17">
        <f t="shared" ca="1" si="48"/>
        <v>276</v>
      </c>
      <c r="T461" s="17">
        <f t="shared" si="50"/>
        <v>216</v>
      </c>
      <c r="U461" s="17">
        <v>268</v>
      </c>
      <c r="V461" s="45">
        <v>16008</v>
      </c>
    </row>
    <row r="462" spans="1:22" ht="110.4">
      <c r="A462" s="45">
        <v>461</v>
      </c>
      <c r="B462" s="82" t="s">
        <v>879</v>
      </c>
      <c r="C462" s="49" t="s">
        <v>9</v>
      </c>
      <c r="D462" s="51">
        <v>43679</v>
      </c>
      <c r="E462" s="51" t="s">
        <v>2551</v>
      </c>
      <c r="F462" s="51" t="s">
        <v>76</v>
      </c>
      <c r="G462" s="49" t="s">
        <v>2781</v>
      </c>
      <c r="H462" s="49" t="s">
        <v>12</v>
      </c>
      <c r="I462" s="49" t="str">
        <f t="shared" si="47"/>
        <v>Negative</v>
      </c>
      <c r="J462" s="17">
        <v>9001</v>
      </c>
      <c r="K462" s="49">
        <v>8.1999999999999993</v>
      </c>
      <c r="L462" s="82" t="str">
        <f>IF(J462=9001,VLOOKUP(K462,'ISO-reference'!$C$1:$D$67,2,FALSE),IF(J462=45001,VLOOKUP(K462,'ISO-reference'!$A$1:$B$40,2,FALSE),IF(J462=21001,VLOOKUP(K462,'ISO-reference'!$E$1:$F$75,2,FALSE),"No ISO Mapping")))</f>
        <v xml:space="preserve"> Requirements for products and services</v>
      </c>
      <c r="M462" s="49" t="s">
        <v>194</v>
      </c>
      <c r="N462" s="16"/>
      <c r="O462" s="52">
        <f t="shared" si="46"/>
        <v>43739</v>
      </c>
      <c r="P462" s="52">
        <v>43965</v>
      </c>
      <c r="Q462" s="82" t="s">
        <v>876</v>
      </c>
      <c r="R462" s="28" t="str">
        <f t="shared" si="49"/>
        <v>Closed</v>
      </c>
      <c r="S462" s="17">
        <f t="shared" ca="1" si="48"/>
        <v>286</v>
      </c>
      <c r="T462" s="17">
        <f t="shared" si="50"/>
        <v>226</v>
      </c>
      <c r="U462" s="17">
        <v>285</v>
      </c>
      <c r="V462" s="45">
        <v>16010</v>
      </c>
    </row>
    <row r="463" spans="1:22" ht="55.2">
      <c r="A463" s="45">
        <v>462</v>
      </c>
      <c r="B463" s="82" t="s">
        <v>880</v>
      </c>
      <c r="C463" s="49" t="s">
        <v>9</v>
      </c>
      <c r="D463" s="51">
        <v>43679</v>
      </c>
      <c r="E463" s="51" t="s">
        <v>2551</v>
      </c>
      <c r="F463" s="51" t="s">
        <v>76</v>
      </c>
      <c r="G463" s="49" t="s">
        <v>2781</v>
      </c>
      <c r="H463" s="49" t="s">
        <v>12</v>
      </c>
      <c r="I463" s="49" t="str">
        <f t="shared" si="47"/>
        <v>Negative</v>
      </c>
      <c r="J463" s="17">
        <v>9001</v>
      </c>
      <c r="K463" s="49">
        <v>8.3000000000000007</v>
      </c>
      <c r="L463" s="82" t="str">
        <f>IF(J463=9001,VLOOKUP(K463,'ISO-reference'!$C$1:$D$67,2,FALSE),IF(J463=45001,VLOOKUP(K463,'ISO-reference'!$A$1:$B$40,2,FALSE),IF(J463=21001,VLOOKUP(K463,'ISO-reference'!$E$1:$F$75,2,FALSE),"No ISO Mapping")))</f>
        <v xml:space="preserve"> Design &amp; development of products &amp; services</v>
      </c>
      <c r="M463" s="49" t="s">
        <v>194</v>
      </c>
      <c r="N463" s="16"/>
      <c r="O463" s="52">
        <f t="shared" si="46"/>
        <v>43739</v>
      </c>
      <c r="P463" s="52">
        <v>43965</v>
      </c>
      <c r="Q463" s="82" t="s">
        <v>876</v>
      </c>
      <c r="R463" s="28" t="str">
        <f t="shared" si="49"/>
        <v>Closed</v>
      </c>
      <c r="S463" s="17">
        <f t="shared" ca="1" si="48"/>
        <v>286</v>
      </c>
      <c r="T463" s="17">
        <f t="shared" si="50"/>
        <v>226</v>
      </c>
      <c r="U463" s="17">
        <v>319</v>
      </c>
      <c r="V463" s="45">
        <v>16012</v>
      </c>
    </row>
    <row r="464" spans="1:22" ht="69">
      <c r="A464" s="45">
        <v>463</v>
      </c>
      <c r="B464" s="82" t="s">
        <v>881</v>
      </c>
      <c r="C464" s="49" t="s">
        <v>9</v>
      </c>
      <c r="D464" s="51">
        <v>43679</v>
      </c>
      <c r="E464" s="51" t="s">
        <v>2551</v>
      </c>
      <c r="F464" s="51" t="s">
        <v>76</v>
      </c>
      <c r="G464" s="49" t="s">
        <v>2781</v>
      </c>
      <c r="H464" s="49" t="s">
        <v>88</v>
      </c>
      <c r="I464" s="49" t="str">
        <f t="shared" si="47"/>
        <v>Neutral</v>
      </c>
      <c r="J464" s="17">
        <v>9001</v>
      </c>
      <c r="K464" s="49">
        <v>8.3000000000000007</v>
      </c>
      <c r="L464" s="82" t="str">
        <f>IF(J464=9001,VLOOKUP(K464,'ISO-reference'!$C$1:$D$67,2,FALSE),IF(J464=45001,VLOOKUP(K464,'ISO-reference'!$A$1:$B$40,2,FALSE),IF(J464=21001,VLOOKUP(K464,'ISO-reference'!$E$1:$F$75,2,FALSE),"No ISO Mapping")))</f>
        <v xml:space="preserve"> Design &amp; development of products &amp; services</v>
      </c>
      <c r="M464" s="49" t="s">
        <v>194</v>
      </c>
      <c r="N464" s="16"/>
      <c r="O464" s="52">
        <f t="shared" si="46"/>
        <v>43739</v>
      </c>
      <c r="P464" s="52">
        <v>43895</v>
      </c>
      <c r="Q464" s="82" t="s">
        <v>882</v>
      </c>
      <c r="R464" s="28" t="str">
        <f t="shared" si="49"/>
        <v>Closed</v>
      </c>
      <c r="S464" s="17">
        <f t="shared" ca="1" si="48"/>
        <v>216</v>
      </c>
      <c r="T464" s="17">
        <f t="shared" si="50"/>
        <v>156</v>
      </c>
      <c r="U464" s="17">
        <v>320</v>
      </c>
      <c r="V464" s="45">
        <v>16014</v>
      </c>
    </row>
    <row r="465" spans="1:22" ht="27.6">
      <c r="A465" s="45">
        <v>464</v>
      </c>
      <c r="B465" s="82" t="s">
        <v>883</v>
      </c>
      <c r="C465" s="49" t="s">
        <v>9</v>
      </c>
      <c r="D465" s="51">
        <v>43679</v>
      </c>
      <c r="E465" s="51" t="s">
        <v>2551</v>
      </c>
      <c r="F465" s="51" t="s">
        <v>76</v>
      </c>
      <c r="G465" s="49" t="s">
        <v>2781</v>
      </c>
      <c r="H465" s="49" t="s">
        <v>12</v>
      </c>
      <c r="I465" s="49" t="str">
        <f t="shared" si="47"/>
        <v>Negative</v>
      </c>
      <c r="J465" s="17">
        <v>45001</v>
      </c>
      <c r="K465" s="49">
        <v>8.1</v>
      </c>
      <c r="L465" s="82" t="str">
        <f>IF(J465=9001,VLOOKUP(K465,'ISO-reference'!$C$1:$D$67,2,FALSE),IF(J465=45001,VLOOKUP(K465,'ISO-reference'!$A$1:$B$40,2,FALSE),IF(J465=21001,VLOOKUP(K465,'ISO-reference'!$E$1:$F$75,2,FALSE),"No ISO Mapping")))</f>
        <v xml:space="preserve"> Operational planning and control</v>
      </c>
      <c r="M465" s="49" t="s">
        <v>194</v>
      </c>
      <c r="N465" s="16"/>
      <c r="O465" s="52">
        <f t="shared" si="46"/>
        <v>43739</v>
      </c>
      <c r="P465" s="52">
        <v>43895</v>
      </c>
      <c r="Q465" s="82" t="s">
        <v>882</v>
      </c>
      <c r="R465" s="28" t="str">
        <f t="shared" si="49"/>
        <v>Closed</v>
      </c>
      <c r="S465" s="17">
        <f t="shared" ca="1" si="48"/>
        <v>216</v>
      </c>
      <c r="T465" s="17">
        <f t="shared" si="50"/>
        <v>156</v>
      </c>
      <c r="U465" s="17">
        <v>256</v>
      </c>
      <c r="V465" s="45">
        <v>16015</v>
      </c>
    </row>
    <row r="466" spans="1:22" ht="41.4">
      <c r="A466" s="45">
        <v>465</v>
      </c>
      <c r="B466" s="82" t="s">
        <v>884</v>
      </c>
      <c r="C466" s="49" t="s">
        <v>9</v>
      </c>
      <c r="D466" s="51">
        <v>43679</v>
      </c>
      <c r="E466" s="51" t="s">
        <v>2551</v>
      </c>
      <c r="F466" s="51" t="s">
        <v>76</v>
      </c>
      <c r="G466" s="49" t="s">
        <v>2781</v>
      </c>
      <c r="H466" s="49" t="s">
        <v>12</v>
      </c>
      <c r="I466" s="49" t="str">
        <f t="shared" si="47"/>
        <v>Negative</v>
      </c>
      <c r="J466" s="17">
        <v>45001</v>
      </c>
      <c r="K466" s="49">
        <v>5.2</v>
      </c>
      <c r="L466" s="82" t="str">
        <f>IF(J466=9001,VLOOKUP(K466,'ISO-reference'!$C$1:$D$67,2,FALSE),IF(J466=45001,VLOOKUP(K466,'ISO-reference'!$A$1:$B$40,2,FALSE),IF(J466=21001,VLOOKUP(K466,'ISO-reference'!$E$1:$F$75,2,FALSE),"No ISO Mapping")))</f>
        <v xml:space="preserve"> OH&amp;S Policy</v>
      </c>
      <c r="M466" s="49" t="s">
        <v>194</v>
      </c>
      <c r="N466" s="16"/>
      <c r="O466" s="52">
        <f t="shared" si="46"/>
        <v>43739</v>
      </c>
      <c r="P466" s="52">
        <v>43895</v>
      </c>
      <c r="Q466" s="82" t="s">
        <v>882</v>
      </c>
      <c r="R466" s="28" t="str">
        <f t="shared" si="49"/>
        <v>Closed</v>
      </c>
      <c r="S466" s="17">
        <f t="shared" ca="1" si="48"/>
        <v>216</v>
      </c>
      <c r="T466" s="17">
        <f t="shared" si="50"/>
        <v>156</v>
      </c>
      <c r="U466" s="17">
        <v>225</v>
      </c>
      <c r="V466" s="45">
        <v>16016</v>
      </c>
    </row>
    <row r="467" spans="1:22" ht="41.4">
      <c r="A467" s="45">
        <v>466</v>
      </c>
      <c r="B467" s="82" t="s">
        <v>885</v>
      </c>
      <c r="C467" s="49" t="s">
        <v>9</v>
      </c>
      <c r="D467" s="51">
        <v>43679</v>
      </c>
      <c r="E467" s="51" t="s">
        <v>2551</v>
      </c>
      <c r="F467" s="51" t="s">
        <v>76</v>
      </c>
      <c r="G467" s="49" t="s">
        <v>2781</v>
      </c>
      <c r="H467" s="49" t="s">
        <v>12</v>
      </c>
      <c r="I467" s="49" t="str">
        <f t="shared" si="47"/>
        <v>Negative</v>
      </c>
      <c r="J467" s="17">
        <v>45001</v>
      </c>
      <c r="K467" s="49">
        <v>5.3</v>
      </c>
      <c r="L467" s="82" t="str">
        <f>IF(J467=9001,VLOOKUP(K467,'ISO-reference'!$C$1:$D$67,2,FALSE),IF(J467=45001,VLOOKUP(K467,'ISO-reference'!$A$1:$B$40,2,FALSE),IF(J467=21001,VLOOKUP(K467,'ISO-reference'!$E$1:$F$75,2,FALSE),"No ISO Mapping")))</f>
        <v xml:space="preserve"> Organizational Roles, Responsibilities, Authorities</v>
      </c>
      <c r="M467" s="49" t="s">
        <v>194</v>
      </c>
      <c r="N467" s="16"/>
      <c r="O467" s="52">
        <f t="shared" si="46"/>
        <v>43739</v>
      </c>
      <c r="P467" s="52">
        <v>43888</v>
      </c>
      <c r="Q467" s="82" t="s">
        <v>886</v>
      </c>
      <c r="R467" s="28" t="str">
        <f t="shared" si="49"/>
        <v>Closed</v>
      </c>
      <c r="S467" s="17">
        <f t="shared" ca="1" si="48"/>
        <v>209</v>
      </c>
      <c r="T467" s="17">
        <f t="shared" si="50"/>
        <v>149</v>
      </c>
      <c r="U467" s="17">
        <v>226</v>
      </c>
      <c r="V467" s="45">
        <v>16019</v>
      </c>
    </row>
    <row r="468" spans="1:22" ht="41.4">
      <c r="A468" s="45">
        <v>467</v>
      </c>
      <c r="B468" s="82" t="s">
        <v>887</v>
      </c>
      <c r="C468" s="49" t="s">
        <v>9</v>
      </c>
      <c r="D468" s="51">
        <v>43679</v>
      </c>
      <c r="E468" s="51" t="s">
        <v>2551</v>
      </c>
      <c r="F468" s="51" t="s">
        <v>76</v>
      </c>
      <c r="G468" s="49" t="s">
        <v>2781</v>
      </c>
      <c r="H468" s="49" t="s">
        <v>12</v>
      </c>
      <c r="I468" s="49" t="str">
        <f t="shared" si="47"/>
        <v>Negative</v>
      </c>
      <c r="J468" s="17">
        <v>45001</v>
      </c>
      <c r="K468" s="49">
        <v>5.3</v>
      </c>
      <c r="L468" s="82" t="str">
        <f>IF(J468=9001,VLOOKUP(K468,'ISO-reference'!$C$1:$D$67,2,FALSE),IF(J468=45001,VLOOKUP(K468,'ISO-reference'!$A$1:$B$40,2,FALSE),IF(J468=21001,VLOOKUP(K468,'ISO-reference'!$E$1:$F$75,2,FALSE),"No ISO Mapping")))</f>
        <v xml:space="preserve"> Organizational Roles, Responsibilities, Authorities</v>
      </c>
      <c r="M468" s="49" t="s">
        <v>194</v>
      </c>
      <c r="N468" s="16"/>
      <c r="O468" s="52">
        <f t="shared" si="46"/>
        <v>43739</v>
      </c>
      <c r="P468" s="52">
        <v>43895</v>
      </c>
      <c r="Q468" s="82" t="s">
        <v>886</v>
      </c>
      <c r="R468" s="28" t="str">
        <f t="shared" si="49"/>
        <v>Closed</v>
      </c>
      <c r="S468" s="17">
        <f t="shared" ca="1" si="48"/>
        <v>216</v>
      </c>
      <c r="T468" s="17">
        <f t="shared" si="50"/>
        <v>156</v>
      </c>
      <c r="U468" s="17">
        <v>227</v>
      </c>
      <c r="V468" s="45">
        <v>16020</v>
      </c>
    </row>
    <row r="469" spans="1:22" ht="41.4">
      <c r="A469" s="45">
        <v>468</v>
      </c>
      <c r="B469" s="82" t="s">
        <v>888</v>
      </c>
      <c r="C469" s="49" t="s">
        <v>9</v>
      </c>
      <c r="D469" s="51">
        <v>43679</v>
      </c>
      <c r="E469" s="51" t="s">
        <v>2551</v>
      </c>
      <c r="F469" s="51" t="s">
        <v>76</v>
      </c>
      <c r="G469" s="49" t="s">
        <v>2781</v>
      </c>
      <c r="H469" s="49" t="s">
        <v>12</v>
      </c>
      <c r="I469" s="49" t="str">
        <f t="shared" si="47"/>
        <v>Negative</v>
      </c>
      <c r="J469" s="17">
        <v>45001</v>
      </c>
      <c r="K469" s="49">
        <v>5.3</v>
      </c>
      <c r="L469" s="82" t="str">
        <f>IF(J469=9001,VLOOKUP(K469,'ISO-reference'!$C$1:$D$67,2,FALSE),IF(J469=45001,VLOOKUP(K469,'ISO-reference'!$A$1:$B$40,2,FALSE),IF(J469=21001,VLOOKUP(K469,'ISO-reference'!$E$1:$F$75,2,FALSE),"No ISO Mapping")))</f>
        <v xml:space="preserve"> Organizational Roles, Responsibilities, Authorities</v>
      </c>
      <c r="M469" s="49" t="s">
        <v>194</v>
      </c>
      <c r="N469" s="16"/>
      <c r="O469" s="52">
        <f t="shared" si="46"/>
        <v>43739</v>
      </c>
      <c r="P469" s="52">
        <v>43895</v>
      </c>
      <c r="Q469" s="82" t="s">
        <v>886</v>
      </c>
      <c r="R469" s="28" t="str">
        <f t="shared" si="49"/>
        <v>Closed</v>
      </c>
      <c r="S469" s="17">
        <f t="shared" ca="1" si="48"/>
        <v>216</v>
      </c>
      <c r="T469" s="17">
        <f t="shared" si="50"/>
        <v>156</v>
      </c>
      <c r="U469" s="17">
        <v>228</v>
      </c>
      <c r="V469" s="45">
        <v>16021</v>
      </c>
    </row>
    <row r="470" spans="1:22" ht="27.6">
      <c r="A470" s="45">
        <v>469</v>
      </c>
      <c r="B470" s="82" t="s">
        <v>889</v>
      </c>
      <c r="C470" s="49" t="s">
        <v>9</v>
      </c>
      <c r="D470" s="51">
        <v>43679</v>
      </c>
      <c r="E470" s="51" t="s">
        <v>2551</v>
      </c>
      <c r="F470" s="51" t="s">
        <v>76</v>
      </c>
      <c r="G470" s="49" t="s">
        <v>2781</v>
      </c>
      <c r="H470" s="49" t="s">
        <v>12</v>
      </c>
      <c r="I470" s="49" t="str">
        <f t="shared" si="47"/>
        <v>Negative</v>
      </c>
      <c r="J470" s="17">
        <v>45001</v>
      </c>
      <c r="K470" s="49">
        <v>5.3</v>
      </c>
      <c r="L470" s="82" t="str">
        <f>IF(J470=9001,VLOOKUP(K470,'ISO-reference'!$C$1:$D$67,2,FALSE),IF(J470=45001,VLOOKUP(K470,'ISO-reference'!$A$1:$B$40,2,FALSE),IF(J470=21001,VLOOKUP(K470,'ISO-reference'!$E$1:$F$75,2,FALSE),"No ISO Mapping")))</f>
        <v xml:space="preserve"> Organizational Roles, Responsibilities, Authorities</v>
      </c>
      <c r="M470" s="49" t="s">
        <v>194</v>
      </c>
      <c r="N470" s="16"/>
      <c r="O470" s="52">
        <f t="shared" si="46"/>
        <v>43739</v>
      </c>
      <c r="P470" s="52">
        <v>43888</v>
      </c>
      <c r="Q470" s="82" t="s">
        <v>442</v>
      </c>
      <c r="R470" s="28" t="str">
        <f t="shared" si="49"/>
        <v>Closed</v>
      </c>
      <c r="S470" s="17">
        <f t="shared" ca="1" si="48"/>
        <v>209</v>
      </c>
      <c r="T470" s="17">
        <f t="shared" si="50"/>
        <v>149</v>
      </c>
      <c r="U470" s="17">
        <v>229</v>
      </c>
      <c r="V470" s="45">
        <v>16022</v>
      </c>
    </row>
    <row r="471" spans="1:22" ht="69">
      <c r="A471" s="45">
        <v>470</v>
      </c>
      <c r="B471" s="82" t="s">
        <v>890</v>
      </c>
      <c r="C471" s="49" t="s">
        <v>9</v>
      </c>
      <c r="D471" s="51">
        <v>43679</v>
      </c>
      <c r="E471" s="51" t="s">
        <v>2551</v>
      </c>
      <c r="F471" s="51" t="s">
        <v>76</v>
      </c>
      <c r="G471" s="49" t="s">
        <v>2781</v>
      </c>
      <c r="H471" s="49" t="s">
        <v>12</v>
      </c>
      <c r="I471" s="49" t="str">
        <f t="shared" si="47"/>
        <v>Negative</v>
      </c>
      <c r="J471" s="17">
        <v>45001</v>
      </c>
      <c r="K471" s="49">
        <v>8.1</v>
      </c>
      <c r="L471" s="82" t="str">
        <f>IF(J471=9001,VLOOKUP(K471,'ISO-reference'!$C$1:$D$67,2,FALSE),IF(J471=45001,VLOOKUP(K471,'ISO-reference'!$A$1:$B$40,2,FALSE),IF(J471=21001,VLOOKUP(K471,'ISO-reference'!$E$1:$F$75,2,FALSE),"No ISO Mapping")))</f>
        <v xml:space="preserve"> Operational planning and control</v>
      </c>
      <c r="M471" s="49" t="s">
        <v>194</v>
      </c>
      <c r="N471" s="16"/>
      <c r="O471" s="52">
        <f t="shared" si="46"/>
        <v>43739</v>
      </c>
      <c r="P471" s="52">
        <v>43895</v>
      </c>
      <c r="Q471" s="82" t="s">
        <v>891</v>
      </c>
      <c r="R471" s="28" t="str">
        <f t="shared" si="49"/>
        <v>Closed</v>
      </c>
      <c r="S471" s="17">
        <f t="shared" ca="1" si="48"/>
        <v>216</v>
      </c>
      <c r="T471" s="17">
        <f t="shared" si="50"/>
        <v>156</v>
      </c>
      <c r="U471" s="17">
        <v>257</v>
      </c>
      <c r="V471" s="45">
        <v>16023</v>
      </c>
    </row>
    <row r="472" spans="1:22" ht="27.6">
      <c r="A472" s="45">
        <v>471</v>
      </c>
      <c r="B472" s="82" t="s">
        <v>892</v>
      </c>
      <c r="C472" s="49" t="s">
        <v>9</v>
      </c>
      <c r="D472" s="51">
        <v>43679</v>
      </c>
      <c r="E472" s="51" t="s">
        <v>2551</v>
      </c>
      <c r="F472" s="51" t="s">
        <v>76</v>
      </c>
      <c r="G472" s="49" t="s">
        <v>2781</v>
      </c>
      <c r="H472" s="49" t="s">
        <v>12</v>
      </c>
      <c r="I472" s="49" t="str">
        <f t="shared" si="47"/>
        <v>Negative</v>
      </c>
      <c r="J472" s="17">
        <v>45001</v>
      </c>
      <c r="K472" s="49">
        <v>8.1</v>
      </c>
      <c r="L472" s="82" t="str">
        <f>IF(J472=9001,VLOOKUP(K472,'ISO-reference'!$C$1:$D$67,2,FALSE),IF(J472=45001,VLOOKUP(K472,'ISO-reference'!$A$1:$B$40,2,FALSE),IF(J472=21001,VLOOKUP(K472,'ISO-reference'!$E$1:$F$75,2,FALSE),"No ISO Mapping")))</f>
        <v xml:space="preserve"> Operational planning and control</v>
      </c>
      <c r="M472" s="49" t="s">
        <v>194</v>
      </c>
      <c r="N472" s="16"/>
      <c r="O472" s="52">
        <f t="shared" si="46"/>
        <v>43739</v>
      </c>
      <c r="P472" s="52">
        <v>43895</v>
      </c>
      <c r="Q472" s="82" t="s">
        <v>698</v>
      </c>
      <c r="R472" s="28" t="str">
        <f t="shared" si="49"/>
        <v>Closed</v>
      </c>
      <c r="S472" s="17">
        <f t="shared" ca="1" si="48"/>
        <v>216</v>
      </c>
      <c r="T472" s="17">
        <f t="shared" si="50"/>
        <v>156</v>
      </c>
      <c r="U472" s="17">
        <v>255</v>
      </c>
      <c r="V472" s="45">
        <v>16024</v>
      </c>
    </row>
    <row r="473" spans="1:22" ht="41.4">
      <c r="A473" s="45">
        <v>472</v>
      </c>
      <c r="B473" s="82" t="s">
        <v>893</v>
      </c>
      <c r="C473" s="49" t="s">
        <v>9</v>
      </c>
      <c r="D473" s="51">
        <v>43679</v>
      </c>
      <c r="E473" s="51" t="s">
        <v>2551</v>
      </c>
      <c r="F473" s="51" t="s">
        <v>76</v>
      </c>
      <c r="G473" s="49" t="s">
        <v>2781</v>
      </c>
      <c r="H473" s="49" t="s">
        <v>88</v>
      </c>
      <c r="I473" s="49" t="str">
        <f t="shared" si="47"/>
        <v>Neutral</v>
      </c>
      <c r="J473" s="17">
        <v>45001</v>
      </c>
      <c r="K473" s="49">
        <v>8.1</v>
      </c>
      <c r="L473" s="82" t="str">
        <f>IF(J473=9001,VLOOKUP(K473,'ISO-reference'!$C$1:$D$67,2,FALSE),IF(J473=45001,VLOOKUP(K473,'ISO-reference'!$A$1:$B$40,2,FALSE),IF(J473=21001,VLOOKUP(K473,'ISO-reference'!$E$1:$F$75,2,FALSE),"No ISO Mapping")))</f>
        <v xml:space="preserve"> Operational planning and control</v>
      </c>
      <c r="M473" s="49" t="s">
        <v>13</v>
      </c>
      <c r="N473" s="16"/>
      <c r="O473" s="52">
        <f t="shared" si="46"/>
        <v>43739</v>
      </c>
      <c r="P473" s="52">
        <v>43888</v>
      </c>
      <c r="Q473" s="82" t="s">
        <v>894</v>
      </c>
      <c r="R473" s="28" t="str">
        <f t="shared" si="49"/>
        <v>Closed</v>
      </c>
      <c r="S473" s="17">
        <f t="shared" ca="1" si="48"/>
        <v>209</v>
      </c>
      <c r="T473" s="17">
        <f t="shared" si="50"/>
        <v>149</v>
      </c>
      <c r="U473" s="17">
        <v>266</v>
      </c>
      <c r="V473" s="45">
        <v>16025</v>
      </c>
    </row>
    <row r="474" spans="1:22" ht="41.4">
      <c r="A474" s="45">
        <v>473</v>
      </c>
      <c r="B474" s="82" t="s">
        <v>895</v>
      </c>
      <c r="C474" s="49" t="s">
        <v>9</v>
      </c>
      <c r="D474" s="51">
        <v>43679</v>
      </c>
      <c r="E474" s="51" t="s">
        <v>2551</v>
      </c>
      <c r="F474" s="51" t="s">
        <v>76</v>
      </c>
      <c r="G474" s="49" t="s">
        <v>2781</v>
      </c>
      <c r="H474" s="49" t="s">
        <v>12</v>
      </c>
      <c r="I474" s="49" t="str">
        <f t="shared" si="47"/>
        <v>Negative</v>
      </c>
      <c r="J474" s="17">
        <v>9001</v>
      </c>
      <c r="K474" s="49">
        <v>8.3000000000000007</v>
      </c>
      <c r="L474" s="82" t="str">
        <f>IF(J474=9001,VLOOKUP(K474,'ISO-reference'!$C$1:$D$67,2,FALSE),IF(J474=45001,VLOOKUP(K474,'ISO-reference'!$A$1:$B$40,2,FALSE),IF(J474=21001,VLOOKUP(K474,'ISO-reference'!$E$1:$F$75,2,FALSE),"No ISO Mapping")))</f>
        <v xml:space="preserve"> Design &amp; development of products &amp; services</v>
      </c>
      <c r="M474" s="49" t="s">
        <v>194</v>
      </c>
      <c r="N474" s="16"/>
      <c r="O474" s="54">
        <v>43982</v>
      </c>
      <c r="P474" s="52">
        <v>44000</v>
      </c>
      <c r="Q474" s="82" t="s">
        <v>896</v>
      </c>
      <c r="R474" s="28" t="str">
        <f t="shared" si="49"/>
        <v>Closed</v>
      </c>
      <c r="S474" s="17">
        <f t="shared" ca="1" si="48"/>
        <v>321</v>
      </c>
      <c r="T474" s="17">
        <f t="shared" si="50"/>
        <v>18</v>
      </c>
      <c r="U474" s="17">
        <v>321</v>
      </c>
      <c r="V474" s="45">
        <v>16026</v>
      </c>
    </row>
    <row r="475" spans="1:22" ht="27.6">
      <c r="A475" s="45">
        <v>474</v>
      </c>
      <c r="B475" s="82" t="s">
        <v>897</v>
      </c>
      <c r="C475" s="49" t="s">
        <v>9</v>
      </c>
      <c r="D475" s="51">
        <v>43679</v>
      </c>
      <c r="E475" s="51" t="s">
        <v>2551</v>
      </c>
      <c r="F475" s="51" t="s">
        <v>76</v>
      </c>
      <c r="G475" s="49" t="s">
        <v>2781</v>
      </c>
      <c r="H475" s="49" t="s">
        <v>88</v>
      </c>
      <c r="I475" s="49" t="str">
        <f t="shared" si="47"/>
        <v>Neutral</v>
      </c>
      <c r="J475" s="17">
        <v>9001</v>
      </c>
      <c r="K475" s="49">
        <v>8.3000000000000007</v>
      </c>
      <c r="L475" s="82" t="str">
        <f>IF(J475=9001,VLOOKUP(K475,'ISO-reference'!$C$1:$D$67,2,FALSE),IF(J475=45001,VLOOKUP(K475,'ISO-reference'!$A$1:$B$40,2,FALSE),IF(J475=21001,VLOOKUP(K475,'ISO-reference'!$E$1:$F$75,2,FALSE),"No ISO Mapping")))</f>
        <v xml:space="preserve"> Design &amp; development of products &amp; services</v>
      </c>
      <c r="M475" s="49" t="s">
        <v>194</v>
      </c>
      <c r="N475" s="16"/>
      <c r="O475" s="52">
        <f t="shared" ref="O475:O502" si="51">D475+60</f>
        <v>43739</v>
      </c>
      <c r="P475" s="52">
        <v>43907</v>
      </c>
      <c r="Q475" s="82" t="s">
        <v>800</v>
      </c>
      <c r="R475" s="28" t="str">
        <f t="shared" si="49"/>
        <v>Closed</v>
      </c>
      <c r="S475" s="17">
        <f t="shared" ca="1" si="48"/>
        <v>228</v>
      </c>
      <c r="T475" s="17">
        <f t="shared" si="50"/>
        <v>168</v>
      </c>
      <c r="U475" s="17">
        <v>322</v>
      </c>
      <c r="V475" s="45">
        <v>16027</v>
      </c>
    </row>
    <row r="476" spans="1:22" ht="41.4">
      <c r="A476" s="45">
        <v>475</v>
      </c>
      <c r="B476" s="82" t="s">
        <v>898</v>
      </c>
      <c r="C476" s="49" t="s">
        <v>9</v>
      </c>
      <c r="D476" s="51">
        <v>43679</v>
      </c>
      <c r="E476" s="51" t="s">
        <v>2551</v>
      </c>
      <c r="F476" s="51" t="s">
        <v>76</v>
      </c>
      <c r="G476" s="49" t="s">
        <v>2781</v>
      </c>
      <c r="H476" s="49" t="s">
        <v>12</v>
      </c>
      <c r="I476" s="49" t="str">
        <f t="shared" si="47"/>
        <v>Negative</v>
      </c>
      <c r="J476" s="17">
        <v>45001</v>
      </c>
      <c r="K476" s="49">
        <v>7.1</v>
      </c>
      <c r="L476" s="82" t="str">
        <f>IF(J476=9001,VLOOKUP(K476,'ISO-reference'!$C$1:$D$67,2,FALSE),IF(J476=45001,VLOOKUP(K476,'ISO-reference'!$A$1:$B$40,2,FALSE),IF(J476=21001,VLOOKUP(K476,'ISO-reference'!$E$1:$F$75,2,FALSE),"No ISO Mapping")))</f>
        <v xml:space="preserve"> Resources</v>
      </c>
      <c r="M476" s="49" t="s">
        <v>194</v>
      </c>
      <c r="N476" s="16"/>
      <c r="O476" s="52">
        <f t="shared" si="51"/>
        <v>43739</v>
      </c>
      <c r="P476" s="52">
        <v>43955</v>
      </c>
      <c r="Q476" s="82" t="s">
        <v>899</v>
      </c>
      <c r="R476" s="28" t="str">
        <f t="shared" si="49"/>
        <v>Closed</v>
      </c>
      <c r="S476" s="17">
        <f t="shared" ca="1" si="48"/>
        <v>276</v>
      </c>
      <c r="T476" s="17">
        <f t="shared" si="50"/>
        <v>216</v>
      </c>
      <c r="U476" s="17">
        <v>233</v>
      </c>
      <c r="V476" s="45">
        <v>16028</v>
      </c>
    </row>
    <row r="477" spans="1:22" ht="27.6">
      <c r="A477" s="45">
        <v>476</v>
      </c>
      <c r="B477" s="82" t="s">
        <v>900</v>
      </c>
      <c r="C477" s="49" t="s">
        <v>9</v>
      </c>
      <c r="D477" s="51">
        <v>43679</v>
      </c>
      <c r="E477" s="51" t="s">
        <v>2551</v>
      </c>
      <c r="F477" s="51" t="s">
        <v>76</v>
      </c>
      <c r="G477" s="49" t="s">
        <v>2781</v>
      </c>
      <c r="H477" s="49" t="s">
        <v>88</v>
      </c>
      <c r="I477" s="49" t="str">
        <f t="shared" si="47"/>
        <v>Neutral</v>
      </c>
      <c r="J477" s="17">
        <v>45001</v>
      </c>
      <c r="K477" s="49">
        <v>5.3</v>
      </c>
      <c r="L477" s="82" t="str">
        <f>IF(J477=9001,VLOOKUP(K477,'ISO-reference'!$C$1:$D$67,2,FALSE),IF(J477=45001,VLOOKUP(K477,'ISO-reference'!$A$1:$B$40,2,FALSE),IF(J477=21001,VLOOKUP(K477,'ISO-reference'!$E$1:$F$75,2,FALSE),"No ISO Mapping")))</f>
        <v xml:space="preserve"> Organizational Roles, Responsibilities, Authorities</v>
      </c>
      <c r="M477" s="49" t="s">
        <v>194</v>
      </c>
      <c r="N477" s="16"/>
      <c r="O477" s="52">
        <f t="shared" si="51"/>
        <v>43739</v>
      </c>
      <c r="P477" s="52">
        <v>43888</v>
      </c>
      <c r="Q477" s="82" t="s">
        <v>894</v>
      </c>
      <c r="R477" s="28" t="str">
        <f t="shared" si="49"/>
        <v>Closed</v>
      </c>
      <c r="S477" s="17">
        <f t="shared" ca="1" si="48"/>
        <v>209</v>
      </c>
      <c r="T477" s="17">
        <f t="shared" si="50"/>
        <v>149</v>
      </c>
      <c r="U477" s="17">
        <v>230</v>
      </c>
      <c r="V477" s="45">
        <v>16031</v>
      </c>
    </row>
    <row r="478" spans="1:22" ht="27.6">
      <c r="A478" s="45">
        <v>477</v>
      </c>
      <c r="B478" s="82" t="s">
        <v>901</v>
      </c>
      <c r="C478" s="49" t="s">
        <v>9</v>
      </c>
      <c r="D478" s="51">
        <v>43679</v>
      </c>
      <c r="E478" s="51" t="s">
        <v>2551</v>
      </c>
      <c r="F478" s="51" t="s">
        <v>76</v>
      </c>
      <c r="G478" s="49" t="s">
        <v>2781</v>
      </c>
      <c r="H478" s="49" t="s">
        <v>88</v>
      </c>
      <c r="I478" s="49" t="str">
        <f t="shared" si="47"/>
        <v>Neutral</v>
      </c>
      <c r="J478" s="17">
        <v>45001</v>
      </c>
      <c r="K478" s="49">
        <v>7.1</v>
      </c>
      <c r="L478" s="82" t="str">
        <f>IF(J478=9001,VLOOKUP(K478,'ISO-reference'!$C$1:$D$67,2,FALSE),IF(J478=45001,VLOOKUP(K478,'ISO-reference'!$A$1:$B$40,2,FALSE),IF(J478=21001,VLOOKUP(K478,'ISO-reference'!$E$1:$F$75,2,FALSE),"No ISO Mapping")))</f>
        <v xml:space="preserve"> Resources</v>
      </c>
      <c r="M478" s="49" t="s">
        <v>194</v>
      </c>
      <c r="N478" s="16"/>
      <c r="O478" s="52">
        <f t="shared" si="51"/>
        <v>43739</v>
      </c>
      <c r="P478" s="52">
        <v>43895</v>
      </c>
      <c r="Q478" s="82" t="s">
        <v>902</v>
      </c>
      <c r="R478" s="28" t="str">
        <f t="shared" si="49"/>
        <v>Closed</v>
      </c>
      <c r="S478" s="17">
        <f t="shared" ca="1" si="48"/>
        <v>216</v>
      </c>
      <c r="T478" s="17">
        <f t="shared" si="50"/>
        <v>156</v>
      </c>
      <c r="U478" s="17">
        <v>232</v>
      </c>
      <c r="V478" s="45">
        <v>16040</v>
      </c>
    </row>
    <row r="479" spans="1:22" ht="41.4">
      <c r="A479" s="45">
        <v>478</v>
      </c>
      <c r="B479" s="82" t="s">
        <v>903</v>
      </c>
      <c r="C479" s="49" t="s">
        <v>9</v>
      </c>
      <c r="D479" s="51">
        <v>43679</v>
      </c>
      <c r="E479" s="51" t="s">
        <v>2551</v>
      </c>
      <c r="F479" s="51" t="s">
        <v>76</v>
      </c>
      <c r="G479" s="49" t="s">
        <v>2781</v>
      </c>
      <c r="H479" s="49" t="s">
        <v>12</v>
      </c>
      <c r="I479" s="49" t="str">
        <f t="shared" si="47"/>
        <v>Negative</v>
      </c>
      <c r="J479" s="17">
        <v>45001</v>
      </c>
      <c r="K479" s="49">
        <v>8.1</v>
      </c>
      <c r="L479" s="82" t="str">
        <f>IF(J479=9001,VLOOKUP(K479,'ISO-reference'!$C$1:$D$67,2,FALSE),IF(J479=45001,VLOOKUP(K479,'ISO-reference'!$A$1:$B$40,2,FALSE),IF(J479=21001,VLOOKUP(K479,'ISO-reference'!$E$1:$F$75,2,FALSE),"No ISO Mapping")))</f>
        <v xml:space="preserve"> Operational planning and control</v>
      </c>
      <c r="M479" s="49" t="s">
        <v>194</v>
      </c>
      <c r="N479" s="16"/>
      <c r="O479" s="52">
        <f t="shared" si="51"/>
        <v>43739</v>
      </c>
      <c r="P479" s="52">
        <v>43907</v>
      </c>
      <c r="Q479" s="82" t="s">
        <v>904</v>
      </c>
      <c r="R479" s="28" t="str">
        <f t="shared" si="49"/>
        <v>Closed</v>
      </c>
      <c r="S479" s="17">
        <f t="shared" ca="1" si="48"/>
        <v>228</v>
      </c>
      <c r="T479" s="17">
        <f t="shared" si="50"/>
        <v>168</v>
      </c>
      <c r="U479" s="17">
        <v>264</v>
      </c>
      <c r="V479" s="45">
        <v>16041</v>
      </c>
    </row>
    <row r="480" spans="1:22" ht="27.6">
      <c r="A480" s="45">
        <v>479</v>
      </c>
      <c r="B480" s="82" t="s">
        <v>905</v>
      </c>
      <c r="C480" s="49" t="s">
        <v>9</v>
      </c>
      <c r="D480" s="51">
        <v>43679</v>
      </c>
      <c r="E480" s="51" t="s">
        <v>2551</v>
      </c>
      <c r="F480" s="51" t="s">
        <v>76</v>
      </c>
      <c r="G480" s="49" t="s">
        <v>2781</v>
      </c>
      <c r="H480" s="49" t="s">
        <v>88</v>
      </c>
      <c r="I480" s="49" t="str">
        <f t="shared" si="47"/>
        <v>Neutral</v>
      </c>
      <c r="J480" s="17">
        <v>45001</v>
      </c>
      <c r="K480" s="49">
        <v>8.1</v>
      </c>
      <c r="L480" s="82" t="str">
        <f>IF(J480=9001,VLOOKUP(K480,'ISO-reference'!$C$1:$D$67,2,FALSE),IF(J480=45001,VLOOKUP(K480,'ISO-reference'!$A$1:$B$40,2,FALSE),IF(J480=21001,VLOOKUP(K480,'ISO-reference'!$E$1:$F$75,2,FALSE),"No ISO Mapping")))</f>
        <v xml:space="preserve"> Operational planning and control</v>
      </c>
      <c r="M480" s="49" t="s">
        <v>194</v>
      </c>
      <c r="N480" s="16"/>
      <c r="O480" s="52">
        <f t="shared" si="51"/>
        <v>43739</v>
      </c>
      <c r="P480" s="52">
        <v>43895</v>
      </c>
      <c r="Q480" s="82" t="s">
        <v>906</v>
      </c>
      <c r="R480" s="28" t="str">
        <f t="shared" si="49"/>
        <v>Closed</v>
      </c>
      <c r="S480" s="17">
        <f t="shared" ca="1" si="48"/>
        <v>216</v>
      </c>
      <c r="T480" s="17">
        <f t="shared" si="50"/>
        <v>156</v>
      </c>
      <c r="U480" s="17">
        <v>265</v>
      </c>
      <c r="V480" s="45">
        <v>16042</v>
      </c>
    </row>
    <row r="481" spans="1:22" ht="41.4">
      <c r="A481" s="45">
        <v>480</v>
      </c>
      <c r="B481" s="82" t="s">
        <v>907</v>
      </c>
      <c r="C481" s="49" t="s">
        <v>9</v>
      </c>
      <c r="D481" s="51">
        <v>43679</v>
      </c>
      <c r="E481" s="51" t="s">
        <v>2551</v>
      </c>
      <c r="F481" s="51" t="s">
        <v>76</v>
      </c>
      <c r="G481" s="49" t="s">
        <v>2781</v>
      </c>
      <c r="H481" s="49" t="s">
        <v>12</v>
      </c>
      <c r="I481" s="49" t="str">
        <f t="shared" si="47"/>
        <v>Negative</v>
      </c>
      <c r="J481" s="17">
        <v>9001</v>
      </c>
      <c r="K481" s="49" t="s">
        <v>193</v>
      </c>
      <c r="L481" s="82" t="str">
        <f>IF(J481=9001,VLOOKUP(K481,'ISO-reference'!$C$1:$D$67,2,FALSE),IF(J481=45001,VLOOKUP(K481,'ISO-reference'!$A$1:$B$40,2,FALSE),IF(J481=21001,VLOOKUP(K481,'ISO-reference'!$E$1:$F$75,2,FALSE),"No ISO Mapping")))</f>
        <v xml:space="preserve"> Determining requirements for products &amp; services</v>
      </c>
      <c r="M481" s="49" t="s">
        <v>194</v>
      </c>
      <c r="N481" s="16"/>
      <c r="O481" s="52">
        <f t="shared" si="51"/>
        <v>43739</v>
      </c>
      <c r="P481" s="52">
        <v>43895</v>
      </c>
      <c r="Q481" s="82" t="s">
        <v>808</v>
      </c>
      <c r="R481" s="28" t="str">
        <f t="shared" si="49"/>
        <v>Closed</v>
      </c>
      <c r="S481" s="17">
        <f t="shared" ca="1" si="48"/>
        <v>216</v>
      </c>
      <c r="T481" s="17">
        <f t="shared" si="50"/>
        <v>156</v>
      </c>
      <c r="U481" s="17">
        <v>311</v>
      </c>
      <c r="V481" s="45">
        <v>16043</v>
      </c>
    </row>
    <row r="482" spans="1:22" ht="27.6">
      <c r="A482" s="45">
        <v>481</v>
      </c>
      <c r="B482" s="82" t="s">
        <v>908</v>
      </c>
      <c r="C482" s="49" t="s">
        <v>9</v>
      </c>
      <c r="D482" s="51">
        <v>43679</v>
      </c>
      <c r="E482" s="51" t="s">
        <v>2551</v>
      </c>
      <c r="F482" s="51" t="s">
        <v>76</v>
      </c>
      <c r="G482" s="49" t="s">
        <v>2781</v>
      </c>
      <c r="H482" s="49" t="s">
        <v>12</v>
      </c>
      <c r="I482" s="49" t="str">
        <f t="shared" si="47"/>
        <v>Negative</v>
      </c>
      <c r="J482" s="17">
        <v>9001</v>
      </c>
      <c r="K482" s="49" t="s">
        <v>193</v>
      </c>
      <c r="L482" s="82" t="str">
        <f>IF(J482=9001,VLOOKUP(K482,'ISO-reference'!$C$1:$D$67,2,FALSE),IF(J482=45001,VLOOKUP(K482,'ISO-reference'!$A$1:$B$40,2,FALSE),IF(J482=21001,VLOOKUP(K482,'ISO-reference'!$E$1:$F$75,2,FALSE),"No ISO Mapping")))</f>
        <v xml:space="preserve"> Determining requirements for products &amp; services</v>
      </c>
      <c r="M482" s="49" t="s">
        <v>194</v>
      </c>
      <c r="N482" s="16"/>
      <c r="O482" s="52">
        <f t="shared" si="51"/>
        <v>43739</v>
      </c>
      <c r="P482" s="52">
        <v>43876</v>
      </c>
      <c r="Q482" s="82" t="s">
        <v>909</v>
      </c>
      <c r="R482" s="28" t="str">
        <f t="shared" si="49"/>
        <v>Closed</v>
      </c>
      <c r="S482" s="17">
        <f t="shared" ca="1" si="48"/>
        <v>197</v>
      </c>
      <c r="T482" s="17">
        <f t="shared" si="50"/>
        <v>137</v>
      </c>
      <c r="U482" s="17">
        <v>312</v>
      </c>
      <c r="V482" s="45">
        <v>16044</v>
      </c>
    </row>
    <row r="483" spans="1:22" ht="41.4">
      <c r="A483" s="45">
        <v>482</v>
      </c>
      <c r="B483" s="82" t="s">
        <v>910</v>
      </c>
      <c r="C483" s="49" t="s">
        <v>9</v>
      </c>
      <c r="D483" s="51">
        <v>43679</v>
      </c>
      <c r="E483" s="51" t="s">
        <v>2551</v>
      </c>
      <c r="F483" s="51" t="s">
        <v>76</v>
      </c>
      <c r="G483" s="49" t="s">
        <v>2781</v>
      </c>
      <c r="H483" s="49" t="s">
        <v>12</v>
      </c>
      <c r="I483" s="49" t="str">
        <f t="shared" si="47"/>
        <v>Negative</v>
      </c>
      <c r="J483" s="17">
        <v>9001</v>
      </c>
      <c r="K483" s="49" t="s">
        <v>193</v>
      </c>
      <c r="L483" s="82" t="str">
        <f>IF(J483=9001,VLOOKUP(K483,'ISO-reference'!$C$1:$D$67,2,FALSE),IF(J483=45001,VLOOKUP(K483,'ISO-reference'!$A$1:$B$40,2,FALSE),IF(J483=21001,VLOOKUP(K483,'ISO-reference'!$E$1:$F$75,2,FALSE),"No ISO Mapping")))</f>
        <v xml:space="preserve"> Determining requirements for products &amp; services</v>
      </c>
      <c r="M483" s="49" t="s">
        <v>194</v>
      </c>
      <c r="N483" s="16"/>
      <c r="O483" s="52">
        <f t="shared" si="51"/>
        <v>43739</v>
      </c>
      <c r="P483" s="52">
        <v>43876</v>
      </c>
      <c r="Q483" s="82" t="s">
        <v>911</v>
      </c>
      <c r="R483" s="28" t="str">
        <f t="shared" si="49"/>
        <v>Closed</v>
      </c>
      <c r="S483" s="17">
        <f t="shared" ca="1" si="48"/>
        <v>197</v>
      </c>
      <c r="T483" s="17">
        <f t="shared" si="50"/>
        <v>137</v>
      </c>
      <c r="U483" s="17">
        <v>313</v>
      </c>
      <c r="V483" s="45">
        <v>16046</v>
      </c>
    </row>
    <row r="484" spans="1:22" ht="27.6">
      <c r="A484" s="45">
        <v>483</v>
      </c>
      <c r="B484" s="82" t="s">
        <v>912</v>
      </c>
      <c r="C484" s="49" t="s">
        <v>9</v>
      </c>
      <c r="D484" s="51">
        <v>43679</v>
      </c>
      <c r="E484" s="51" t="s">
        <v>2551</v>
      </c>
      <c r="F484" s="51" t="s">
        <v>76</v>
      </c>
      <c r="G484" s="49" t="s">
        <v>2781</v>
      </c>
      <c r="H484" s="49" t="s">
        <v>12</v>
      </c>
      <c r="I484" s="49" t="str">
        <f t="shared" si="47"/>
        <v>Negative</v>
      </c>
      <c r="J484" s="17">
        <v>9001</v>
      </c>
      <c r="K484" s="49" t="s">
        <v>193</v>
      </c>
      <c r="L484" s="82" t="str">
        <f>IF(J484=9001,VLOOKUP(K484,'ISO-reference'!$C$1:$D$67,2,FALSE),IF(J484=45001,VLOOKUP(K484,'ISO-reference'!$A$1:$B$40,2,FALSE),IF(J484=21001,VLOOKUP(K484,'ISO-reference'!$E$1:$F$75,2,FALSE),"No ISO Mapping")))</f>
        <v xml:space="preserve"> Determining requirements for products &amp; services</v>
      </c>
      <c r="M484" s="49" t="s">
        <v>194</v>
      </c>
      <c r="N484" s="16"/>
      <c r="O484" s="52">
        <f t="shared" si="51"/>
        <v>43739</v>
      </c>
      <c r="P484" s="52">
        <v>43895</v>
      </c>
      <c r="Q484" s="82" t="s">
        <v>913</v>
      </c>
      <c r="R484" s="28" t="str">
        <f t="shared" si="49"/>
        <v>Closed</v>
      </c>
      <c r="S484" s="17">
        <f t="shared" ca="1" si="48"/>
        <v>216</v>
      </c>
      <c r="T484" s="17">
        <f t="shared" si="50"/>
        <v>156</v>
      </c>
      <c r="U484" s="17">
        <v>314</v>
      </c>
      <c r="V484" s="45">
        <v>16047</v>
      </c>
    </row>
    <row r="485" spans="1:22" ht="27.6">
      <c r="A485" s="45">
        <v>484</v>
      </c>
      <c r="B485" s="82" t="s">
        <v>914</v>
      </c>
      <c r="C485" s="49" t="s">
        <v>9</v>
      </c>
      <c r="D485" s="51">
        <v>43679</v>
      </c>
      <c r="E485" s="51" t="s">
        <v>2551</v>
      </c>
      <c r="F485" s="51" t="s">
        <v>76</v>
      </c>
      <c r="G485" s="49" t="s">
        <v>2781</v>
      </c>
      <c r="H485" s="49" t="s">
        <v>12</v>
      </c>
      <c r="I485" s="49" t="str">
        <f t="shared" si="47"/>
        <v>Negative</v>
      </c>
      <c r="J485" s="17">
        <v>9001</v>
      </c>
      <c r="K485" s="49" t="s">
        <v>193</v>
      </c>
      <c r="L485" s="82" t="str">
        <f>IF(J485=9001,VLOOKUP(K485,'ISO-reference'!$C$1:$D$67,2,FALSE),IF(J485=45001,VLOOKUP(K485,'ISO-reference'!$A$1:$B$40,2,FALSE),IF(J485=21001,VLOOKUP(K485,'ISO-reference'!$E$1:$F$75,2,FALSE),"No ISO Mapping")))</f>
        <v xml:space="preserve"> Determining requirements for products &amp; services</v>
      </c>
      <c r="M485" s="49" t="s">
        <v>194</v>
      </c>
      <c r="N485" s="16"/>
      <c r="O485" s="52">
        <f t="shared" si="51"/>
        <v>43739</v>
      </c>
      <c r="P485" s="52">
        <v>43895</v>
      </c>
      <c r="Q485" s="82" t="s">
        <v>909</v>
      </c>
      <c r="R485" s="28" t="str">
        <f t="shared" si="49"/>
        <v>Closed</v>
      </c>
      <c r="S485" s="17">
        <f t="shared" ca="1" si="48"/>
        <v>216</v>
      </c>
      <c r="T485" s="17">
        <f t="shared" si="50"/>
        <v>156</v>
      </c>
      <c r="U485" s="17">
        <v>315</v>
      </c>
      <c r="V485" s="45">
        <v>16048</v>
      </c>
    </row>
    <row r="486" spans="1:22" ht="82.8">
      <c r="A486" s="45">
        <v>485</v>
      </c>
      <c r="B486" s="82" t="s">
        <v>915</v>
      </c>
      <c r="C486" s="49" t="s">
        <v>9</v>
      </c>
      <c r="D486" s="51">
        <v>43679</v>
      </c>
      <c r="E486" s="51" t="s">
        <v>2551</v>
      </c>
      <c r="F486" s="51" t="s">
        <v>76</v>
      </c>
      <c r="G486" s="49" t="s">
        <v>2781</v>
      </c>
      <c r="H486" s="49" t="s">
        <v>12</v>
      </c>
      <c r="I486" s="49" t="str">
        <f t="shared" si="47"/>
        <v>Negative</v>
      </c>
      <c r="J486" s="17">
        <v>45001</v>
      </c>
      <c r="K486" s="49" t="s">
        <v>416</v>
      </c>
      <c r="L486" s="82" t="str">
        <f>IF(J486=9001,VLOOKUP(K486,'ISO-reference'!$C$1:$D$67,2,FALSE),IF(J486=45001,VLOOKUP(K486,'ISO-reference'!$A$1:$B$40,2,FALSE),IF(J486=21001,VLOOKUP(K486,'ISO-reference'!$E$1:$F$75,2,FALSE),"No ISO Mapping")))</f>
        <v xml:space="preserve"> Determination of legal and other requirements</v>
      </c>
      <c r="M486" s="49" t="s">
        <v>194</v>
      </c>
      <c r="N486" s="16"/>
      <c r="O486" s="52">
        <f t="shared" si="51"/>
        <v>43739</v>
      </c>
      <c r="P486" s="52">
        <v>43955</v>
      </c>
      <c r="Q486" s="82" t="s">
        <v>916</v>
      </c>
      <c r="R486" s="28" t="str">
        <f t="shared" si="49"/>
        <v>Closed</v>
      </c>
      <c r="S486" s="17">
        <f t="shared" ca="1" si="48"/>
        <v>276</v>
      </c>
      <c r="T486" s="17">
        <f t="shared" si="50"/>
        <v>216</v>
      </c>
      <c r="U486" s="17">
        <v>231</v>
      </c>
      <c r="V486" s="45">
        <v>16049</v>
      </c>
    </row>
    <row r="487" spans="1:22" ht="27.6">
      <c r="A487" s="45">
        <v>486</v>
      </c>
      <c r="B487" s="82" t="s">
        <v>917</v>
      </c>
      <c r="C487" s="49" t="s">
        <v>9</v>
      </c>
      <c r="D487" s="51">
        <v>43679</v>
      </c>
      <c r="E487" s="51" t="s">
        <v>2551</v>
      </c>
      <c r="F487" s="51" t="s">
        <v>76</v>
      </c>
      <c r="G487" s="49" t="s">
        <v>2781</v>
      </c>
      <c r="H487" s="49" t="s">
        <v>12</v>
      </c>
      <c r="I487" s="49" t="str">
        <f t="shared" si="47"/>
        <v>Negative</v>
      </c>
      <c r="J487" s="17">
        <v>9001</v>
      </c>
      <c r="K487" s="49" t="s">
        <v>193</v>
      </c>
      <c r="L487" s="82" t="str">
        <f>IF(J487=9001,VLOOKUP(K487,'ISO-reference'!$C$1:$D$67,2,FALSE),IF(J487=45001,VLOOKUP(K487,'ISO-reference'!$A$1:$B$40,2,FALSE),IF(J487=21001,VLOOKUP(K487,'ISO-reference'!$E$1:$F$75,2,FALSE),"No ISO Mapping")))</f>
        <v xml:space="preserve"> Determining requirements for products &amp; services</v>
      </c>
      <c r="M487" s="49" t="s">
        <v>194</v>
      </c>
      <c r="N487" s="16"/>
      <c r="O487" s="52">
        <f t="shared" si="51"/>
        <v>43739</v>
      </c>
      <c r="P487" s="52">
        <v>43895</v>
      </c>
      <c r="Q487" s="82" t="s">
        <v>918</v>
      </c>
      <c r="R487" s="28" t="str">
        <f t="shared" si="49"/>
        <v>Closed</v>
      </c>
      <c r="S487" s="17">
        <f t="shared" ca="1" si="48"/>
        <v>216</v>
      </c>
      <c r="T487" s="17">
        <f t="shared" si="50"/>
        <v>156</v>
      </c>
      <c r="U487" s="17">
        <v>305</v>
      </c>
      <c r="V487" s="45">
        <v>16050</v>
      </c>
    </row>
    <row r="488" spans="1:22" ht="41.4">
      <c r="A488" s="45">
        <v>487</v>
      </c>
      <c r="B488" s="82" t="s">
        <v>919</v>
      </c>
      <c r="C488" s="49" t="s">
        <v>9</v>
      </c>
      <c r="D488" s="51">
        <v>43679</v>
      </c>
      <c r="E488" s="51" t="s">
        <v>2551</v>
      </c>
      <c r="F488" s="51" t="s">
        <v>76</v>
      </c>
      <c r="G488" s="49" t="s">
        <v>2781</v>
      </c>
      <c r="H488" s="49" t="s">
        <v>12</v>
      </c>
      <c r="I488" s="49" t="str">
        <f t="shared" si="47"/>
        <v>Negative</v>
      </c>
      <c r="J488" s="17">
        <v>9001</v>
      </c>
      <c r="K488" s="49" t="s">
        <v>193</v>
      </c>
      <c r="L488" s="82" t="str">
        <f>IF(J488=9001,VLOOKUP(K488,'ISO-reference'!$C$1:$D$67,2,FALSE),IF(J488=45001,VLOOKUP(K488,'ISO-reference'!$A$1:$B$40,2,FALSE),IF(J488=21001,VLOOKUP(K488,'ISO-reference'!$E$1:$F$75,2,FALSE),"No ISO Mapping")))</f>
        <v xml:space="preserve"> Determining requirements for products &amp; services</v>
      </c>
      <c r="M488" s="49" t="s">
        <v>194</v>
      </c>
      <c r="N488" s="16"/>
      <c r="O488" s="52">
        <f t="shared" si="51"/>
        <v>43739</v>
      </c>
      <c r="P488" s="52">
        <v>43888</v>
      </c>
      <c r="Q488" s="82" t="s">
        <v>470</v>
      </c>
      <c r="R488" s="28" t="str">
        <f t="shared" si="49"/>
        <v>Closed</v>
      </c>
      <c r="S488" s="17">
        <f t="shared" ca="1" si="48"/>
        <v>209</v>
      </c>
      <c r="T488" s="17">
        <f t="shared" si="50"/>
        <v>149</v>
      </c>
      <c r="U488" s="17">
        <v>306</v>
      </c>
      <c r="V488" s="45">
        <v>16051</v>
      </c>
    </row>
    <row r="489" spans="1:22" ht="41.4">
      <c r="A489" s="45">
        <v>488</v>
      </c>
      <c r="B489" s="82" t="s">
        <v>920</v>
      </c>
      <c r="C489" s="49" t="s">
        <v>9</v>
      </c>
      <c r="D489" s="51">
        <v>43679</v>
      </c>
      <c r="E489" s="51" t="s">
        <v>2551</v>
      </c>
      <c r="F489" s="51" t="s">
        <v>76</v>
      </c>
      <c r="G489" s="49" t="s">
        <v>2781</v>
      </c>
      <c r="H489" s="49" t="s">
        <v>12</v>
      </c>
      <c r="I489" s="49" t="str">
        <f t="shared" si="47"/>
        <v>Negative</v>
      </c>
      <c r="J489" s="17">
        <v>9001</v>
      </c>
      <c r="K489" s="49" t="s">
        <v>193</v>
      </c>
      <c r="L489" s="82" t="str">
        <f>IF(J489=9001,VLOOKUP(K489,'ISO-reference'!$C$1:$D$67,2,FALSE),IF(J489=45001,VLOOKUP(K489,'ISO-reference'!$A$1:$B$40,2,FALSE),IF(J489=21001,VLOOKUP(K489,'ISO-reference'!$E$1:$F$75,2,FALSE),"No ISO Mapping")))</f>
        <v xml:space="preserve"> Determining requirements for products &amp; services</v>
      </c>
      <c r="M489" s="49" t="s">
        <v>194</v>
      </c>
      <c r="N489" s="16"/>
      <c r="O489" s="52">
        <f t="shared" si="51"/>
        <v>43739</v>
      </c>
      <c r="P489" s="52">
        <v>43888</v>
      </c>
      <c r="Q489" s="82" t="s">
        <v>470</v>
      </c>
      <c r="R489" s="28" t="str">
        <f t="shared" si="49"/>
        <v>Closed</v>
      </c>
      <c r="S489" s="17">
        <f t="shared" ca="1" si="48"/>
        <v>209</v>
      </c>
      <c r="T489" s="17">
        <f t="shared" si="50"/>
        <v>149</v>
      </c>
      <c r="U489" s="17">
        <v>309</v>
      </c>
      <c r="V489" s="45">
        <v>16052</v>
      </c>
    </row>
    <row r="490" spans="1:22" ht="27.6">
      <c r="A490" s="45">
        <v>489</v>
      </c>
      <c r="B490" s="82" t="s">
        <v>921</v>
      </c>
      <c r="C490" s="49" t="s">
        <v>9</v>
      </c>
      <c r="D490" s="51">
        <v>43679</v>
      </c>
      <c r="E490" s="51" t="s">
        <v>2551</v>
      </c>
      <c r="F490" s="51" t="s">
        <v>76</v>
      </c>
      <c r="G490" s="49" t="s">
        <v>2781</v>
      </c>
      <c r="H490" s="49" t="s">
        <v>12</v>
      </c>
      <c r="I490" s="49" t="str">
        <f t="shared" si="47"/>
        <v>Negative</v>
      </c>
      <c r="J490" s="17">
        <v>9001</v>
      </c>
      <c r="K490" s="49" t="s">
        <v>193</v>
      </c>
      <c r="L490" s="82" t="str">
        <f>IF(J490=9001,VLOOKUP(K490,'ISO-reference'!$C$1:$D$67,2,FALSE),IF(J490=45001,VLOOKUP(K490,'ISO-reference'!$A$1:$B$40,2,FALSE),IF(J490=21001,VLOOKUP(K490,'ISO-reference'!$E$1:$F$75,2,FALSE),"No ISO Mapping")))</f>
        <v xml:space="preserve"> Determining requirements for products &amp; services</v>
      </c>
      <c r="M490" s="49" t="s">
        <v>194</v>
      </c>
      <c r="N490" s="16"/>
      <c r="O490" s="52">
        <f t="shared" si="51"/>
        <v>43739</v>
      </c>
      <c r="P490" s="52">
        <v>43888</v>
      </c>
      <c r="Q490" s="82" t="s">
        <v>470</v>
      </c>
      <c r="R490" s="28" t="str">
        <f t="shared" si="49"/>
        <v>Closed</v>
      </c>
      <c r="S490" s="17">
        <f t="shared" ca="1" si="48"/>
        <v>209</v>
      </c>
      <c r="T490" s="17">
        <f t="shared" si="50"/>
        <v>149</v>
      </c>
      <c r="U490" s="17">
        <v>310</v>
      </c>
      <c r="V490" s="45">
        <v>16053</v>
      </c>
    </row>
    <row r="491" spans="1:22" ht="27.6">
      <c r="A491" s="45">
        <v>490</v>
      </c>
      <c r="B491" s="82" t="s">
        <v>922</v>
      </c>
      <c r="C491" s="49" t="s">
        <v>9</v>
      </c>
      <c r="D491" s="51">
        <v>43679</v>
      </c>
      <c r="E491" s="51" t="s">
        <v>2551</v>
      </c>
      <c r="F491" s="51" t="s">
        <v>76</v>
      </c>
      <c r="G491" s="49" t="s">
        <v>2781</v>
      </c>
      <c r="H491" s="49" t="s">
        <v>12</v>
      </c>
      <c r="I491" s="49" t="str">
        <f t="shared" si="47"/>
        <v>Negative</v>
      </c>
      <c r="J491" s="17">
        <v>9001</v>
      </c>
      <c r="K491" s="49" t="s">
        <v>193</v>
      </c>
      <c r="L491" s="82" t="str">
        <f>IF(J491=9001,VLOOKUP(K491,'ISO-reference'!$C$1:$D$67,2,FALSE),IF(J491=45001,VLOOKUP(K491,'ISO-reference'!$A$1:$B$40,2,FALSE),IF(J491=21001,VLOOKUP(K491,'ISO-reference'!$E$1:$F$75,2,FALSE),"No ISO Mapping")))</f>
        <v xml:space="preserve"> Determining requirements for products &amp; services</v>
      </c>
      <c r="M491" s="49" t="s">
        <v>194</v>
      </c>
      <c r="N491" s="16"/>
      <c r="O491" s="52">
        <f t="shared" si="51"/>
        <v>43739</v>
      </c>
      <c r="P491" s="52">
        <v>43895</v>
      </c>
      <c r="Q491" s="82" t="s">
        <v>923</v>
      </c>
      <c r="R491" s="28" t="str">
        <f t="shared" si="49"/>
        <v>Closed</v>
      </c>
      <c r="S491" s="17">
        <f t="shared" ca="1" si="48"/>
        <v>216</v>
      </c>
      <c r="T491" s="17">
        <f t="shared" si="50"/>
        <v>156</v>
      </c>
      <c r="U491" s="17">
        <v>307</v>
      </c>
      <c r="V491" s="45">
        <v>16054</v>
      </c>
    </row>
    <row r="492" spans="1:22" ht="55.2">
      <c r="A492" s="45">
        <v>491</v>
      </c>
      <c r="B492" s="82" t="s">
        <v>924</v>
      </c>
      <c r="C492" s="49" t="s">
        <v>9</v>
      </c>
      <c r="D492" s="51">
        <v>43679</v>
      </c>
      <c r="E492" s="51" t="s">
        <v>2551</v>
      </c>
      <c r="F492" s="51" t="s">
        <v>76</v>
      </c>
      <c r="G492" s="49" t="s">
        <v>2781</v>
      </c>
      <c r="H492" s="49" t="s">
        <v>88</v>
      </c>
      <c r="I492" s="49" t="str">
        <f t="shared" si="47"/>
        <v>Neutral</v>
      </c>
      <c r="J492" s="17">
        <v>9001</v>
      </c>
      <c r="K492" s="49" t="s">
        <v>193</v>
      </c>
      <c r="L492" s="82" t="str">
        <f>IF(J492=9001,VLOOKUP(K492,'ISO-reference'!$C$1:$D$67,2,FALSE),IF(J492=45001,VLOOKUP(K492,'ISO-reference'!$A$1:$B$40,2,FALSE),IF(J492=21001,VLOOKUP(K492,'ISO-reference'!$E$1:$F$75,2,FALSE),"No ISO Mapping")))</f>
        <v xml:space="preserve"> Determining requirements for products &amp; services</v>
      </c>
      <c r="M492" s="49" t="s">
        <v>194</v>
      </c>
      <c r="N492" s="16"/>
      <c r="O492" s="52">
        <f t="shared" si="51"/>
        <v>43739</v>
      </c>
      <c r="P492" s="52">
        <v>43895</v>
      </c>
      <c r="Q492" s="82" t="s">
        <v>925</v>
      </c>
      <c r="R492" s="28" t="str">
        <f t="shared" si="49"/>
        <v>Closed</v>
      </c>
      <c r="S492" s="17">
        <f t="shared" ca="1" si="48"/>
        <v>216</v>
      </c>
      <c r="T492" s="17">
        <f t="shared" si="50"/>
        <v>156</v>
      </c>
      <c r="U492" s="17">
        <v>308</v>
      </c>
      <c r="V492" s="45">
        <v>16055</v>
      </c>
    </row>
    <row r="493" spans="1:22" ht="27.6">
      <c r="A493" s="45">
        <v>492</v>
      </c>
      <c r="B493" s="93" t="s">
        <v>926</v>
      </c>
      <c r="C493" s="49" t="s">
        <v>9</v>
      </c>
      <c r="D493" s="51">
        <v>43781</v>
      </c>
      <c r="E493" s="51" t="s">
        <v>2551</v>
      </c>
      <c r="F493" s="51" t="s">
        <v>742</v>
      </c>
      <c r="G493" s="49" t="s">
        <v>927</v>
      </c>
      <c r="H493" s="49" t="s">
        <v>88</v>
      </c>
      <c r="I493" s="49" t="str">
        <f t="shared" si="47"/>
        <v>Neutral</v>
      </c>
      <c r="J493" s="17">
        <v>9001</v>
      </c>
      <c r="K493" s="49" t="s">
        <v>20</v>
      </c>
      <c r="L493" s="82" t="str">
        <f>IF(J493=9001,VLOOKUP(K493,'ISO-reference'!$C$1:$D$67,2,FALSE),IF(J493=45001,VLOOKUP(K493,'ISO-reference'!$A$1:$B$40,2,FALSE),IF(J493=21001,VLOOKUP(K493,'ISO-reference'!$E$1:$F$75,2,FALSE),"No ISO Mapping")))</f>
        <v xml:space="preserve"> Design &amp; development inputs</v>
      </c>
      <c r="M493" s="49" t="s">
        <v>21</v>
      </c>
      <c r="N493" s="16"/>
      <c r="O493" s="52">
        <f t="shared" si="51"/>
        <v>43841</v>
      </c>
      <c r="P493" s="52">
        <v>43868</v>
      </c>
      <c r="Q493" s="82" t="s">
        <v>928</v>
      </c>
      <c r="R493" s="28" t="str">
        <f t="shared" si="49"/>
        <v>Closed</v>
      </c>
      <c r="S493" s="17">
        <f t="shared" ca="1" si="48"/>
        <v>87</v>
      </c>
      <c r="T493" s="17">
        <f t="shared" si="50"/>
        <v>27</v>
      </c>
      <c r="U493" s="17">
        <v>327</v>
      </c>
      <c r="V493" s="45">
        <v>16314</v>
      </c>
    </row>
    <row r="494" spans="1:22" ht="27.6">
      <c r="A494" s="45">
        <v>493</v>
      </c>
      <c r="B494" s="93" t="s">
        <v>929</v>
      </c>
      <c r="C494" s="49" t="s">
        <v>9</v>
      </c>
      <c r="D494" s="51">
        <v>43781</v>
      </c>
      <c r="E494" s="51" t="s">
        <v>2551</v>
      </c>
      <c r="F494" s="51" t="s">
        <v>742</v>
      </c>
      <c r="G494" s="49" t="s">
        <v>927</v>
      </c>
      <c r="H494" s="49" t="s">
        <v>88</v>
      </c>
      <c r="I494" s="49" t="str">
        <f t="shared" si="47"/>
        <v>Neutral</v>
      </c>
      <c r="J494" s="17">
        <v>9001</v>
      </c>
      <c r="K494" s="49" t="s">
        <v>110</v>
      </c>
      <c r="L494" s="82" t="str">
        <f>IF(J494=9001,VLOOKUP(K494,'ISO-reference'!$C$1:$D$67,2,FALSE),IF(J494=45001,VLOOKUP(K494,'ISO-reference'!$A$1:$B$40,2,FALSE),IF(J494=21001,VLOOKUP(K494,'ISO-reference'!$E$1:$F$75,2,FALSE),"No ISO Mapping")))</f>
        <v xml:space="preserve"> Customer communication</v>
      </c>
      <c r="M494" s="49" t="s">
        <v>194</v>
      </c>
      <c r="N494" s="16"/>
      <c r="O494" s="52">
        <f t="shared" si="51"/>
        <v>43841</v>
      </c>
      <c r="P494" s="52">
        <v>43868</v>
      </c>
      <c r="Q494" s="82" t="s">
        <v>930</v>
      </c>
      <c r="R494" s="28" t="str">
        <f t="shared" si="49"/>
        <v>Closed</v>
      </c>
      <c r="S494" s="17">
        <f t="shared" ca="1" si="48"/>
        <v>87</v>
      </c>
      <c r="T494" s="17">
        <f t="shared" si="50"/>
        <v>27</v>
      </c>
      <c r="U494" s="17">
        <v>326</v>
      </c>
      <c r="V494" s="45">
        <v>16315</v>
      </c>
    </row>
    <row r="495" spans="1:22" ht="27.6">
      <c r="A495" s="45">
        <v>494</v>
      </c>
      <c r="B495" s="93" t="s">
        <v>751</v>
      </c>
      <c r="C495" s="49" t="s">
        <v>9</v>
      </c>
      <c r="D495" s="51">
        <v>43781</v>
      </c>
      <c r="E495" s="51" t="s">
        <v>2551</v>
      </c>
      <c r="F495" s="51" t="s">
        <v>742</v>
      </c>
      <c r="G495" s="49" t="s">
        <v>927</v>
      </c>
      <c r="H495" s="49" t="s">
        <v>88</v>
      </c>
      <c r="I495" s="49" t="str">
        <f t="shared" si="47"/>
        <v>Neutral</v>
      </c>
      <c r="J495" s="17">
        <v>9001</v>
      </c>
      <c r="K495" s="49" t="s">
        <v>45</v>
      </c>
      <c r="L495" s="82" t="str">
        <f>IF(J495=9001,VLOOKUP(K495,'ISO-reference'!$C$1:$D$67,2,FALSE),IF(J495=45001,VLOOKUP(K495,'ISO-reference'!$A$1:$B$40,2,FALSE),IF(J495=21001,VLOOKUP(K495,'ISO-reference'!$E$1:$F$75,2,FALSE),"No ISO Mapping")))</f>
        <v xml:space="preserve"> People</v>
      </c>
      <c r="M495" s="49" t="s">
        <v>13</v>
      </c>
      <c r="N495" s="16"/>
      <c r="O495" s="52">
        <f t="shared" si="51"/>
        <v>43841</v>
      </c>
      <c r="P495" s="52">
        <v>43888</v>
      </c>
      <c r="Q495" s="82" t="s">
        <v>752</v>
      </c>
      <c r="R495" s="28" t="str">
        <f t="shared" si="49"/>
        <v>Closed</v>
      </c>
      <c r="S495" s="17">
        <f t="shared" ca="1" si="48"/>
        <v>107</v>
      </c>
      <c r="T495" s="17">
        <f t="shared" si="50"/>
        <v>47</v>
      </c>
      <c r="U495" s="17">
        <v>325</v>
      </c>
      <c r="V495" s="45">
        <v>16316</v>
      </c>
    </row>
    <row r="496" spans="1:22">
      <c r="A496" s="45">
        <v>495</v>
      </c>
      <c r="B496" s="82" t="s">
        <v>931</v>
      </c>
      <c r="C496" s="49" t="s">
        <v>9</v>
      </c>
      <c r="D496" s="51">
        <v>43809</v>
      </c>
      <c r="E496" s="51" t="s">
        <v>2551</v>
      </c>
      <c r="F496" s="51" t="s">
        <v>76</v>
      </c>
      <c r="G496" s="49" t="s">
        <v>2781</v>
      </c>
      <c r="H496" s="49" t="s">
        <v>88</v>
      </c>
      <c r="I496" s="49" t="str">
        <f t="shared" si="47"/>
        <v>Neutral</v>
      </c>
      <c r="J496" s="17">
        <v>45001</v>
      </c>
      <c r="K496" s="49">
        <v>7.2</v>
      </c>
      <c r="L496" s="82" t="str">
        <f>IF(J496=9001,VLOOKUP(K496,'ISO-reference'!$C$1:$D$67,2,FALSE),IF(J496=45001,VLOOKUP(K496,'ISO-reference'!$A$1:$B$40,2,FALSE),IF(J496=21001,VLOOKUP(K496,'ISO-reference'!$E$1:$F$75,2,FALSE),"No ISO Mapping")))</f>
        <v xml:space="preserve"> Competence</v>
      </c>
      <c r="M496" s="49" t="s">
        <v>13</v>
      </c>
      <c r="N496" s="16"/>
      <c r="O496" s="52">
        <f t="shared" si="51"/>
        <v>43869</v>
      </c>
      <c r="P496" s="52">
        <v>43893</v>
      </c>
      <c r="Q496" s="82" t="s">
        <v>932</v>
      </c>
      <c r="R496" s="28" t="str">
        <f t="shared" si="49"/>
        <v>Closed</v>
      </c>
      <c r="S496" s="17">
        <f t="shared" ca="1" si="48"/>
        <v>84</v>
      </c>
      <c r="T496" s="17">
        <f t="shared" si="50"/>
        <v>24</v>
      </c>
      <c r="U496" s="17">
        <v>328</v>
      </c>
      <c r="V496" s="45">
        <v>17417</v>
      </c>
    </row>
    <row r="497" spans="1:22">
      <c r="A497" s="45">
        <v>496</v>
      </c>
      <c r="B497" s="82" t="s">
        <v>933</v>
      </c>
      <c r="C497" s="49" t="s">
        <v>9</v>
      </c>
      <c r="D497" s="51">
        <v>43809</v>
      </c>
      <c r="E497" s="51" t="s">
        <v>2551</v>
      </c>
      <c r="F497" s="51" t="s">
        <v>76</v>
      </c>
      <c r="G497" s="49" t="s">
        <v>2781</v>
      </c>
      <c r="H497" s="49" t="s">
        <v>88</v>
      </c>
      <c r="I497" s="49" t="str">
        <f t="shared" si="47"/>
        <v>Neutral</v>
      </c>
      <c r="J497" s="17">
        <v>45001</v>
      </c>
      <c r="K497" s="49">
        <v>8.1</v>
      </c>
      <c r="L497" s="82" t="str">
        <f>IF(J497=9001,VLOOKUP(K497,'ISO-reference'!$C$1:$D$67,2,FALSE),IF(J497=45001,VLOOKUP(K497,'ISO-reference'!$A$1:$B$40,2,FALSE),IF(J497=21001,VLOOKUP(K497,'ISO-reference'!$E$1:$F$75,2,FALSE),"No ISO Mapping")))</f>
        <v xml:space="preserve"> Operational planning and control</v>
      </c>
      <c r="M497" s="49" t="s">
        <v>16</v>
      </c>
      <c r="N497" s="16"/>
      <c r="O497" s="52">
        <f t="shared" si="51"/>
        <v>43869</v>
      </c>
      <c r="P497" s="52">
        <v>43903</v>
      </c>
      <c r="Q497" s="82" t="s">
        <v>934</v>
      </c>
      <c r="R497" s="28" t="str">
        <f t="shared" si="49"/>
        <v>Closed</v>
      </c>
      <c r="S497" s="17">
        <f t="shared" ca="1" si="48"/>
        <v>94</v>
      </c>
      <c r="T497" s="17">
        <f t="shared" si="50"/>
        <v>34</v>
      </c>
      <c r="U497" s="17">
        <v>331</v>
      </c>
      <c r="V497" s="45">
        <v>17418</v>
      </c>
    </row>
    <row r="498" spans="1:22">
      <c r="A498" s="45">
        <v>497</v>
      </c>
      <c r="B498" s="82" t="s">
        <v>935</v>
      </c>
      <c r="C498" s="49" t="s">
        <v>9</v>
      </c>
      <c r="D498" s="51">
        <v>43810</v>
      </c>
      <c r="E498" s="51" t="s">
        <v>2551</v>
      </c>
      <c r="F498" s="51" t="s">
        <v>76</v>
      </c>
      <c r="G498" s="49" t="s">
        <v>2781</v>
      </c>
      <c r="H498" s="49" t="s">
        <v>88</v>
      </c>
      <c r="I498" s="49" t="str">
        <f t="shared" si="47"/>
        <v>Neutral</v>
      </c>
      <c r="J498" s="17">
        <v>45001</v>
      </c>
      <c r="K498" s="49">
        <v>8.1</v>
      </c>
      <c r="L498" s="82" t="str">
        <f>IF(J498=9001,VLOOKUP(K498,'ISO-reference'!$C$1:$D$67,2,FALSE),IF(J498=45001,VLOOKUP(K498,'ISO-reference'!$A$1:$B$40,2,FALSE),IF(J498=21001,VLOOKUP(K498,'ISO-reference'!$E$1:$F$75,2,FALSE),"No ISO Mapping")))</f>
        <v xml:space="preserve"> Operational planning and control</v>
      </c>
      <c r="M498" s="49" t="s">
        <v>21</v>
      </c>
      <c r="N498" s="16"/>
      <c r="O498" s="52">
        <f t="shared" si="51"/>
        <v>43870</v>
      </c>
      <c r="P498" s="52">
        <v>43893</v>
      </c>
      <c r="Q498" s="82" t="s">
        <v>936</v>
      </c>
      <c r="R498" s="28" t="str">
        <f t="shared" si="49"/>
        <v>Closed</v>
      </c>
      <c r="S498" s="17">
        <f t="shared" ca="1" si="48"/>
        <v>83</v>
      </c>
      <c r="T498" s="17">
        <f t="shared" si="50"/>
        <v>23</v>
      </c>
      <c r="U498" s="17">
        <v>332</v>
      </c>
      <c r="V498" s="45">
        <v>17421</v>
      </c>
    </row>
    <row r="499" spans="1:22">
      <c r="A499" s="45">
        <v>498</v>
      </c>
      <c r="B499" s="82" t="s">
        <v>937</v>
      </c>
      <c r="C499" s="49" t="s">
        <v>9</v>
      </c>
      <c r="D499" s="51">
        <v>43811</v>
      </c>
      <c r="E499" s="51" t="s">
        <v>2551</v>
      </c>
      <c r="F499" s="51" t="s">
        <v>76</v>
      </c>
      <c r="G499" s="49" t="s">
        <v>2781</v>
      </c>
      <c r="H499" s="49" t="s">
        <v>88</v>
      </c>
      <c r="I499" s="49" t="str">
        <f t="shared" si="47"/>
        <v>Neutral</v>
      </c>
      <c r="J499" s="17">
        <v>45001</v>
      </c>
      <c r="K499" s="49">
        <v>8.1</v>
      </c>
      <c r="L499" s="82" t="str">
        <f>IF(J499=9001,VLOOKUP(K499,'ISO-reference'!$C$1:$D$67,2,FALSE),IF(J499=45001,VLOOKUP(K499,'ISO-reference'!$A$1:$B$40,2,FALSE),IF(J499=21001,VLOOKUP(K499,'ISO-reference'!$E$1:$F$75,2,FALSE),"No ISO Mapping")))</f>
        <v xml:space="preserve"> Operational planning and control</v>
      </c>
      <c r="M499" s="49" t="s">
        <v>16</v>
      </c>
      <c r="N499" s="16"/>
      <c r="O499" s="52">
        <f t="shared" si="51"/>
        <v>43871</v>
      </c>
      <c r="P499" s="52">
        <v>43893</v>
      </c>
      <c r="Q499" s="82" t="s">
        <v>938</v>
      </c>
      <c r="R499" s="28" t="str">
        <f t="shared" si="49"/>
        <v>Closed</v>
      </c>
      <c r="S499" s="17">
        <f t="shared" ca="1" si="48"/>
        <v>82</v>
      </c>
      <c r="T499" s="17">
        <f t="shared" si="50"/>
        <v>22</v>
      </c>
      <c r="U499" s="17">
        <v>329</v>
      </c>
      <c r="V499" s="45">
        <v>17426</v>
      </c>
    </row>
    <row r="500" spans="1:22" ht="27.6">
      <c r="A500" s="45">
        <v>499</v>
      </c>
      <c r="B500" s="82" t="s">
        <v>939</v>
      </c>
      <c r="C500" s="49" t="s">
        <v>9</v>
      </c>
      <c r="D500" s="51">
        <v>43811</v>
      </c>
      <c r="E500" s="51" t="s">
        <v>2551</v>
      </c>
      <c r="F500" s="51" t="s">
        <v>76</v>
      </c>
      <c r="G500" s="49" t="s">
        <v>2781</v>
      </c>
      <c r="H500" s="49" t="s">
        <v>12</v>
      </c>
      <c r="I500" s="49" t="str">
        <f t="shared" si="47"/>
        <v>Negative</v>
      </c>
      <c r="J500" s="17">
        <v>9001</v>
      </c>
      <c r="K500" s="49" t="s">
        <v>130</v>
      </c>
      <c r="L500" s="82" t="str">
        <f>IF(J500=9001,VLOOKUP(K500,'ISO-reference'!$C$1:$D$67,2,FALSE),IF(J500=45001,VLOOKUP(K500,'ISO-reference'!$A$1:$B$40,2,FALSE),IF(J500=21001,VLOOKUP(K500,'ISO-reference'!$E$1:$F$75,2,FALSE),"No ISO Mapping")))</f>
        <v xml:space="preserve"> Preservation</v>
      </c>
      <c r="M500" s="49" t="s">
        <v>16</v>
      </c>
      <c r="N500" s="16"/>
      <c r="O500" s="52">
        <f t="shared" si="51"/>
        <v>43871</v>
      </c>
      <c r="P500" s="52">
        <v>43860</v>
      </c>
      <c r="Q500" s="82" t="s">
        <v>940</v>
      </c>
      <c r="R500" s="28" t="str">
        <f t="shared" si="49"/>
        <v>Closed</v>
      </c>
      <c r="S500" s="17">
        <f t="shared" ca="1" si="48"/>
        <v>49</v>
      </c>
      <c r="T500" s="17">
        <f t="shared" si="50"/>
        <v>-11</v>
      </c>
      <c r="U500" s="17">
        <v>334</v>
      </c>
      <c r="V500" s="45">
        <v>17428</v>
      </c>
    </row>
    <row r="501" spans="1:22">
      <c r="A501" s="45">
        <v>500</v>
      </c>
      <c r="B501" s="82" t="s">
        <v>941</v>
      </c>
      <c r="C501" s="49" t="s">
        <v>9</v>
      </c>
      <c r="D501" s="51">
        <v>43812</v>
      </c>
      <c r="E501" s="51" t="s">
        <v>2551</v>
      </c>
      <c r="F501" s="51" t="s">
        <v>76</v>
      </c>
      <c r="G501" s="49" t="s">
        <v>2781</v>
      </c>
      <c r="H501" s="49" t="s">
        <v>88</v>
      </c>
      <c r="I501" s="49" t="str">
        <f t="shared" si="47"/>
        <v>Neutral</v>
      </c>
      <c r="J501" s="17">
        <v>45001</v>
      </c>
      <c r="K501" s="49">
        <v>8.1</v>
      </c>
      <c r="L501" s="82" t="str">
        <f>IF(J501=9001,VLOOKUP(K501,'ISO-reference'!$C$1:$D$67,2,FALSE),IF(J501=45001,VLOOKUP(K501,'ISO-reference'!$A$1:$B$40,2,FALSE),IF(J501=21001,VLOOKUP(K501,'ISO-reference'!$E$1:$F$75,2,FALSE),"No ISO Mapping")))</f>
        <v xml:space="preserve"> Operational planning and control</v>
      </c>
      <c r="M501" s="49" t="s">
        <v>21</v>
      </c>
      <c r="N501" s="16"/>
      <c r="O501" s="52">
        <f t="shared" si="51"/>
        <v>43872</v>
      </c>
      <c r="P501" s="52">
        <v>43836</v>
      </c>
      <c r="Q501" s="82" t="s">
        <v>942</v>
      </c>
      <c r="R501" s="28" t="str">
        <f t="shared" si="49"/>
        <v>Closed</v>
      </c>
      <c r="S501" s="17">
        <f t="shared" ca="1" si="48"/>
        <v>24</v>
      </c>
      <c r="T501" s="17">
        <f t="shared" si="50"/>
        <v>-36</v>
      </c>
      <c r="U501" s="17">
        <v>330</v>
      </c>
      <c r="V501" s="45">
        <v>17430</v>
      </c>
    </row>
    <row r="502" spans="1:22">
      <c r="A502" s="45">
        <v>501</v>
      </c>
      <c r="B502" s="82" t="s">
        <v>943</v>
      </c>
      <c r="C502" s="49" t="s">
        <v>9</v>
      </c>
      <c r="D502" s="51">
        <v>43813</v>
      </c>
      <c r="E502" s="51" t="s">
        <v>2551</v>
      </c>
      <c r="F502" s="51" t="s">
        <v>76</v>
      </c>
      <c r="G502" s="49" t="s">
        <v>2781</v>
      </c>
      <c r="H502" s="49" t="s">
        <v>88</v>
      </c>
      <c r="I502" s="49" t="str">
        <f t="shared" si="47"/>
        <v>Neutral</v>
      </c>
      <c r="J502" s="17">
        <v>9001</v>
      </c>
      <c r="K502" s="49" t="s">
        <v>36</v>
      </c>
      <c r="L502" s="82" t="str">
        <f>IF(J502=9001,VLOOKUP(K502,'ISO-reference'!$C$1:$D$67,2,FALSE),IF(J502=45001,VLOOKUP(K502,'ISO-reference'!$A$1:$B$40,2,FALSE),IF(J502=21001,VLOOKUP(K502,'ISO-reference'!$E$1:$F$75,2,FALSE),"No ISO Mapping")))</f>
        <v xml:space="preserve"> Environment for Operating Processes</v>
      </c>
      <c r="M502" s="49" t="s">
        <v>16</v>
      </c>
      <c r="N502" s="16"/>
      <c r="O502" s="52">
        <f t="shared" si="51"/>
        <v>43873</v>
      </c>
      <c r="P502" s="52">
        <v>43903</v>
      </c>
      <c r="Q502" s="82" t="s">
        <v>944</v>
      </c>
      <c r="R502" s="28" t="str">
        <f t="shared" si="49"/>
        <v>Closed</v>
      </c>
      <c r="S502" s="17">
        <f t="shared" ca="1" si="48"/>
        <v>90</v>
      </c>
      <c r="T502" s="17">
        <f t="shared" si="50"/>
        <v>30</v>
      </c>
      <c r="U502" s="17">
        <v>333</v>
      </c>
      <c r="V502" s="45">
        <v>17431</v>
      </c>
    </row>
    <row r="503" spans="1:22" ht="27.6">
      <c r="A503" s="45">
        <v>502</v>
      </c>
      <c r="B503" s="82" t="s">
        <v>945</v>
      </c>
      <c r="C503" s="49" t="s">
        <v>9</v>
      </c>
      <c r="D503" s="51">
        <v>43866</v>
      </c>
      <c r="E503" s="51" t="s">
        <v>2551</v>
      </c>
      <c r="F503" s="51" t="s">
        <v>76</v>
      </c>
      <c r="G503" s="49" t="s">
        <v>946</v>
      </c>
      <c r="H503" s="49" t="s">
        <v>12</v>
      </c>
      <c r="I503" s="49" t="str">
        <f t="shared" si="47"/>
        <v>Negative</v>
      </c>
      <c r="J503" s="17">
        <v>45001</v>
      </c>
      <c r="K503" s="49" t="s">
        <v>947</v>
      </c>
      <c r="L503" s="82" t="str">
        <f>IF(J503=9001,VLOOKUP(K503,'ISO-reference'!$C$1:$D$67,2,FALSE),IF(J503=45001,VLOOKUP(K503,'ISO-reference'!$A$1:$B$40,2,FALSE),IF(J503=21001,VLOOKUP(K503,'ISO-reference'!$E$1:$F$75,2,FALSE),"No ISO Mapping")))</f>
        <v xml:space="preserve"> Evaluation of Complaince</v>
      </c>
      <c r="M503" s="49" t="s">
        <v>194</v>
      </c>
      <c r="N503" s="16"/>
      <c r="O503" s="52">
        <v>43999</v>
      </c>
      <c r="P503" s="52">
        <v>44005</v>
      </c>
      <c r="Q503" s="82" t="s">
        <v>948</v>
      </c>
      <c r="R503" s="28" t="str">
        <f t="shared" si="49"/>
        <v>Closed</v>
      </c>
      <c r="S503" s="17">
        <f t="shared" ca="1" si="48"/>
        <v>139</v>
      </c>
      <c r="T503" s="17">
        <f t="shared" si="50"/>
        <v>6</v>
      </c>
      <c r="U503" s="17">
        <v>378</v>
      </c>
      <c r="V503" s="45">
        <v>18934</v>
      </c>
    </row>
    <row r="504" spans="1:22" ht="55.2">
      <c r="A504" s="45">
        <v>503</v>
      </c>
      <c r="B504" s="82" t="s">
        <v>949</v>
      </c>
      <c r="C504" s="49" t="s">
        <v>9</v>
      </c>
      <c r="D504" s="51">
        <v>43866</v>
      </c>
      <c r="E504" s="51" t="s">
        <v>2551</v>
      </c>
      <c r="F504" s="51" t="s">
        <v>76</v>
      </c>
      <c r="G504" s="49" t="s">
        <v>946</v>
      </c>
      <c r="H504" s="49" t="s">
        <v>12</v>
      </c>
      <c r="I504" s="49" t="str">
        <f t="shared" si="47"/>
        <v>Negative</v>
      </c>
      <c r="J504" s="17">
        <v>45001</v>
      </c>
      <c r="K504" s="49" t="s">
        <v>947</v>
      </c>
      <c r="L504" s="82" t="str">
        <f>IF(J504=9001,VLOOKUP(K504,'ISO-reference'!$C$1:$D$67,2,FALSE),IF(J504=45001,VLOOKUP(K504,'ISO-reference'!$A$1:$B$40,2,FALSE),IF(J504=21001,VLOOKUP(K504,'ISO-reference'!$E$1:$F$75,2,FALSE),"No ISO Mapping")))</f>
        <v xml:space="preserve"> Evaluation of Complaince</v>
      </c>
      <c r="M504" s="49" t="s">
        <v>194</v>
      </c>
      <c r="N504" s="16"/>
      <c r="O504" s="52">
        <v>43999</v>
      </c>
      <c r="P504" s="52">
        <v>44036</v>
      </c>
      <c r="Q504" s="82" t="s">
        <v>950</v>
      </c>
      <c r="R504" s="28" t="str">
        <f t="shared" si="49"/>
        <v>Closed</v>
      </c>
      <c r="S504" s="17">
        <f t="shared" ca="1" si="48"/>
        <v>170</v>
      </c>
      <c r="T504" s="17">
        <f t="shared" si="50"/>
        <v>37</v>
      </c>
      <c r="U504" s="17">
        <v>379</v>
      </c>
      <c r="V504" s="45">
        <v>18936</v>
      </c>
    </row>
    <row r="505" spans="1:22" ht="41.4">
      <c r="A505" s="45">
        <v>504</v>
      </c>
      <c r="B505" s="82" t="s">
        <v>951</v>
      </c>
      <c r="C505" s="49" t="s">
        <v>9</v>
      </c>
      <c r="D505" s="51">
        <v>43866</v>
      </c>
      <c r="E505" s="51" t="s">
        <v>2551</v>
      </c>
      <c r="F505" s="51" t="s">
        <v>76</v>
      </c>
      <c r="G505" s="49" t="s">
        <v>946</v>
      </c>
      <c r="H505" s="49" t="s">
        <v>12</v>
      </c>
      <c r="I505" s="49" t="str">
        <f t="shared" si="47"/>
        <v>Negative</v>
      </c>
      <c r="J505" s="17">
        <v>45001</v>
      </c>
      <c r="K505" s="49" t="s">
        <v>947</v>
      </c>
      <c r="L505" s="82" t="str">
        <f>IF(J505=9001,VLOOKUP(K505,'ISO-reference'!$C$1:$D$67,2,FALSE),IF(J505=45001,VLOOKUP(K505,'ISO-reference'!$A$1:$B$40,2,FALSE),IF(J505=21001,VLOOKUP(K505,'ISO-reference'!$E$1:$F$75,2,FALSE),"No ISO Mapping")))</f>
        <v xml:space="preserve"> Evaluation of Complaince</v>
      </c>
      <c r="M505" s="49" t="s">
        <v>194</v>
      </c>
      <c r="N505" s="16"/>
      <c r="O505" s="52">
        <v>43999</v>
      </c>
      <c r="P505" s="52">
        <v>44005</v>
      </c>
      <c r="Q505" s="82" t="s">
        <v>952</v>
      </c>
      <c r="R505" s="28" t="str">
        <f t="shared" si="49"/>
        <v>Closed</v>
      </c>
      <c r="S505" s="17">
        <f t="shared" ca="1" si="48"/>
        <v>139</v>
      </c>
      <c r="T505" s="17">
        <f t="shared" si="50"/>
        <v>6</v>
      </c>
      <c r="U505" s="17">
        <v>380</v>
      </c>
      <c r="V505" s="45">
        <v>18937</v>
      </c>
    </row>
    <row r="506" spans="1:22" ht="41.4">
      <c r="A506" s="45">
        <v>505</v>
      </c>
      <c r="B506" s="82" t="s">
        <v>953</v>
      </c>
      <c r="C506" s="49" t="s">
        <v>9</v>
      </c>
      <c r="D506" s="51">
        <v>43866</v>
      </c>
      <c r="E506" s="51" t="s">
        <v>2551</v>
      </c>
      <c r="F506" s="51" t="s">
        <v>76</v>
      </c>
      <c r="G506" s="49" t="s">
        <v>946</v>
      </c>
      <c r="H506" s="49" t="s">
        <v>12</v>
      </c>
      <c r="I506" s="49" t="str">
        <f t="shared" si="47"/>
        <v>Negative</v>
      </c>
      <c r="J506" s="17">
        <v>45001</v>
      </c>
      <c r="K506" s="49" t="s">
        <v>947</v>
      </c>
      <c r="L506" s="82" t="str">
        <f>IF(J506=9001,VLOOKUP(K506,'ISO-reference'!$C$1:$D$67,2,FALSE),IF(J506=45001,VLOOKUP(K506,'ISO-reference'!$A$1:$B$40,2,FALSE),IF(J506=21001,VLOOKUP(K506,'ISO-reference'!$E$1:$F$75,2,FALSE),"No ISO Mapping")))</f>
        <v xml:space="preserve"> Evaluation of Complaince</v>
      </c>
      <c r="M506" s="49" t="s">
        <v>194</v>
      </c>
      <c r="N506" s="16"/>
      <c r="O506" s="52">
        <v>43999</v>
      </c>
      <c r="P506" s="52">
        <v>44235</v>
      </c>
      <c r="Q506" s="82" t="s">
        <v>954</v>
      </c>
      <c r="R506" s="28" t="str">
        <f t="shared" si="49"/>
        <v>Closed</v>
      </c>
      <c r="S506" s="17">
        <f t="shared" ca="1" si="48"/>
        <v>369</v>
      </c>
      <c r="T506" s="17">
        <f t="shared" si="50"/>
        <v>236</v>
      </c>
      <c r="U506" s="17">
        <v>381</v>
      </c>
      <c r="V506" s="45">
        <v>18944</v>
      </c>
    </row>
    <row r="507" spans="1:22" ht="27.6">
      <c r="A507" s="45">
        <v>506</v>
      </c>
      <c r="B507" s="82" t="s">
        <v>955</v>
      </c>
      <c r="C507" s="49" t="s">
        <v>9</v>
      </c>
      <c r="D507" s="51">
        <v>43866</v>
      </c>
      <c r="E507" s="51" t="s">
        <v>2551</v>
      </c>
      <c r="F507" s="51" t="s">
        <v>76</v>
      </c>
      <c r="G507" s="49" t="s">
        <v>946</v>
      </c>
      <c r="H507" s="49" t="s">
        <v>12</v>
      </c>
      <c r="I507" s="49" t="str">
        <f t="shared" si="47"/>
        <v>Negative</v>
      </c>
      <c r="J507" s="17">
        <v>45001</v>
      </c>
      <c r="K507" s="49" t="s">
        <v>416</v>
      </c>
      <c r="L507" s="82" t="str">
        <f>IF(J507=9001,VLOOKUP(K507,'ISO-reference'!$C$1:$D$67,2,FALSE),IF(J507=45001,VLOOKUP(K507,'ISO-reference'!$A$1:$B$40,2,FALSE),IF(J507=21001,VLOOKUP(K507,'ISO-reference'!$E$1:$F$75,2,FALSE),"No ISO Mapping")))</f>
        <v xml:space="preserve"> Determination of legal and other requirements</v>
      </c>
      <c r="M507" s="49" t="s">
        <v>194</v>
      </c>
      <c r="N507" s="16"/>
      <c r="O507" s="52">
        <f>D507+60</f>
        <v>43926</v>
      </c>
      <c r="P507" s="52">
        <v>43895</v>
      </c>
      <c r="Q507" s="82" t="s">
        <v>956</v>
      </c>
      <c r="R507" s="28" t="str">
        <f t="shared" si="49"/>
        <v>Closed</v>
      </c>
      <c r="S507" s="17">
        <f t="shared" ca="1" si="48"/>
        <v>29</v>
      </c>
      <c r="T507" s="17">
        <f t="shared" si="50"/>
        <v>-31</v>
      </c>
      <c r="U507" s="17">
        <v>335</v>
      </c>
      <c r="V507" s="45">
        <v>18946</v>
      </c>
    </row>
    <row r="508" spans="1:22" ht="27.6">
      <c r="A508" s="45">
        <v>507</v>
      </c>
      <c r="B508" s="82" t="s">
        <v>315</v>
      </c>
      <c r="C508" s="49" t="s">
        <v>9</v>
      </c>
      <c r="D508" s="51">
        <v>43866</v>
      </c>
      <c r="E508" s="51" t="s">
        <v>2551</v>
      </c>
      <c r="F508" s="51" t="s">
        <v>76</v>
      </c>
      <c r="G508" s="49" t="s">
        <v>946</v>
      </c>
      <c r="H508" s="49" t="s">
        <v>12</v>
      </c>
      <c r="I508" s="49" t="str">
        <f t="shared" si="47"/>
        <v>Negative</v>
      </c>
      <c r="J508" s="17">
        <v>45001</v>
      </c>
      <c r="K508" s="49">
        <v>8.1999999999999993</v>
      </c>
      <c r="L508" s="82" t="str">
        <f>IF(J508=9001,VLOOKUP(K508,'ISO-reference'!$C$1:$D$67,2,FALSE),IF(J508=45001,VLOOKUP(K508,'ISO-reference'!$A$1:$B$40,2,FALSE),IF(J508=21001,VLOOKUP(K508,'ISO-reference'!$E$1:$F$75,2,FALSE),"No ISO Mapping")))</f>
        <v xml:space="preserve"> Emergency preparedness and response</v>
      </c>
      <c r="M508" s="49" t="s">
        <v>194</v>
      </c>
      <c r="N508" s="16"/>
      <c r="O508" s="52">
        <f>D508+60</f>
        <v>43926</v>
      </c>
      <c r="P508" s="52">
        <v>43907</v>
      </c>
      <c r="Q508" s="82" t="s">
        <v>957</v>
      </c>
      <c r="R508" s="28" t="str">
        <f t="shared" si="49"/>
        <v>Closed</v>
      </c>
      <c r="S508" s="17">
        <f t="shared" ca="1" si="48"/>
        <v>41</v>
      </c>
      <c r="T508" s="17">
        <f t="shared" si="50"/>
        <v>-19</v>
      </c>
      <c r="U508" s="17">
        <v>376</v>
      </c>
      <c r="V508" s="45">
        <v>19039</v>
      </c>
    </row>
    <row r="509" spans="1:22" ht="27.6">
      <c r="A509" s="45">
        <v>508</v>
      </c>
      <c r="B509" s="82" t="s">
        <v>958</v>
      </c>
      <c r="C509" s="49" t="s">
        <v>9</v>
      </c>
      <c r="D509" s="51">
        <v>43866</v>
      </c>
      <c r="E509" s="51" t="s">
        <v>2551</v>
      </c>
      <c r="F509" s="51" t="s">
        <v>76</v>
      </c>
      <c r="G509" s="49" t="s">
        <v>946</v>
      </c>
      <c r="H509" s="49" t="s">
        <v>12</v>
      </c>
      <c r="I509" s="49" t="str">
        <f t="shared" si="47"/>
        <v>Negative</v>
      </c>
      <c r="J509" s="17">
        <v>45001</v>
      </c>
      <c r="K509" s="49">
        <v>8.1999999999999993</v>
      </c>
      <c r="L509" s="82" t="str">
        <f>IF(J509=9001,VLOOKUP(K509,'ISO-reference'!$C$1:$D$67,2,FALSE),IF(J509=45001,VLOOKUP(K509,'ISO-reference'!$A$1:$B$40,2,FALSE),IF(J509=21001,VLOOKUP(K509,'ISO-reference'!$E$1:$F$75,2,FALSE),"No ISO Mapping")))</f>
        <v xml:space="preserve"> Emergency preparedness and response</v>
      </c>
      <c r="M509" s="49" t="s">
        <v>194</v>
      </c>
      <c r="N509" s="16"/>
      <c r="O509" s="52">
        <v>43999</v>
      </c>
      <c r="P509" s="52">
        <v>44006</v>
      </c>
      <c r="Q509" s="82" t="s">
        <v>959</v>
      </c>
      <c r="R509" s="28" t="str">
        <f t="shared" si="49"/>
        <v>Closed</v>
      </c>
      <c r="S509" s="17">
        <f t="shared" ca="1" si="48"/>
        <v>140</v>
      </c>
      <c r="T509" s="17">
        <f t="shared" si="50"/>
        <v>7</v>
      </c>
      <c r="U509" s="17">
        <v>375</v>
      </c>
      <c r="V509" s="45">
        <v>19040</v>
      </c>
    </row>
    <row r="510" spans="1:22" ht="27.6">
      <c r="A510" s="45">
        <v>509</v>
      </c>
      <c r="B510" s="82" t="s">
        <v>960</v>
      </c>
      <c r="C510" s="49" t="s">
        <v>9</v>
      </c>
      <c r="D510" s="51">
        <v>43866</v>
      </c>
      <c r="E510" s="51" t="s">
        <v>2551</v>
      </c>
      <c r="F510" s="51" t="s">
        <v>76</v>
      </c>
      <c r="G510" s="49" t="s">
        <v>946</v>
      </c>
      <c r="H510" s="49" t="s">
        <v>12</v>
      </c>
      <c r="I510" s="49" t="str">
        <f t="shared" si="47"/>
        <v>Negative</v>
      </c>
      <c r="J510" s="17">
        <v>9001</v>
      </c>
      <c r="K510" s="49">
        <v>6.1</v>
      </c>
      <c r="L510" s="82" t="str">
        <f>IF(J510=9001,VLOOKUP(K510,'ISO-reference'!$C$1:$D$67,2,FALSE),IF(J510=45001,VLOOKUP(K510,'ISO-reference'!$A$1:$B$40,2,FALSE),IF(J510=21001,VLOOKUP(K510,'ISO-reference'!$E$1:$F$75,2,FALSE),"No ISO Mapping")))</f>
        <v xml:space="preserve"> Address risk &amp; opportunity</v>
      </c>
      <c r="M510" s="49" t="s">
        <v>194</v>
      </c>
      <c r="N510" s="16"/>
      <c r="O510" s="52">
        <v>43999</v>
      </c>
      <c r="P510" s="52">
        <v>43967</v>
      </c>
      <c r="Q510" s="82" t="s">
        <v>961</v>
      </c>
      <c r="R510" s="28" t="str">
        <f t="shared" si="49"/>
        <v>Closed</v>
      </c>
      <c r="S510" s="17">
        <f t="shared" ca="1" si="48"/>
        <v>101</v>
      </c>
      <c r="T510" s="17">
        <f t="shared" si="50"/>
        <v>-32</v>
      </c>
      <c r="U510" s="17">
        <v>382</v>
      </c>
      <c r="V510" s="45">
        <v>19041</v>
      </c>
    </row>
    <row r="511" spans="1:22" ht="41.4">
      <c r="A511" s="45">
        <v>510</v>
      </c>
      <c r="B511" s="82" t="s">
        <v>962</v>
      </c>
      <c r="C511" s="49" t="s">
        <v>9</v>
      </c>
      <c r="D511" s="51">
        <v>43867</v>
      </c>
      <c r="E511" s="51" t="s">
        <v>2551</v>
      </c>
      <c r="F511" s="51" t="s">
        <v>76</v>
      </c>
      <c r="G511" s="49" t="s">
        <v>946</v>
      </c>
      <c r="H511" s="49" t="s">
        <v>12</v>
      </c>
      <c r="I511" s="49" t="str">
        <f t="shared" si="47"/>
        <v>Negative</v>
      </c>
      <c r="J511" s="17">
        <v>45001</v>
      </c>
      <c r="K511" s="49" t="s">
        <v>416</v>
      </c>
      <c r="L511" s="82" t="str">
        <f>IF(J511=9001,VLOOKUP(K511,'ISO-reference'!$C$1:$D$67,2,FALSE),IF(J511=45001,VLOOKUP(K511,'ISO-reference'!$A$1:$B$40,2,FALSE),IF(J511=21001,VLOOKUP(K511,'ISO-reference'!$E$1:$F$75,2,FALSE),"No ISO Mapping")))</f>
        <v xml:space="preserve"> Determination of legal and other requirements</v>
      </c>
      <c r="M511" s="49" t="s">
        <v>194</v>
      </c>
      <c r="N511" s="16"/>
      <c r="O511" s="52">
        <f>D511+60</f>
        <v>43927</v>
      </c>
      <c r="P511" s="52">
        <v>43907</v>
      </c>
      <c r="Q511" s="82" t="s">
        <v>963</v>
      </c>
      <c r="R511" s="28" t="str">
        <f t="shared" si="49"/>
        <v>Closed</v>
      </c>
      <c r="S511" s="17">
        <f t="shared" ca="1" si="48"/>
        <v>40</v>
      </c>
      <c r="T511" s="17">
        <f t="shared" si="50"/>
        <v>-20</v>
      </c>
      <c r="U511" s="17">
        <v>336</v>
      </c>
      <c r="V511" s="45">
        <v>19042</v>
      </c>
    </row>
    <row r="512" spans="1:22" ht="27.6">
      <c r="A512" s="45">
        <v>511</v>
      </c>
      <c r="B512" s="82" t="s">
        <v>964</v>
      </c>
      <c r="C512" s="49" t="s">
        <v>9</v>
      </c>
      <c r="D512" s="51">
        <v>43867</v>
      </c>
      <c r="E512" s="51" t="s">
        <v>2551</v>
      </c>
      <c r="F512" s="51" t="s">
        <v>76</v>
      </c>
      <c r="G512" s="49" t="s">
        <v>946</v>
      </c>
      <c r="H512" s="49" t="s">
        <v>12</v>
      </c>
      <c r="I512" s="49" t="str">
        <f t="shared" si="47"/>
        <v>Negative</v>
      </c>
      <c r="J512" s="17">
        <v>45001</v>
      </c>
      <c r="K512" s="49">
        <v>8.1</v>
      </c>
      <c r="L512" s="82" t="str">
        <f>IF(J512=9001,VLOOKUP(K512,'ISO-reference'!$C$1:$D$67,2,FALSE),IF(J512=45001,VLOOKUP(K512,'ISO-reference'!$A$1:$B$40,2,FALSE),IF(J512=21001,VLOOKUP(K512,'ISO-reference'!$E$1:$F$75,2,FALSE),"No ISO Mapping")))</f>
        <v xml:space="preserve"> Operational planning and control</v>
      </c>
      <c r="M512" s="49" t="s">
        <v>194</v>
      </c>
      <c r="N512" s="16"/>
      <c r="O512" s="52">
        <f>D512+60</f>
        <v>43927</v>
      </c>
      <c r="P512" s="52">
        <v>43893</v>
      </c>
      <c r="Q512" s="82" t="s">
        <v>965</v>
      </c>
      <c r="R512" s="28" t="str">
        <f t="shared" si="49"/>
        <v>Closed</v>
      </c>
      <c r="S512" s="17">
        <f t="shared" ca="1" si="48"/>
        <v>26</v>
      </c>
      <c r="T512" s="17">
        <f t="shared" si="50"/>
        <v>-34</v>
      </c>
      <c r="U512" s="17">
        <v>353</v>
      </c>
      <c r="V512" s="45">
        <v>19043</v>
      </c>
    </row>
    <row r="513" spans="1:22" ht="96.6">
      <c r="A513" s="45">
        <v>512</v>
      </c>
      <c r="B513" s="87" t="s">
        <v>966</v>
      </c>
      <c r="C513" s="49" t="s">
        <v>9</v>
      </c>
      <c r="D513" s="51">
        <v>43867</v>
      </c>
      <c r="E513" s="51" t="s">
        <v>2551</v>
      </c>
      <c r="F513" s="51" t="s">
        <v>76</v>
      </c>
      <c r="G513" s="49" t="s">
        <v>946</v>
      </c>
      <c r="H513" s="48" t="s">
        <v>88</v>
      </c>
      <c r="I513" s="49" t="str">
        <f t="shared" si="47"/>
        <v>Neutral</v>
      </c>
      <c r="J513" s="17">
        <v>45001</v>
      </c>
      <c r="K513" s="49">
        <v>8.1999999999999993</v>
      </c>
      <c r="L513" s="82" t="str">
        <f>IF(J513=9001,VLOOKUP(K513,'ISO-reference'!$C$1:$D$67,2,FALSE),IF(J513=45001,VLOOKUP(K513,'ISO-reference'!$A$1:$B$40,2,FALSE),IF(J513=21001,VLOOKUP(K513,'ISO-reference'!$E$1:$F$75,2,FALSE),"No ISO Mapping")))</f>
        <v xml:space="preserve"> Emergency preparedness and response</v>
      </c>
      <c r="M513" s="2" t="s">
        <v>194</v>
      </c>
      <c r="N513" s="16"/>
      <c r="O513" s="52">
        <f>D513+60</f>
        <v>43927</v>
      </c>
      <c r="P513" s="52">
        <v>43889</v>
      </c>
      <c r="Q513" s="82" t="s">
        <v>967</v>
      </c>
      <c r="R513" s="28" t="str">
        <f t="shared" si="49"/>
        <v>Closed</v>
      </c>
      <c r="S513" s="17">
        <f t="shared" ca="1" si="48"/>
        <v>22</v>
      </c>
      <c r="T513" s="17">
        <f t="shared" si="50"/>
        <v>-38</v>
      </c>
      <c r="U513" s="17">
        <v>367</v>
      </c>
      <c r="V513" s="45">
        <v>19044</v>
      </c>
    </row>
    <row r="514" spans="1:22" ht="27.6">
      <c r="A514" s="45">
        <v>513</v>
      </c>
      <c r="B514" s="87" t="s">
        <v>968</v>
      </c>
      <c r="C514" s="49" t="s">
        <v>9</v>
      </c>
      <c r="D514" s="51">
        <v>43867</v>
      </c>
      <c r="E514" s="51" t="s">
        <v>2551</v>
      </c>
      <c r="F514" s="51" t="s">
        <v>76</v>
      </c>
      <c r="G514" s="49" t="s">
        <v>946</v>
      </c>
      <c r="H514" s="48" t="s">
        <v>88</v>
      </c>
      <c r="I514" s="49" t="str">
        <f t="shared" ref="I514:I577" si="52">IF(H514="Strength", "Positive", IF(OR(H514="OFI", H514="Observation"), "Neutral", "Negative"))</f>
        <v>Neutral</v>
      </c>
      <c r="J514" s="17">
        <v>9001</v>
      </c>
      <c r="K514" s="49">
        <v>8.1</v>
      </c>
      <c r="L514" s="82" t="str">
        <f>IF(J514=9001,VLOOKUP(K514,'ISO-reference'!$C$1:$D$67,2,FALSE),IF(J514=45001,VLOOKUP(K514,'ISO-reference'!$A$1:$B$40,2,FALSE),IF(J514=21001,VLOOKUP(K514,'ISO-reference'!$E$1:$F$75,2,FALSE),"No ISO Mapping")))</f>
        <v xml:space="preserve"> Operational planning and control</v>
      </c>
      <c r="M514" s="2" t="s">
        <v>194</v>
      </c>
      <c r="N514" s="16"/>
      <c r="O514" s="52">
        <v>43999</v>
      </c>
      <c r="P514" s="52">
        <v>44034</v>
      </c>
      <c r="Q514" s="82" t="s">
        <v>969</v>
      </c>
      <c r="R514" s="28" t="str">
        <f t="shared" si="49"/>
        <v>Closed</v>
      </c>
      <c r="S514" s="17">
        <f t="shared" ref="S514:S577" ca="1" si="53">IF(P514="NA",TODAY()-D514, P514-D514)</f>
        <v>167</v>
      </c>
      <c r="T514" s="17">
        <f t="shared" si="50"/>
        <v>35</v>
      </c>
      <c r="U514" s="17">
        <v>385</v>
      </c>
      <c r="V514" s="45">
        <v>19068</v>
      </c>
    </row>
    <row r="515" spans="1:22" ht="27.6">
      <c r="A515" s="45">
        <v>514</v>
      </c>
      <c r="B515" s="87" t="s">
        <v>970</v>
      </c>
      <c r="C515" s="49" t="s">
        <v>9</v>
      </c>
      <c r="D515" s="51">
        <v>43867</v>
      </c>
      <c r="E515" s="51" t="s">
        <v>2551</v>
      </c>
      <c r="F515" s="51" t="s">
        <v>76</v>
      </c>
      <c r="G515" s="49" t="s">
        <v>946</v>
      </c>
      <c r="H515" s="48" t="s">
        <v>88</v>
      </c>
      <c r="I515" s="49" t="str">
        <f t="shared" si="52"/>
        <v>Neutral</v>
      </c>
      <c r="J515" s="17">
        <v>45001</v>
      </c>
      <c r="K515" s="49">
        <v>8.1</v>
      </c>
      <c r="L515" s="82" t="str">
        <f>IF(J515=9001,VLOOKUP(K515,'ISO-reference'!$C$1:$D$67,2,FALSE),IF(J515=45001,VLOOKUP(K515,'ISO-reference'!$A$1:$B$40,2,FALSE),IF(J515=21001,VLOOKUP(K515,'ISO-reference'!$E$1:$F$75,2,FALSE),"No ISO Mapping")))</f>
        <v xml:space="preserve"> Operational planning and control</v>
      </c>
      <c r="M515" s="2" t="s">
        <v>194</v>
      </c>
      <c r="N515" s="16"/>
      <c r="O515" s="52">
        <f>D515+60</f>
        <v>43927</v>
      </c>
      <c r="P515" s="52">
        <v>43944</v>
      </c>
      <c r="Q515" s="82" t="s">
        <v>694</v>
      </c>
      <c r="R515" s="28" t="str">
        <f t="shared" ref="R515:R578" si="54">IF(P515="NA", "Open", "Closed")</f>
        <v>Closed</v>
      </c>
      <c r="S515" s="17">
        <f t="shared" ca="1" si="53"/>
        <v>77</v>
      </c>
      <c r="T515" s="17">
        <f t="shared" ref="T515:T578" si="55">IF(R515="Open",0, P515-O515)</f>
        <v>17</v>
      </c>
      <c r="U515" s="17">
        <v>355</v>
      </c>
      <c r="V515" s="45">
        <v>19069</v>
      </c>
    </row>
    <row r="516" spans="1:22" ht="27.6">
      <c r="A516" s="45">
        <v>515</v>
      </c>
      <c r="B516" s="87" t="s">
        <v>971</v>
      </c>
      <c r="C516" s="49" t="s">
        <v>9</v>
      </c>
      <c r="D516" s="51">
        <v>43867</v>
      </c>
      <c r="E516" s="51" t="s">
        <v>2551</v>
      </c>
      <c r="F516" s="51" t="s">
        <v>76</v>
      </c>
      <c r="G516" s="49" t="s">
        <v>946</v>
      </c>
      <c r="H516" s="48" t="s">
        <v>88</v>
      </c>
      <c r="I516" s="49" t="str">
        <f t="shared" si="52"/>
        <v>Neutral</v>
      </c>
      <c r="J516" s="17">
        <v>45001</v>
      </c>
      <c r="K516" s="49">
        <v>7.1</v>
      </c>
      <c r="L516" s="82" t="str">
        <f>IF(J516=9001,VLOOKUP(K516,'ISO-reference'!$C$1:$D$67,2,FALSE),IF(J516=45001,VLOOKUP(K516,'ISO-reference'!$A$1:$B$40,2,FALSE),IF(J516=21001,VLOOKUP(K516,'ISO-reference'!$E$1:$F$75,2,FALSE),"No ISO Mapping")))</f>
        <v xml:space="preserve"> Resources</v>
      </c>
      <c r="M516" s="2" t="s">
        <v>194</v>
      </c>
      <c r="N516" s="16"/>
      <c r="O516" s="52">
        <f>D516+60</f>
        <v>43927</v>
      </c>
      <c r="P516" s="52">
        <v>43899</v>
      </c>
      <c r="Q516" s="87" t="s">
        <v>972</v>
      </c>
      <c r="R516" s="28" t="str">
        <f t="shared" si="54"/>
        <v>Closed</v>
      </c>
      <c r="S516" s="17">
        <f t="shared" ca="1" si="53"/>
        <v>32</v>
      </c>
      <c r="T516" s="17">
        <f t="shared" si="55"/>
        <v>-28</v>
      </c>
      <c r="U516" s="17">
        <v>343</v>
      </c>
      <c r="V516" s="45">
        <v>19070</v>
      </c>
    </row>
    <row r="517" spans="1:22" ht="55.2">
      <c r="A517" s="45">
        <v>516</v>
      </c>
      <c r="B517" s="87" t="s">
        <v>973</v>
      </c>
      <c r="C517" s="49" t="s">
        <v>9</v>
      </c>
      <c r="D517" s="51">
        <v>43867</v>
      </c>
      <c r="E517" s="51" t="s">
        <v>2551</v>
      </c>
      <c r="F517" s="51" t="s">
        <v>76</v>
      </c>
      <c r="G517" s="49" t="s">
        <v>946</v>
      </c>
      <c r="H517" s="48" t="s">
        <v>88</v>
      </c>
      <c r="I517" s="49" t="str">
        <f t="shared" si="52"/>
        <v>Neutral</v>
      </c>
      <c r="J517" s="17">
        <v>45001</v>
      </c>
      <c r="K517" s="49">
        <v>8.1</v>
      </c>
      <c r="L517" s="82" t="str">
        <f>IF(J517=9001,VLOOKUP(K517,'ISO-reference'!$C$1:$D$67,2,FALSE),IF(J517=45001,VLOOKUP(K517,'ISO-reference'!$A$1:$B$40,2,FALSE),IF(J517=21001,VLOOKUP(K517,'ISO-reference'!$E$1:$F$75,2,FALSE),"No ISO Mapping")))</f>
        <v xml:space="preserve"> Operational planning and control</v>
      </c>
      <c r="M517" s="2" t="s">
        <v>194</v>
      </c>
      <c r="N517" s="16"/>
      <c r="O517" s="52">
        <f>D517+60</f>
        <v>43927</v>
      </c>
      <c r="P517" s="52">
        <v>43910</v>
      </c>
      <c r="Q517" s="87" t="s">
        <v>974</v>
      </c>
      <c r="R517" s="28" t="str">
        <f t="shared" si="54"/>
        <v>Closed</v>
      </c>
      <c r="S517" s="17">
        <f t="shared" ca="1" si="53"/>
        <v>43</v>
      </c>
      <c r="T517" s="17">
        <f t="shared" si="55"/>
        <v>-17</v>
      </c>
      <c r="U517" s="17">
        <v>352</v>
      </c>
      <c r="V517" s="45">
        <v>19071</v>
      </c>
    </row>
    <row r="518" spans="1:22" ht="27.6">
      <c r="A518" s="45">
        <v>517</v>
      </c>
      <c r="B518" s="87" t="s">
        <v>975</v>
      </c>
      <c r="C518" s="49" t="s">
        <v>9</v>
      </c>
      <c r="D518" s="51">
        <v>43867</v>
      </c>
      <c r="E518" s="51" t="s">
        <v>2551</v>
      </c>
      <c r="F518" s="51" t="s">
        <v>76</v>
      </c>
      <c r="G518" s="49" t="s">
        <v>946</v>
      </c>
      <c r="H518" s="48" t="s">
        <v>88</v>
      </c>
      <c r="I518" s="49" t="str">
        <f t="shared" si="52"/>
        <v>Neutral</v>
      </c>
      <c r="J518" s="17">
        <v>45001</v>
      </c>
      <c r="K518" s="49">
        <v>7.1</v>
      </c>
      <c r="L518" s="82" t="str">
        <f>IF(J518=9001,VLOOKUP(K518,'ISO-reference'!$C$1:$D$67,2,FALSE),IF(J518=45001,VLOOKUP(K518,'ISO-reference'!$A$1:$B$40,2,FALSE),IF(J518=21001,VLOOKUP(K518,'ISO-reference'!$E$1:$F$75,2,FALSE),"No ISO Mapping")))</f>
        <v xml:space="preserve"> Resources</v>
      </c>
      <c r="M518" s="2" t="s">
        <v>194</v>
      </c>
      <c r="N518" s="16"/>
      <c r="O518" s="52">
        <v>43999</v>
      </c>
      <c r="P518" s="52">
        <v>44235</v>
      </c>
      <c r="Q518" s="82" t="s">
        <v>976</v>
      </c>
      <c r="R518" s="28" t="str">
        <f t="shared" si="54"/>
        <v>Closed</v>
      </c>
      <c r="S518" s="17">
        <f t="shared" ca="1" si="53"/>
        <v>368</v>
      </c>
      <c r="T518" s="17">
        <f t="shared" si="55"/>
        <v>236</v>
      </c>
      <c r="U518" s="17">
        <v>342</v>
      </c>
      <c r="V518" s="45">
        <v>19073</v>
      </c>
    </row>
    <row r="519" spans="1:22" ht="27.6">
      <c r="A519" s="45">
        <v>518</v>
      </c>
      <c r="B519" s="82" t="s">
        <v>977</v>
      </c>
      <c r="C519" s="49" t="s">
        <v>9</v>
      </c>
      <c r="D519" s="51">
        <v>43867</v>
      </c>
      <c r="E519" s="51" t="s">
        <v>2551</v>
      </c>
      <c r="F519" s="51" t="s">
        <v>76</v>
      </c>
      <c r="G519" s="49" t="s">
        <v>946</v>
      </c>
      <c r="H519" s="48" t="s">
        <v>88</v>
      </c>
      <c r="I519" s="49" t="str">
        <f t="shared" si="52"/>
        <v>Neutral</v>
      </c>
      <c r="J519" s="17">
        <v>9001</v>
      </c>
      <c r="K519" s="49">
        <v>8.1999999999999993</v>
      </c>
      <c r="L519" s="82" t="str">
        <f>IF(J519=9001,VLOOKUP(K519,'ISO-reference'!$C$1:$D$67,2,FALSE),IF(J519=45001,VLOOKUP(K519,'ISO-reference'!$A$1:$B$40,2,FALSE),IF(J519=21001,VLOOKUP(K519,'ISO-reference'!$E$1:$F$75,2,FALSE),"No ISO Mapping")))</f>
        <v xml:space="preserve"> Requirements for products and services</v>
      </c>
      <c r="M519" s="2" t="s">
        <v>194</v>
      </c>
      <c r="N519" s="16"/>
      <c r="O519" s="52">
        <v>43999</v>
      </c>
      <c r="P519" s="52">
        <v>44034</v>
      </c>
      <c r="Q519" s="82" t="s">
        <v>978</v>
      </c>
      <c r="R519" s="28" t="str">
        <f t="shared" si="54"/>
        <v>Closed</v>
      </c>
      <c r="S519" s="17">
        <f t="shared" ca="1" si="53"/>
        <v>167</v>
      </c>
      <c r="T519" s="17">
        <f t="shared" si="55"/>
        <v>35</v>
      </c>
      <c r="U519" s="17">
        <v>384</v>
      </c>
      <c r="V519" s="45">
        <v>19074</v>
      </c>
    </row>
    <row r="520" spans="1:22" ht="124.2">
      <c r="A520" s="45">
        <v>519</v>
      </c>
      <c r="B520" s="82" t="s">
        <v>979</v>
      </c>
      <c r="C520" s="49" t="s">
        <v>9</v>
      </c>
      <c r="D520" s="51">
        <v>43867</v>
      </c>
      <c r="E520" s="51" t="s">
        <v>2551</v>
      </c>
      <c r="F520" s="51" t="s">
        <v>76</v>
      </c>
      <c r="G520" s="49" t="s">
        <v>946</v>
      </c>
      <c r="H520" s="48" t="s">
        <v>88</v>
      </c>
      <c r="I520" s="49" t="str">
        <f t="shared" si="52"/>
        <v>Neutral</v>
      </c>
      <c r="J520" s="17">
        <v>45001</v>
      </c>
      <c r="K520" s="49">
        <v>7.1</v>
      </c>
      <c r="L520" s="82" t="str">
        <f>IF(J520=9001,VLOOKUP(K520,'ISO-reference'!$C$1:$D$67,2,FALSE),IF(J520=45001,VLOOKUP(K520,'ISO-reference'!$A$1:$B$40,2,FALSE),IF(J520=21001,VLOOKUP(K520,'ISO-reference'!$E$1:$F$75,2,FALSE),"No ISO Mapping")))</f>
        <v xml:space="preserve"> Resources</v>
      </c>
      <c r="M520" s="2" t="s">
        <v>194</v>
      </c>
      <c r="N520" s="16"/>
      <c r="O520" s="52">
        <f>D520+60</f>
        <v>43927</v>
      </c>
      <c r="P520" s="52">
        <v>43890</v>
      </c>
      <c r="Q520" s="82" t="s">
        <v>980</v>
      </c>
      <c r="R520" s="28" t="str">
        <f t="shared" si="54"/>
        <v>Closed</v>
      </c>
      <c r="S520" s="17">
        <f t="shared" ca="1" si="53"/>
        <v>23</v>
      </c>
      <c r="T520" s="17">
        <f t="shared" si="55"/>
        <v>-37</v>
      </c>
      <c r="U520" s="17">
        <v>344</v>
      </c>
      <c r="V520" s="45">
        <v>19076</v>
      </c>
    </row>
    <row r="521" spans="1:22" ht="27.6">
      <c r="A521" s="45">
        <v>520</v>
      </c>
      <c r="B521" s="82" t="s">
        <v>981</v>
      </c>
      <c r="C521" s="49" t="s">
        <v>9</v>
      </c>
      <c r="D521" s="51">
        <v>43867</v>
      </c>
      <c r="E521" s="51" t="s">
        <v>2551</v>
      </c>
      <c r="F521" s="51" t="s">
        <v>76</v>
      </c>
      <c r="G521" s="49" t="s">
        <v>946</v>
      </c>
      <c r="H521" s="48" t="s">
        <v>88</v>
      </c>
      <c r="I521" s="49" t="str">
        <f t="shared" si="52"/>
        <v>Neutral</v>
      </c>
      <c r="J521" s="17">
        <v>45001</v>
      </c>
      <c r="K521" s="49">
        <v>8.1</v>
      </c>
      <c r="L521" s="82" t="str">
        <f>IF(J521=9001,VLOOKUP(K521,'ISO-reference'!$C$1:$D$67,2,FALSE),IF(J521=45001,VLOOKUP(K521,'ISO-reference'!$A$1:$B$40,2,FALSE),IF(J521=21001,VLOOKUP(K521,'ISO-reference'!$E$1:$F$75,2,FALSE),"No ISO Mapping")))</f>
        <v xml:space="preserve"> Operational planning and control</v>
      </c>
      <c r="M521" s="2" t="s">
        <v>194</v>
      </c>
      <c r="N521" s="16"/>
      <c r="O521" s="52">
        <f>D521+60</f>
        <v>43927</v>
      </c>
      <c r="P521" s="52">
        <v>43893</v>
      </c>
      <c r="Q521" s="82" t="s">
        <v>965</v>
      </c>
      <c r="R521" s="28" t="str">
        <f t="shared" si="54"/>
        <v>Closed</v>
      </c>
      <c r="S521" s="17">
        <f t="shared" ca="1" si="53"/>
        <v>26</v>
      </c>
      <c r="T521" s="17">
        <f t="shared" si="55"/>
        <v>-34</v>
      </c>
      <c r="U521" s="17">
        <v>351</v>
      </c>
      <c r="V521" s="45">
        <v>19077</v>
      </c>
    </row>
    <row r="522" spans="1:22" ht="27.6">
      <c r="A522" s="45">
        <v>521</v>
      </c>
      <c r="B522" s="82" t="s">
        <v>982</v>
      </c>
      <c r="C522" s="49" t="s">
        <v>9</v>
      </c>
      <c r="D522" s="51">
        <v>43867</v>
      </c>
      <c r="E522" s="51" t="s">
        <v>2551</v>
      </c>
      <c r="F522" s="51" t="s">
        <v>76</v>
      </c>
      <c r="G522" s="49" t="s">
        <v>946</v>
      </c>
      <c r="H522" s="48" t="s">
        <v>88</v>
      </c>
      <c r="I522" s="49" t="str">
        <f t="shared" si="52"/>
        <v>Neutral</v>
      </c>
      <c r="J522" s="17">
        <v>45001</v>
      </c>
      <c r="K522" s="49">
        <v>8.1999999999999993</v>
      </c>
      <c r="L522" s="82" t="str">
        <f>IF(J522=9001,VLOOKUP(K522,'ISO-reference'!$C$1:$D$67,2,FALSE),IF(J522=45001,VLOOKUP(K522,'ISO-reference'!$A$1:$B$40,2,FALSE),IF(J522=21001,VLOOKUP(K522,'ISO-reference'!$E$1:$F$75,2,FALSE),"No ISO Mapping")))</f>
        <v xml:space="preserve"> Emergency preparedness and response</v>
      </c>
      <c r="M522" s="2" t="s">
        <v>194</v>
      </c>
      <c r="N522" s="16"/>
      <c r="O522" s="52">
        <f>D522+60</f>
        <v>43927</v>
      </c>
      <c r="P522" s="52">
        <v>43944</v>
      </c>
      <c r="Q522" s="82" t="s">
        <v>983</v>
      </c>
      <c r="R522" s="28" t="str">
        <f t="shared" si="54"/>
        <v>Closed</v>
      </c>
      <c r="S522" s="17">
        <f t="shared" ca="1" si="53"/>
        <v>77</v>
      </c>
      <c r="T522" s="17">
        <f t="shared" si="55"/>
        <v>17</v>
      </c>
      <c r="U522" s="17">
        <v>367</v>
      </c>
      <c r="V522" s="45">
        <v>19078</v>
      </c>
    </row>
    <row r="523" spans="1:22" ht="27.6">
      <c r="A523" s="45">
        <v>522</v>
      </c>
      <c r="B523" s="82" t="s">
        <v>984</v>
      </c>
      <c r="C523" s="49" t="s">
        <v>9</v>
      </c>
      <c r="D523" s="51">
        <v>43867</v>
      </c>
      <c r="E523" s="51" t="s">
        <v>2551</v>
      </c>
      <c r="F523" s="51" t="s">
        <v>76</v>
      </c>
      <c r="G523" s="49" t="s">
        <v>946</v>
      </c>
      <c r="H523" s="48" t="s">
        <v>88</v>
      </c>
      <c r="I523" s="49" t="str">
        <f t="shared" si="52"/>
        <v>Neutral</v>
      </c>
      <c r="J523" s="17">
        <v>45001</v>
      </c>
      <c r="K523" s="49">
        <v>8.1999999999999993</v>
      </c>
      <c r="L523" s="82" t="str">
        <f>IF(J523=9001,VLOOKUP(K523,'ISO-reference'!$C$1:$D$67,2,FALSE),IF(J523=45001,VLOOKUP(K523,'ISO-reference'!$A$1:$B$40,2,FALSE),IF(J523=21001,VLOOKUP(K523,'ISO-reference'!$E$1:$F$75,2,FALSE),"No ISO Mapping")))</f>
        <v xml:space="preserve"> Emergency preparedness and response</v>
      </c>
      <c r="M523" s="2" t="s">
        <v>194</v>
      </c>
      <c r="N523" s="16"/>
      <c r="O523" s="52">
        <f>D523+60</f>
        <v>43927</v>
      </c>
      <c r="P523" s="52">
        <v>43893</v>
      </c>
      <c r="Q523" s="82" t="s">
        <v>985</v>
      </c>
      <c r="R523" s="28" t="str">
        <f t="shared" si="54"/>
        <v>Closed</v>
      </c>
      <c r="S523" s="17">
        <f t="shared" ca="1" si="53"/>
        <v>26</v>
      </c>
      <c r="T523" s="17">
        <f t="shared" si="55"/>
        <v>-34</v>
      </c>
      <c r="U523" s="17">
        <v>368</v>
      </c>
      <c r="V523" s="45">
        <v>19079</v>
      </c>
    </row>
    <row r="524" spans="1:22" ht="41.4">
      <c r="A524" s="45">
        <v>523</v>
      </c>
      <c r="B524" s="82" t="s">
        <v>986</v>
      </c>
      <c r="C524" s="49" t="s">
        <v>9</v>
      </c>
      <c r="D524" s="51">
        <v>43867</v>
      </c>
      <c r="E524" s="51" t="s">
        <v>2551</v>
      </c>
      <c r="F524" s="51" t="s">
        <v>76</v>
      </c>
      <c r="G524" s="49" t="s">
        <v>946</v>
      </c>
      <c r="H524" s="48" t="s">
        <v>88</v>
      </c>
      <c r="I524" s="49" t="str">
        <f t="shared" si="52"/>
        <v>Neutral</v>
      </c>
      <c r="J524" s="17">
        <v>45001</v>
      </c>
      <c r="K524" s="49">
        <v>8.1999999999999993</v>
      </c>
      <c r="L524" s="82" t="str">
        <f>IF(J524=9001,VLOOKUP(K524,'ISO-reference'!$C$1:$D$67,2,FALSE),IF(J524=45001,VLOOKUP(K524,'ISO-reference'!$A$1:$B$40,2,FALSE),IF(J524=21001,VLOOKUP(K524,'ISO-reference'!$E$1:$F$75,2,FALSE),"No ISO Mapping")))</f>
        <v xml:space="preserve"> Emergency preparedness and response</v>
      </c>
      <c r="M524" s="2" t="s">
        <v>194</v>
      </c>
      <c r="N524" s="16"/>
      <c r="O524" s="52">
        <f>D524+60</f>
        <v>43927</v>
      </c>
      <c r="P524" s="52">
        <v>43890</v>
      </c>
      <c r="Q524" s="82" t="s">
        <v>987</v>
      </c>
      <c r="R524" s="28" t="str">
        <f t="shared" si="54"/>
        <v>Closed</v>
      </c>
      <c r="S524" s="17">
        <f t="shared" ca="1" si="53"/>
        <v>23</v>
      </c>
      <c r="T524" s="17">
        <f t="shared" si="55"/>
        <v>-37</v>
      </c>
      <c r="U524" s="17">
        <v>369</v>
      </c>
      <c r="V524" s="45">
        <v>19081</v>
      </c>
    </row>
    <row r="525" spans="1:22" ht="82.8">
      <c r="A525" s="45">
        <v>524</v>
      </c>
      <c r="B525" s="82" t="s">
        <v>988</v>
      </c>
      <c r="C525" s="49" t="s">
        <v>9</v>
      </c>
      <c r="D525" s="51">
        <v>43867</v>
      </c>
      <c r="E525" s="51" t="s">
        <v>2551</v>
      </c>
      <c r="F525" s="51" t="s">
        <v>76</v>
      </c>
      <c r="G525" s="49" t="s">
        <v>946</v>
      </c>
      <c r="H525" s="48" t="s">
        <v>88</v>
      </c>
      <c r="I525" s="49" t="str">
        <f t="shared" si="52"/>
        <v>Neutral</v>
      </c>
      <c r="J525" s="17">
        <v>45001</v>
      </c>
      <c r="K525" s="49">
        <v>8.1999999999999993</v>
      </c>
      <c r="L525" s="82" t="str">
        <f>IF(J525=9001,VLOOKUP(K525,'ISO-reference'!$C$1:$D$67,2,FALSE),IF(J525=45001,VLOOKUP(K525,'ISO-reference'!$A$1:$B$40,2,FALSE),IF(J525=21001,VLOOKUP(K525,'ISO-reference'!$E$1:$F$75,2,FALSE),"No ISO Mapping")))</f>
        <v xml:space="preserve"> Emergency preparedness and response</v>
      </c>
      <c r="M525" s="2" t="s">
        <v>194</v>
      </c>
      <c r="N525" s="16"/>
      <c r="O525" s="52">
        <v>43999</v>
      </c>
      <c r="P525" s="52">
        <v>44161</v>
      </c>
      <c r="Q525" s="82" t="s">
        <v>989</v>
      </c>
      <c r="R525" s="28" t="str">
        <f t="shared" si="54"/>
        <v>Closed</v>
      </c>
      <c r="S525" s="17">
        <f t="shared" ca="1" si="53"/>
        <v>294</v>
      </c>
      <c r="T525" s="17">
        <f t="shared" si="55"/>
        <v>162</v>
      </c>
      <c r="U525" s="17">
        <v>370</v>
      </c>
      <c r="V525" s="45">
        <v>19082</v>
      </c>
    </row>
    <row r="526" spans="1:22" ht="27.6">
      <c r="A526" s="45">
        <v>525</v>
      </c>
      <c r="B526" s="82" t="s">
        <v>990</v>
      </c>
      <c r="C526" s="49" t="s">
        <v>9</v>
      </c>
      <c r="D526" s="51">
        <v>43867</v>
      </c>
      <c r="E526" s="51" t="s">
        <v>2551</v>
      </c>
      <c r="F526" s="51" t="s">
        <v>76</v>
      </c>
      <c r="G526" s="49" t="s">
        <v>946</v>
      </c>
      <c r="H526" s="48" t="s">
        <v>88</v>
      </c>
      <c r="I526" s="49" t="str">
        <f t="shared" si="52"/>
        <v>Neutral</v>
      </c>
      <c r="J526" s="17">
        <v>45001</v>
      </c>
      <c r="K526" s="49">
        <v>8.1999999999999993</v>
      </c>
      <c r="L526" s="82" t="str">
        <f>IF(J526=9001,VLOOKUP(K526,'ISO-reference'!$C$1:$D$67,2,FALSE),IF(J526=45001,VLOOKUP(K526,'ISO-reference'!$A$1:$B$40,2,FALSE),IF(J526=21001,VLOOKUP(K526,'ISO-reference'!$E$1:$F$75,2,FALSE),"No ISO Mapping")))</f>
        <v xml:space="preserve"> Emergency preparedness and response</v>
      </c>
      <c r="M526" s="2" t="s">
        <v>194</v>
      </c>
      <c r="N526" s="16"/>
      <c r="O526" s="52">
        <f>D526+60</f>
        <v>43927</v>
      </c>
      <c r="P526" s="52">
        <v>43909</v>
      </c>
      <c r="Q526" s="82" t="s">
        <v>623</v>
      </c>
      <c r="R526" s="28" t="str">
        <f t="shared" si="54"/>
        <v>Closed</v>
      </c>
      <c r="S526" s="17">
        <f t="shared" ca="1" si="53"/>
        <v>42</v>
      </c>
      <c r="T526" s="17">
        <f t="shared" si="55"/>
        <v>-18</v>
      </c>
      <c r="U526" s="17">
        <v>371</v>
      </c>
      <c r="V526" s="45">
        <v>19083</v>
      </c>
    </row>
    <row r="527" spans="1:22" ht="27.6">
      <c r="A527" s="45">
        <v>526</v>
      </c>
      <c r="B527" s="82" t="s">
        <v>991</v>
      </c>
      <c r="C527" s="49" t="s">
        <v>9</v>
      </c>
      <c r="D527" s="51">
        <v>43867</v>
      </c>
      <c r="E527" s="51" t="s">
        <v>2551</v>
      </c>
      <c r="F527" s="51" t="s">
        <v>76</v>
      </c>
      <c r="G527" s="49" t="s">
        <v>946</v>
      </c>
      <c r="H527" s="48" t="s">
        <v>88</v>
      </c>
      <c r="I527" s="49" t="str">
        <f t="shared" si="52"/>
        <v>Neutral</v>
      </c>
      <c r="J527" s="17">
        <v>45001</v>
      </c>
      <c r="K527" s="49">
        <v>8.1999999999999993</v>
      </c>
      <c r="L527" s="82" t="str">
        <f>IF(J527=9001,VLOOKUP(K527,'ISO-reference'!$C$1:$D$67,2,FALSE),IF(J527=45001,VLOOKUP(K527,'ISO-reference'!$A$1:$B$40,2,FALSE),IF(J527=21001,VLOOKUP(K527,'ISO-reference'!$E$1:$F$75,2,FALSE),"No ISO Mapping")))</f>
        <v xml:space="preserve"> Emergency preparedness and response</v>
      </c>
      <c r="M527" s="2" t="s">
        <v>194</v>
      </c>
      <c r="N527" s="16"/>
      <c r="O527" s="52">
        <f>D527+60</f>
        <v>43927</v>
      </c>
      <c r="P527" s="52">
        <v>43890</v>
      </c>
      <c r="Q527" s="82" t="s">
        <v>992</v>
      </c>
      <c r="R527" s="28" t="str">
        <f t="shared" si="54"/>
        <v>Closed</v>
      </c>
      <c r="S527" s="17">
        <f t="shared" ca="1" si="53"/>
        <v>23</v>
      </c>
      <c r="T527" s="17">
        <f t="shared" si="55"/>
        <v>-37</v>
      </c>
      <c r="U527" s="17">
        <v>372</v>
      </c>
      <c r="V527" s="45">
        <v>19084</v>
      </c>
    </row>
    <row r="528" spans="1:22" ht="27.6">
      <c r="A528" s="45">
        <v>527</v>
      </c>
      <c r="B528" s="82" t="s">
        <v>993</v>
      </c>
      <c r="C528" s="49" t="s">
        <v>9</v>
      </c>
      <c r="D528" s="51">
        <v>43867</v>
      </c>
      <c r="E528" s="51" t="s">
        <v>2551</v>
      </c>
      <c r="F528" s="51" t="s">
        <v>76</v>
      </c>
      <c r="G528" s="49" t="s">
        <v>946</v>
      </c>
      <c r="H528" s="48" t="s">
        <v>88</v>
      </c>
      <c r="I528" s="49" t="str">
        <f t="shared" si="52"/>
        <v>Neutral</v>
      </c>
      <c r="J528" s="17">
        <v>45001</v>
      </c>
      <c r="K528" s="49">
        <v>8.1999999999999993</v>
      </c>
      <c r="L528" s="82" t="str">
        <f>IF(J528=9001,VLOOKUP(K528,'ISO-reference'!$C$1:$D$67,2,FALSE),IF(J528=45001,VLOOKUP(K528,'ISO-reference'!$A$1:$B$40,2,FALSE),IF(J528=21001,VLOOKUP(K528,'ISO-reference'!$E$1:$F$75,2,FALSE),"No ISO Mapping")))</f>
        <v xml:space="preserve"> Emergency preparedness and response</v>
      </c>
      <c r="M528" s="2" t="s">
        <v>194</v>
      </c>
      <c r="N528" s="16"/>
      <c r="O528" s="52">
        <f>D528+60</f>
        <v>43927</v>
      </c>
      <c r="P528" s="52">
        <v>43890</v>
      </c>
      <c r="Q528" s="82" t="s">
        <v>994</v>
      </c>
      <c r="R528" s="28" t="str">
        <f t="shared" si="54"/>
        <v>Closed</v>
      </c>
      <c r="S528" s="17">
        <f t="shared" ca="1" si="53"/>
        <v>23</v>
      </c>
      <c r="T528" s="17">
        <f t="shared" si="55"/>
        <v>-37</v>
      </c>
      <c r="U528" s="17">
        <v>373</v>
      </c>
      <c r="V528" s="45">
        <v>19086</v>
      </c>
    </row>
    <row r="529" spans="1:22" ht="27.6">
      <c r="A529" s="45">
        <v>528</v>
      </c>
      <c r="B529" s="82" t="s">
        <v>995</v>
      </c>
      <c r="C529" s="49" t="s">
        <v>9</v>
      </c>
      <c r="D529" s="51">
        <v>43867</v>
      </c>
      <c r="E529" s="51" t="s">
        <v>2551</v>
      </c>
      <c r="F529" s="51" t="s">
        <v>76</v>
      </c>
      <c r="G529" s="49" t="s">
        <v>946</v>
      </c>
      <c r="H529" s="48" t="s">
        <v>88</v>
      </c>
      <c r="I529" s="49" t="str">
        <f t="shared" si="52"/>
        <v>Neutral</v>
      </c>
      <c r="J529" s="17">
        <v>45001</v>
      </c>
      <c r="K529" s="49">
        <v>8.1999999999999993</v>
      </c>
      <c r="L529" s="82" t="str">
        <f>IF(J529=9001,VLOOKUP(K529,'ISO-reference'!$C$1:$D$67,2,FALSE),IF(J529=45001,VLOOKUP(K529,'ISO-reference'!$A$1:$B$40,2,FALSE),IF(J529=21001,VLOOKUP(K529,'ISO-reference'!$E$1:$F$75,2,FALSE),"No ISO Mapping")))</f>
        <v xml:space="preserve"> Emergency preparedness and response</v>
      </c>
      <c r="M529" s="2" t="s">
        <v>194</v>
      </c>
      <c r="N529" s="16"/>
      <c r="O529" s="52">
        <f>D529+60</f>
        <v>43927</v>
      </c>
      <c r="P529" s="52">
        <v>43893</v>
      </c>
      <c r="Q529" s="82" t="s">
        <v>996</v>
      </c>
      <c r="R529" s="28" t="str">
        <f t="shared" si="54"/>
        <v>Closed</v>
      </c>
      <c r="S529" s="17">
        <f t="shared" ca="1" si="53"/>
        <v>26</v>
      </c>
      <c r="T529" s="17">
        <f t="shared" si="55"/>
        <v>-34</v>
      </c>
      <c r="U529" s="17">
        <v>374</v>
      </c>
      <c r="V529" s="45">
        <v>19087</v>
      </c>
    </row>
    <row r="530" spans="1:22" ht="27.6">
      <c r="A530" s="45">
        <v>529</v>
      </c>
      <c r="B530" s="82" t="s">
        <v>997</v>
      </c>
      <c r="C530" s="49" t="s">
        <v>9</v>
      </c>
      <c r="D530" s="51">
        <v>43867</v>
      </c>
      <c r="E530" s="51" t="s">
        <v>2551</v>
      </c>
      <c r="F530" s="51" t="s">
        <v>76</v>
      </c>
      <c r="G530" s="49" t="s">
        <v>946</v>
      </c>
      <c r="H530" s="48" t="s">
        <v>88</v>
      </c>
      <c r="I530" s="49" t="str">
        <f t="shared" si="52"/>
        <v>Neutral</v>
      </c>
      <c r="J530" s="17">
        <v>45001</v>
      </c>
      <c r="K530" s="49" t="s">
        <v>416</v>
      </c>
      <c r="L530" s="82" t="str">
        <f>IF(J530=9001,VLOOKUP(K530,'ISO-reference'!$C$1:$D$67,2,FALSE),IF(J530=45001,VLOOKUP(K530,'ISO-reference'!$A$1:$B$40,2,FALSE),IF(J530=21001,VLOOKUP(K530,'ISO-reference'!$E$1:$F$75,2,FALSE),"No ISO Mapping")))</f>
        <v xml:space="preserve"> Determination of legal and other requirements</v>
      </c>
      <c r="M530" s="2" t="s">
        <v>194</v>
      </c>
      <c r="N530" s="16"/>
      <c r="O530" s="52">
        <v>43999</v>
      </c>
      <c r="P530" s="52">
        <v>44112</v>
      </c>
      <c r="Q530" s="82" t="s">
        <v>998</v>
      </c>
      <c r="R530" s="28" t="str">
        <f t="shared" si="54"/>
        <v>Closed</v>
      </c>
      <c r="S530" s="17">
        <f t="shared" ca="1" si="53"/>
        <v>245</v>
      </c>
      <c r="T530" s="17">
        <f t="shared" si="55"/>
        <v>113</v>
      </c>
      <c r="U530" s="17">
        <v>337</v>
      </c>
      <c r="V530" s="45">
        <v>19089</v>
      </c>
    </row>
    <row r="531" spans="1:22" ht="55.2">
      <c r="A531" s="45">
        <v>530</v>
      </c>
      <c r="B531" s="82" t="s">
        <v>999</v>
      </c>
      <c r="C531" s="49" t="s">
        <v>9</v>
      </c>
      <c r="D531" s="51">
        <v>43867</v>
      </c>
      <c r="E531" s="51" t="s">
        <v>2551</v>
      </c>
      <c r="F531" s="51" t="s">
        <v>76</v>
      </c>
      <c r="G531" s="49" t="s">
        <v>946</v>
      </c>
      <c r="H531" s="48" t="s">
        <v>88</v>
      </c>
      <c r="I531" s="49" t="str">
        <f t="shared" si="52"/>
        <v>Neutral</v>
      </c>
      <c r="J531" s="17">
        <v>45001</v>
      </c>
      <c r="K531" s="49">
        <v>8.1999999999999993</v>
      </c>
      <c r="L531" s="82" t="str">
        <f>IF(J531=9001,VLOOKUP(K531,'ISO-reference'!$C$1:$D$67,2,FALSE),IF(J531=45001,VLOOKUP(K531,'ISO-reference'!$A$1:$B$40,2,FALSE),IF(J531=21001,VLOOKUP(K531,'ISO-reference'!$E$1:$F$75,2,FALSE),"No ISO Mapping")))</f>
        <v xml:space="preserve"> Emergency preparedness and response</v>
      </c>
      <c r="M531" s="2" t="s">
        <v>194</v>
      </c>
      <c r="N531" s="16"/>
      <c r="O531" s="52">
        <f>D531+60</f>
        <v>43927</v>
      </c>
      <c r="P531" s="52">
        <v>43890</v>
      </c>
      <c r="Q531" s="82" t="s">
        <v>1000</v>
      </c>
      <c r="R531" s="28" t="str">
        <f t="shared" si="54"/>
        <v>Closed</v>
      </c>
      <c r="S531" s="17">
        <f t="shared" ca="1" si="53"/>
        <v>23</v>
      </c>
      <c r="T531" s="17">
        <f t="shared" si="55"/>
        <v>-37</v>
      </c>
      <c r="U531" s="17">
        <v>365</v>
      </c>
      <c r="V531" s="45">
        <v>19090</v>
      </c>
    </row>
    <row r="532" spans="1:22" ht="41.4">
      <c r="A532" s="45">
        <v>531</v>
      </c>
      <c r="B532" s="82" t="s">
        <v>1001</v>
      </c>
      <c r="C532" s="49" t="s">
        <v>9</v>
      </c>
      <c r="D532" s="51">
        <v>43867</v>
      </c>
      <c r="E532" s="51" t="s">
        <v>2551</v>
      </c>
      <c r="F532" s="51" t="s">
        <v>76</v>
      </c>
      <c r="G532" s="49" t="s">
        <v>946</v>
      </c>
      <c r="H532" s="48" t="s">
        <v>88</v>
      </c>
      <c r="I532" s="49" t="str">
        <f t="shared" si="52"/>
        <v>Neutral</v>
      </c>
      <c r="J532" s="17">
        <v>45001</v>
      </c>
      <c r="K532" s="49">
        <v>8.1</v>
      </c>
      <c r="L532" s="82" t="str">
        <f>IF(J532=9001,VLOOKUP(K532,'ISO-reference'!$C$1:$D$67,2,FALSE),IF(J532=45001,VLOOKUP(K532,'ISO-reference'!$A$1:$B$40,2,FALSE),IF(J532=21001,VLOOKUP(K532,'ISO-reference'!$E$1:$F$75,2,FALSE),"No ISO Mapping")))</f>
        <v xml:space="preserve"> Operational planning and control</v>
      </c>
      <c r="M532" s="2" t="s">
        <v>194</v>
      </c>
      <c r="N532" s="16"/>
      <c r="O532" s="52">
        <v>43999</v>
      </c>
      <c r="P532" s="52">
        <v>44112</v>
      </c>
      <c r="Q532" s="82" t="s">
        <v>998</v>
      </c>
      <c r="R532" s="28" t="str">
        <f t="shared" si="54"/>
        <v>Closed</v>
      </c>
      <c r="S532" s="17">
        <f t="shared" ca="1" si="53"/>
        <v>245</v>
      </c>
      <c r="T532" s="17">
        <f t="shared" si="55"/>
        <v>113</v>
      </c>
      <c r="U532" s="17">
        <v>354</v>
      </c>
      <c r="V532" s="45">
        <v>19091</v>
      </c>
    </row>
    <row r="533" spans="1:22" ht="27.6">
      <c r="A533" s="45">
        <v>532</v>
      </c>
      <c r="B533" s="82" t="s">
        <v>1002</v>
      </c>
      <c r="C533" s="49" t="s">
        <v>9</v>
      </c>
      <c r="D533" s="51">
        <v>43867</v>
      </c>
      <c r="E533" s="51" t="s">
        <v>2551</v>
      </c>
      <c r="F533" s="51" t="s">
        <v>76</v>
      </c>
      <c r="G533" s="49" t="s">
        <v>946</v>
      </c>
      <c r="H533" s="48" t="s">
        <v>88</v>
      </c>
      <c r="I533" s="49" t="str">
        <f t="shared" si="52"/>
        <v>Neutral</v>
      </c>
      <c r="J533" s="17">
        <v>9001</v>
      </c>
      <c r="K533" s="49">
        <v>6.1</v>
      </c>
      <c r="L533" s="82" t="str">
        <f>IF(J533=9001,VLOOKUP(K533,'ISO-reference'!$C$1:$D$67,2,FALSE),IF(J533=45001,VLOOKUP(K533,'ISO-reference'!$A$1:$B$40,2,FALSE),IF(J533=21001,VLOOKUP(K533,'ISO-reference'!$E$1:$F$75,2,FALSE),"No ISO Mapping")))</f>
        <v xml:space="preserve"> Address risk &amp; opportunity</v>
      </c>
      <c r="M533" s="2" t="s">
        <v>194</v>
      </c>
      <c r="N533" s="16"/>
      <c r="O533" s="52">
        <v>43999</v>
      </c>
      <c r="P533" s="52">
        <v>44034</v>
      </c>
      <c r="Q533" s="82" t="s">
        <v>1003</v>
      </c>
      <c r="R533" s="28" t="str">
        <f t="shared" si="54"/>
        <v>Closed</v>
      </c>
      <c r="S533" s="17">
        <f t="shared" ca="1" si="53"/>
        <v>167</v>
      </c>
      <c r="T533" s="17">
        <f t="shared" si="55"/>
        <v>35</v>
      </c>
      <c r="U533" s="17">
        <v>383</v>
      </c>
      <c r="V533" s="45">
        <v>19092</v>
      </c>
    </row>
    <row r="534" spans="1:22" ht="96.6">
      <c r="A534" s="45">
        <v>533</v>
      </c>
      <c r="B534" s="82" t="s">
        <v>1004</v>
      </c>
      <c r="C534" s="49" t="s">
        <v>9</v>
      </c>
      <c r="D534" s="51">
        <v>43867</v>
      </c>
      <c r="E534" s="51" t="s">
        <v>2551</v>
      </c>
      <c r="F534" s="51" t="s">
        <v>76</v>
      </c>
      <c r="G534" s="49" t="s">
        <v>946</v>
      </c>
      <c r="H534" s="48" t="s">
        <v>88</v>
      </c>
      <c r="I534" s="49" t="str">
        <f t="shared" si="52"/>
        <v>Neutral</v>
      </c>
      <c r="J534" s="17">
        <v>45001</v>
      </c>
      <c r="K534" s="49">
        <v>8.1</v>
      </c>
      <c r="L534" s="82" t="str">
        <f>IF(J534=9001,VLOOKUP(K534,'ISO-reference'!$C$1:$D$67,2,FALSE),IF(J534=45001,VLOOKUP(K534,'ISO-reference'!$A$1:$B$40,2,FALSE),IF(J534=21001,VLOOKUP(K534,'ISO-reference'!$E$1:$F$75,2,FALSE),"No ISO Mapping")))</f>
        <v xml:space="preserve"> Operational planning and control</v>
      </c>
      <c r="M534" s="2" t="s">
        <v>194</v>
      </c>
      <c r="N534" s="16"/>
      <c r="O534" s="52">
        <f>D534+60</f>
        <v>43927</v>
      </c>
      <c r="P534" s="52">
        <v>43893</v>
      </c>
      <c r="Q534" s="82" t="s">
        <v>965</v>
      </c>
      <c r="R534" s="28" t="str">
        <f t="shared" si="54"/>
        <v>Closed</v>
      </c>
      <c r="S534" s="17">
        <f t="shared" ca="1" si="53"/>
        <v>26</v>
      </c>
      <c r="T534" s="17">
        <f t="shared" si="55"/>
        <v>-34</v>
      </c>
      <c r="U534" s="17">
        <v>356</v>
      </c>
      <c r="V534" s="45">
        <v>19093</v>
      </c>
    </row>
    <row r="535" spans="1:22" ht="27.6">
      <c r="A535" s="45">
        <v>534</v>
      </c>
      <c r="B535" s="82" t="s">
        <v>1005</v>
      </c>
      <c r="C535" s="49" t="s">
        <v>9</v>
      </c>
      <c r="D535" s="51">
        <v>43867</v>
      </c>
      <c r="E535" s="51" t="s">
        <v>2551</v>
      </c>
      <c r="F535" s="51" t="s">
        <v>76</v>
      </c>
      <c r="G535" s="49" t="s">
        <v>946</v>
      </c>
      <c r="H535" s="48" t="s">
        <v>88</v>
      </c>
      <c r="I535" s="49" t="str">
        <f t="shared" si="52"/>
        <v>Neutral</v>
      </c>
      <c r="J535" s="17">
        <v>45001</v>
      </c>
      <c r="K535" s="49" t="s">
        <v>416</v>
      </c>
      <c r="L535" s="82" t="str">
        <f>IF(J535=9001,VLOOKUP(K535,'ISO-reference'!$C$1:$D$67,2,FALSE),IF(J535=45001,VLOOKUP(K535,'ISO-reference'!$A$1:$B$40,2,FALSE),IF(J535=21001,VLOOKUP(K535,'ISO-reference'!$E$1:$F$75,2,FALSE),"No ISO Mapping")))</f>
        <v xml:space="preserve"> Determination of legal and other requirements</v>
      </c>
      <c r="M535" s="2" t="s">
        <v>194</v>
      </c>
      <c r="N535" s="16"/>
      <c r="O535" s="52">
        <f>D535+60</f>
        <v>43927</v>
      </c>
      <c r="P535" s="52">
        <v>43910</v>
      </c>
      <c r="Q535" s="82" t="s">
        <v>1006</v>
      </c>
      <c r="R535" s="28" t="str">
        <f t="shared" si="54"/>
        <v>Closed</v>
      </c>
      <c r="S535" s="17">
        <f t="shared" ca="1" si="53"/>
        <v>43</v>
      </c>
      <c r="T535" s="17">
        <f t="shared" si="55"/>
        <v>-17</v>
      </c>
      <c r="U535" s="17">
        <v>338</v>
      </c>
      <c r="V535" s="45">
        <v>19094</v>
      </c>
    </row>
    <row r="536" spans="1:22" ht="27.6">
      <c r="A536" s="45">
        <v>535</v>
      </c>
      <c r="B536" s="82" t="s">
        <v>1007</v>
      </c>
      <c r="C536" s="49" t="s">
        <v>9</v>
      </c>
      <c r="D536" s="51">
        <v>43867</v>
      </c>
      <c r="E536" s="51" t="s">
        <v>2551</v>
      </c>
      <c r="F536" s="51" t="s">
        <v>76</v>
      </c>
      <c r="G536" s="49" t="s">
        <v>946</v>
      </c>
      <c r="H536" s="48" t="s">
        <v>88</v>
      </c>
      <c r="I536" s="49" t="str">
        <f t="shared" si="52"/>
        <v>Neutral</v>
      </c>
      <c r="J536" s="17">
        <v>45001</v>
      </c>
      <c r="K536" s="49" t="s">
        <v>416</v>
      </c>
      <c r="L536" s="82" t="str">
        <f>IF(J536=9001,VLOOKUP(K536,'ISO-reference'!$C$1:$D$67,2,FALSE),IF(J536=45001,VLOOKUP(K536,'ISO-reference'!$A$1:$B$40,2,FALSE),IF(J536=21001,VLOOKUP(K536,'ISO-reference'!$E$1:$F$75,2,FALSE),"No ISO Mapping")))</f>
        <v xml:space="preserve"> Determination of legal and other requirements</v>
      </c>
      <c r="M536" s="2" t="s">
        <v>194</v>
      </c>
      <c r="N536" s="16"/>
      <c r="O536" s="52">
        <f>D536+60</f>
        <v>43927</v>
      </c>
      <c r="P536" s="52">
        <v>43910</v>
      </c>
      <c r="Q536" s="82" t="s">
        <v>1008</v>
      </c>
      <c r="R536" s="28" t="str">
        <f t="shared" si="54"/>
        <v>Closed</v>
      </c>
      <c r="S536" s="17">
        <f t="shared" ca="1" si="53"/>
        <v>43</v>
      </c>
      <c r="T536" s="17">
        <f t="shared" si="55"/>
        <v>-17</v>
      </c>
      <c r="U536" s="17">
        <v>339</v>
      </c>
      <c r="V536" s="45">
        <v>19096</v>
      </c>
    </row>
    <row r="537" spans="1:22" ht="55.2">
      <c r="A537" s="45">
        <v>536</v>
      </c>
      <c r="B537" s="82" t="s">
        <v>1009</v>
      </c>
      <c r="C537" s="49" t="s">
        <v>9</v>
      </c>
      <c r="D537" s="51">
        <v>43867</v>
      </c>
      <c r="E537" s="51" t="s">
        <v>2551</v>
      </c>
      <c r="F537" s="51" t="s">
        <v>76</v>
      </c>
      <c r="G537" s="49" t="s">
        <v>946</v>
      </c>
      <c r="H537" s="48" t="s">
        <v>88</v>
      </c>
      <c r="I537" s="49" t="str">
        <f t="shared" si="52"/>
        <v>Neutral</v>
      </c>
      <c r="J537" s="17">
        <v>45001</v>
      </c>
      <c r="K537" s="49" t="s">
        <v>416</v>
      </c>
      <c r="L537" s="82" t="str">
        <f>IF(J537=9001,VLOOKUP(K537,'ISO-reference'!$C$1:$D$67,2,FALSE),IF(J537=45001,VLOOKUP(K537,'ISO-reference'!$A$1:$B$40,2,FALSE),IF(J537=21001,VLOOKUP(K537,'ISO-reference'!$E$1:$F$75,2,FALSE),"No ISO Mapping")))</f>
        <v xml:space="preserve"> Determination of legal and other requirements</v>
      </c>
      <c r="M537" s="2" t="s">
        <v>194</v>
      </c>
      <c r="N537" s="16"/>
      <c r="O537" s="52">
        <f>D537+60</f>
        <v>43927</v>
      </c>
      <c r="P537" s="52">
        <v>43895</v>
      </c>
      <c r="Q537" s="82" t="s">
        <v>1010</v>
      </c>
      <c r="R537" s="28" t="str">
        <f t="shared" si="54"/>
        <v>Closed</v>
      </c>
      <c r="S537" s="17">
        <f t="shared" ca="1" si="53"/>
        <v>28</v>
      </c>
      <c r="T537" s="17">
        <f t="shared" si="55"/>
        <v>-32</v>
      </c>
      <c r="U537" s="17">
        <v>340</v>
      </c>
      <c r="V537" s="45">
        <v>19097</v>
      </c>
    </row>
    <row r="538" spans="1:22" ht="27.6">
      <c r="A538" s="45">
        <v>537</v>
      </c>
      <c r="B538" s="82" t="s">
        <v>1011</v>
      </c>
      <c r="C538" s="49" t="s">
        <v>9</v>
      </c>
      <c r="D538" s="51">
        <v>43867</v>
      </c>
      <c r="E538" s="51" t="s">
        <v>2551</v>
      </c>
      <c r="F538" s="51" t="s">
        <v>76</v>
      </c>
      <c r="G538" s="49" t="s">
        <v>946</v>
      </c>
      <c r="H538" s="48" t="s">
        <v>88</v>
      </c>
      <c r="I538" s="49" t="str">
        <f t="shared" si="52"/>
        <v>Neutral</v>
      </c>
      <c r="J538" s="17">
        <v>45001</v>
      </c>
      <c r="K538" s="49">
        <v>7.2</v>
      </c>
      <c r="L538" s="82" t="str">
        <f>IF(J538=9001,VLOOKUP(K538,'ISO-reference'!$C$1:$D$67,2,FALSE),IF(J538=45001,VLOOKUP(K538,'ISO-reference'!$A$1:$B$40,2,FALSE),IF(J538=21001,VLOOKUP(K538,'ISO-reference'!$E$1:$F$75,2,FALSE),"No ISO Mapping")))</f>
        <v xml:space="preserve"> Competence</v>
      </c>
      <c r="M538" s="2" t="s">
        <v>194</v>
      </c>
      <c r="N538" s="16"/>
      <c r="O538" s="52">
        <f>D538+60</f>
        <v>43927</v>
      </c>
      <c r="P538" s="52">
        <v>43910</v>
      </c>
      <c r="Q538" s="82" t="s">
        <v>1012</v>
      </c>
      <c r="R538" s="28" t="str">
        <f t="shared" si="54"/>
        <v>Closed</v>
      </c>
      <c r="S538" s="17">
        <f t="shared" ca="1" si="53"/>
        <v>43</v>
      </c>
      <c r="T538" s="17">
        <f t="shared" si="55"/>
        <v>-17</v>
      </c>
      <c r="U538" s="17">
        <v>345</v>
      </c>
      <c r="V538" s="45">
        <v>19098</v>
      </c>
    </row>
    <row r="539" spans="1:22" ht="27.6">
      <c r="A539" s="45">
        <v>538</v>
      </c>
      <c r="B539" s="94" t="s">
        <v>1013</v>
      </c>
      <c r="C539" s="49" t="s">
        <v>9</v>
      </c>
      <c r="D539" s="51">
        <v>43867</v>
      </c>
      <c r="E539" s="51" t="s">
        <v>2551</v>
      </c>
      <c r="F539" s="51" t="s">
        <v>76</v>
      </c>
      <c r="G539" s="49" t="s">
        <v>946</v>
      </c>
      <c r="H539" s="48" t="s">
        <v>88</v>
      </c>
      <c r="I539" s="49" t="str">
        <f t="shared" si="52"/>
        <v>Neutral</v>
      </c>
      <c r="J539" s="17">
        <v>45001</v>
      </c>
      <c r="K539" s="48">
        <v>8.1</v>
      </c>
      <c r="L539" s="82" t="str">
        <f>IF(J539=9001,VLOOKUP(K539,'ISO-reference'!$C$1:$D$67,2,FALSE),IF(J539=45001,VLOOKUP(K539,'ISO-reference'!$A$1:$B$40,2,FALSE),IF(J539=21001,VLOOKUP(K539,'ISO-reference'!$E$1:$F$75,2,FALSE),"No ISO Mapping")))</f>
        <v xml:space="preserve"> Operational planning and control</v>
      </c>
      <c r="M539" s="2" t="s">
        <v>194</v>
      </c>
      <c r="N539" s="16"/>
      <c r="O539" s="52">
        <v>43999</v>
      </c>
      <c r="P539" s="52">
        <v>44021</v>
      </c>
      <c r="Q539" s="82" t="s">
        <v>1014</v>
      </c>
      <c r="R539" s="28" t="str">
        <f t="shared" si="54"/>
        <v>Closed</v>
      </c>
      <c r="S539" s="17">
        <f t="shared" ca="1" si="53"/>
        <v>154</v>
      </c>
      <c r="T539" s="17">
        <f t="shared" si="55"/>
        <v>22</v>
      </c>
      <c r="U539" s="17">
        <v>347</v>
      </c>
      <c r="V539" s="45">
        <v>19099</v>
      </c>
    </row>
    <row r="540" spans="1:22" ht="41.4">
      <c r="A540" s="45">
        <v>539</v>
      </c>
      <c r="B540" s="94" t="s">
        <v>1015</v>
      </c>
      <c r="C540" s="49" t="s">
        <v>9</v>
      </c>
      <c r="D540" s="51">
        <v>43867</v>
      </c>
      <c r="E540" s="51" t="s">
        <v>2551</v>
      </c>
      <c r="F540" s="51" t="s">
        <v>76</v>
      </c>
      <c r="G540" s="49" t="s">
        <v>946</v>
      </c>
      <c r="H540" s="48" t="s">
        <v>88</v>
      </c>
      <c r="I540" s="49" t="str">
        <f t="shared" si="52"/>
        <v>Neutral</v>
      </c>
      <c r="J540" s="17">
        <v>45001</v>
      </c>
      <c r="K540" s="48">
        <v>9.1</v>
      </c>
      <c r="L540" s="82" t="str">
        <f>IF(J540=9001,VLOOKUP(K540,'ISO-reference'!$C$1:$D$67,2,FALSE),IF(J540=45001,VLOOKUP(K540,'ISO-reference'!$A$1:$B$40,2,FALSE),IF(J540=21001,VLOOKUP(K540,'ISO-reference'!$E$1:$F$75,2,FALSE),"No ISO Mapping")))</f>
        <v xml:space="preserve"> Monitoring, measurement, analysis &amp; performance evaluation</v>
      </c>
      <c r="M540" s="2" t="s">
        <v>194</v>
      </c>
      <c r="N540" s="16"/>
      <c r="O540" s="52">
        <f>D540+60</f>
        <v>43927</v>
      </c>
      <c r="P540" s="52">
        <v>43890</v>
      </c>
      <c r="Q540" s="82" t="s">
        <v>1016</v>
      </c>
      <c r="R540" s="28" t="str">
        <f t="shared" si="54"/>
        <v>Closed</v>
      </c>
      <c r="S540" s="17">
        <f t="shared" ca="1" si="53"/>
        <v>23</v>
      </c>
      <c r="T540" s="17">
        <f t="shared" si="55"/>
        <v>-37</v>
      </c>
      <c r="U540" s="17">
        <v>377</v>
      </c>
      <c r="V540" s="45">
        <v>19100</v>
      </c>
    </row>
    <row r="541" spans="1:22" ht="27.6">
      <c r="A541" s="45">
        <v>540</v>
      </c>
      <c r="B541" s="94" t="s">
        <v>1017</v>
      </c>
      <c r="C541" s="49" t="s">
        <v>9</v>
      </c>
      <c r="D541" s="51">
        <v>43867</v>
      </c>
      <c r="E541" s="51" t="s">
        <v>2551</v>
      </c>
      <c r="F541" s="51" t="s">
        <v>76</v>
      </c>
      <c r="G541" s="49" t="s">
        <v>946</v>
      </c>
      <c r="H541" s="48" t="s">
        <v>88</v>
      </c>
      <c r="I541" s="49" t="str">
        <f t="shared" si="52"/>
        <v>Neutral</v>
      </c>
      <c r="J541" s="17">
        <v>45001</v>
      </c>
      <c r="K541" s="48">
        <v>8.1</v>
      </c>
      <c r="L541" s="82" t="str">
        <f>IF(J541=9001,VLOOKUP(K541,'ISO-reference'!$C$1:$D$67,2,FALSE),IF(J541=45001,VLOOKUP(K541,'ISO-reference'!$A$1:$B$40,2,FALSE),IF(J541=21001,VLOOKUP(K541,'ISO-reference'!$E$1:$F$75,2,FALSE),"No ISO Mapping")))</f>
        <v xml:space="preserve"> Operational planning and control</v>
      </c>
      <c r="M541" s="2" t="s">
        <v>194</v>
      </c>
      <c r="N541" s="16"/>
      <c r="O541" s="52">
        <f>D541+60</f>
        <v>43927</v>
      </c>
      <c r="P541" s="52">
        <v>43889</v>
      </c>
      <c r="Q541" s="82" t="s">
        <v>1018</v>
      </c>
      <c r="R541" s="28" t="str">
        <f t="shared" si="54"/>
        <v>Closed</v>
      </c>
      <c r="S541" s="17">
        <f t="shared" ca="1" si="53"/>
        <v>22</v>
      </c>
      <c r="T541" s="17">
        <f t="shared" si="55"/>
        <v>-38</v>
      </c>
      <c r="U541" s="17">
        <v>357</v>
      </c>
      <c r="V541" s="45">
        <v>19101</v>
      </c>
    </row>
    <row r="542" spans="1:22" ht="27.6">
      <c r="A542" s="45">
        <v>541</v>
      </c>
      <c r="B542" s="94" t="s">
        <v>1019</v>
      </c>
      <c r="C542" s="49" t="s">
        <v>9</v>
      </c>
      <c r="D542" s="51">
        <v>43867</v>
      </c>
      <c r="E542" s="51" t="s">
        <v>2551</v>
      </c>
      <c r="F542" s="51" t="s">
        <v>76</v>
      </c>
      <c r="G542" s="49" t="s">
        <v>946</v>
      </c>
      <c r="H542" s="48" t="s">
        <v>88</v>
      </c>
      <c r="I542" s="49" t="str">
        <f t="shared" si="52"/>
        <v>Neutral</v>
      </c>
      <c r="J542" s="17">
        <v>45001</v>
      </c>
      <c r="K542" s="48">
        <v>8.1</v>
      </c>
      <c r="L542" s="82" t="str">
        <f>IF(J542=9001,VLOOKUP(K542,'ISO-reference'!$C$1:$D$67,2,FALSE),IF(J542=45001,VLOOKUP(K542,'ISO-reference'!$A$1:$B$40,2,FALSE),IF(J542=21001,VLOOKUP(K542,'ISO-reference'!$E$1:$F$75,2,FALSE),"No ISO Mapping")))</f>
        <v xml:space="preserve"> Operational planning and control</v>
      </c>
      <c r="M542" s="2" t="s">
        <v>194</v>
      </c>
      <c r="N542" s="16"/>
      <c r="O542" s="52">
        <v>43999</v>
      </c>
      <c r="P542" s="52">
        <v>44112</v>
      </c>
      <c r="Q542" s="82" t="s">
        <v>998</v>
      </c>
      <c r="R542" s="28" t="str">
        <f t="shared" si="54"/>
        <v>Closed</v>
      </c>
      <c r="S542" s="17">
        <f t="shared" ca="1" si="53"/>
        <v>245</v>
      </c>
      <c r="T542" s="17">
        <f t="shared" si="55"/>
        <v>113</v>
      </c>
      <c r="U542" s="17">
        <v>358</v>
      </c>
      <c r="V542" s="45">
        <v>19102</v>
      </c>
    </row>
    <row r="543" spans="1:22" ht="27.6">
      <c r="A543" s="45">
        <v>542</v>
      </c>
      <c r="B543" s="94" t="s">
        <v>1020</v>
      </c>
      <c r="C543" s="49" t="s">
        <v>9</v>
      </c>
      <c r="D543" s="51">
        <v>43867</v>
      </c>
      <c r="E543" s="51" t="s">
        <v>2551</v>
      </c>
      <c r="F543" s="51" t="s">
        <v>76</v>
      </c>
      <c r="G543" s="49" t="s">
        <v>946</v>
      </c>
      <c r="H543" s="48" t="s">
        <v>88</v>
      </c>
      <c r="I543" s="49" t="str">
        <f t="shared" si="52"/>
        <v>Neutral</v>
      </c>
      <c r="J543" s="17">
        <v>45001</v>
      </c>
      <c r="K543" s="48">
        <v>8.1</v>
      </c>
      <c r="L543" s="82" t="str">
        <f>IF(J543=9001,VLOOKUP(K543,'ISO-reference'!$C$1:$D$67,2,FALSE),IF(J543=45001,VLOOKUP(K543,'ISO-reference'!$A$1:$B$40,2,FALSE),IF(J543=21001,VLOOKUP(K543,'ISO-reference'!$E$1:$F$75,2,FALSE),"No ISO Mapping")))</f>
        <v xml:space="preserve"> Operational planning and control</v>
      </c>
      <c r="M543" s="2" t="s">
        <v>194</v>
      </c>
      <c r="N543" s="16"/>
      <c r="O543" s="52">
        <f>D543+60</f>
        <v>43927</v>
      </c>
      <c r="P543" s="52">
        <v>43910</v>
      </c>
      <c r="Q543" s="82" t="s">
        <v>1021</v>
      </c>
      <c r="R543" s="28" t="str">
        <f t="shared" si="54"/>
        <v>Closed</v>
      </c>
      <c r="S543" s="17">
        <f t="shared" ca="1" si="53"/>
        <v>43</v>
      </c>
      <c r="T543" s="17">
        <f t="shared" si="55"/>
        <v>-17</v>
      </c>
      <c r="U543" s="17">
        <v>359</v>
      </c>
      <c r="V543" s="45">
        <v>19104</v>
      </c>
    </row>
    <row r="544" spans="1:22" ht="27.6">
      <c r="A544" s="45">
        <v>543</v>
      </c>
      <c r="B544" s="94" t="s">
        <v>1022</v>
      </c>
      <c r="C544" s="49" t="s">
        <v>9</v>
      </c>
      <c r="D544" s="51">
        <v>43867</v>
      </c>
      <c r="E544" s="51" t="s">
        <v>2551</v>
      </c>
      <c r="F544" s="51" t="s">
        <v>76</v>
      </c>
      <c r="G544" s="49" t="s">
        <v>946</v>
      </c>
      <c r="H544" s="48" t="s">
        <v>88</v>
      </c>
      <c r="I544" s="49" t="str">
        <f t="shared" si="52"/>
        <v>Neutral</v>
      </c>
      <c r="J544" s="17">
        <v>45001</v>
      </c>
      <c r="K544" s="48">
        <v>8.1</v>
      </c>
      <c r="L544" s="82" t="str">
        <f>IF(J544=9001,VLOOKUP(K544,'ISO-reference'!$C$1:$D$67,2,FALSE),IF(J544=45001,VLOOKUP(K544,'ISO-reference'!$A$1:$B$40,2,FALSE),IF(J544=21001,VLOOKUP(K544,'ISO-reference'!$E$1:$F$75,2,FALSE),"No ISO Mapping")))</f>
        <v xml:space="preserve"> Operational planning and control</v>
      </c>
      <c r="M544" s="2" t="s">
        <v>194</v>
      </c>
      <c r="N544" s="16"/>
      <c r="O544" s="52">
        <f>D544+60</f>
        <v>43927</v>
      </c>
      <c r="P544" s="52">
        <v>43895</v>
      </c>
      <c r="Q544" s="82" t="s">
        <v>1023</v>
      </c>
      <c r="R544" s="28" t="str">
        <f t="shared" si="54"/>
        <v>Closed</v>
      </c>
      <c r="S544" s="17">
        <f t="shared" ca="1" si="53"/>
        <v>28</v>
      </c>
      <c r="T544" s="17">
        <f t="shared" si="55"/>
        <v>-32</v>
      </c>
      <c r="U544" s="17">
        <v>360</v>
      </c>
      <c r="V544" s="45">
        <v>19105</v>
      </c>
    </row>
    <row r="545" spans="1:22" ht="27.6">
      <c r="A545" s="45">
        <v>544</v>
      </c>
      <c r="B545" s="94" t="s">
        <v>1024</v>
      </c>
      <c r="C545" s="49" t="s">
        <v>9</v>
      </c>
      <c r="D545" s="51">
        <v>43867</v>
      </c>
      <c r="E545" s="51" t="s">
        <v>2551</v>
      </c>
      <c r="F545" s="51" t="s">
        <v>76</v>
      </c>
      <c r="G545" s="49" t="s">
        <v>946</v>
      </c>
      <c r="H545" s="48" t="s">
        <v>88</v>
      </c>
      <c r="I545" s="49" t="str">
        <f t="shared" si="52"/>
        <v>Neutral</v>
      </c>
      <c r="J545" s="17">
        <v>45001</v>
      </c>
      <c r="K545" s="48">
        <v>8.1</v>
      </c>
      <c r="L545" s="82" t="str">
        <f>IF(J545=9001,VLOOKUP(K545,'ISO-reference'!$C$1:$D$67,2,FALSE),IF(J545=45001,VLOOKUP(K545,'ISO-reference'!$A$1:$B$40,2,FALSE),IF(J545=21001,VLOOKUP(K545,'ISO-reference'!$E$1:$F$75,2,FALSE),"No ISO Mapping")))</f>
        <v xml:space="preserve"> Operational planning and control</v>
      </c>
      <c r="M545" s="2" t="s">
        <v>194</v>
      </c>
      <c r="N545" s="16"/>
      <c r="O545" s="52">
        <f>D545+60</f>
        <v>43927</v>
      </c>
      <c r="P545" s="52">
        <v>43944</v>
      </c>
      <c r="Q545" s="82" t="s">
        <v>1025</v>
      </c>
      <c r="R545" s="28" t="str">
        <f t="shared" si="54"/>
        <v>Closed</v>
      </c>
      <c r="S545" s="17">
        <f t="shared" ca="1" si="53"/>
        <v>77</v>
      </c>
      <c r="T545" s="17">
        <f t="shared" si="55"/>
        <v>17</v>
      </c>
      <c r="U545" s="17">
        <v>361</v>
      </c>
      <c r="V545" s="45">
        <v>19106</v>
      </c>
    </row>
    <row r="546" spans="1:22" ht="27.6">
      <c r="A546" s="45">
        <v>545</v>
      </c>
      <c r="B546" s="94" t="s">
        <v>397</v>
      </c>
      <c r="C546" s="49" t="s">
        <v>9</v>
      </c>
      <c r="D546" s="51">
        <v>43867</v>
      </c>
      <c r="E546" s="51" t="s">
        <v>2551</v>
      </c>
      <c r="F546" s="51" t="s">
        <v>76</v>
      </c>
      <c r="G546" s="49" t="s">
        <v>946</v>
      </c>
      <c r="H546" s="48" t="s">
        <v>88</v>
      </c>
      <c r="I546" s="49" t="str">
        <f t="shared" si="52"/>
        <v>Neutral</v>
      </c>
      <c r="J546" s="17">
        <v>45001</v>
      </c>
      <c r="K546" s="48">
        <v>8.1</v>
      </c>
      <c r="L546" s="82" t="str">
        <f>IF(J546=9001,VLOOKUP(K546,'ISO-reference'!$C$1:$D$67,2,FALSE),IF(J546=45001,VLOOKUP(K546,'ISO-reference'!$A$1:$B$40,2,FALSE),IF(J546=21001,VLOOKUP(K546,'ISO-reference'!$E$1:$F$75,2,FALSE),"No ISO Mapping")))</f>
        <v xml:space="preserve"> Operational planning and control</v>
      </c>
      <c r="M546" s="2" t="s">
        <v>194</v>
      </c>
      <c r="N546" s="16"/>
      <c r="O546" s="52">
        <f>D546+60</f>
        <v>43927</v>
      </c>
      <c r="P546" s="52">
        <v>43916</v>
      </c>
      <c r="Q546" s="82" t="s">
        <v>558</v>
      </c>
      <c r="R546" s="28" t="str">
        <f t="shared" si="54"/>
        <v>Closed</v>
      </c>
      <c r="S546" s="17">
        <f t="shared" ca="1" si="53"/>
        <v>49</v>
      </c>
      <c r="T546" s="17">
        <f t="shared" si="55"/>
        <v>-11</v>
      </c>
      <c r="U546" s="17">
        <v>362</v>
      </c>
      <c r="V546" s="45">
        <v>19107</v>
      </c>
    </row>
    <row r="547" spans="1:22" ht="27.6">
      <c r="A547" s="45">
        <v>546</v>
      </c>
      <c r="B547" s="94" t="s">
        <v>1026</v>
      </c>
      <c r="C547" s="49" t="s">
        <v>9</v>
      </c>
      <c r="D547" s="51">
        <v>43867</v>
      </c>
      <c r="E547" s="51" t="s">
        <v>2551</v>
      </c>
      <c r="F547" s="51" t="s">
        <v>76</v>
      </c>
      <c r="G547" s="49" t="s">
        <v>946</v>
      </c>
      <c r="H547" s="48" t="s">
        <v>88</v>
      </c>
      <c r="I547" s="49" t="str">
        <f t="shared" si="52"/>
        <v>Neutral</v>
      </c>
      <c r="J547" s="17">
        <v>45001</v>
      </c>
      <c r="K547" s="48">
        <v>8.1</v>
      </c>
      <c r="L547" s="82" t="str">
        <f>IF(J547=9001,VLOOKUP(K547,'ISO-reference'!$C$1:$D$67,2,FALSE),IF(J547=45001,VLOOKUP(K547,'ISO-reference'!$A$1:$B$40,2,FALSE),IF(J547=21001,VLOOKUP(K547,'ISO-reference'!$E$1:$F$75,2,FALSE),"No ISO Mapping")))</f>
        <v xml:space="preserve"> Operational planning and control</v>
      </c>
      <c r="M547" s="2" t="s">
        <v>194</v>
      </c>
      <c r="N547" s="16"/>
      <c r="O547" s="52">
        <f>D547+60</f>
        <v>43927</v>
      </c>
      <c r="P547" s="52">
        <v>43890</v>
      </c>
      <c r="Q547" s="82" t="s">
        <v>1027</v>
      </c>
      <c r="R547" s="28" t="str">
        <f t="shared" si="54"/>
        <v>Closed</v>
      </c>
      <c r="S547" s="17">
        <f t="shared" ca="1" si="53"/>
        <v>23</v>
      </c>
      <c r="T547" s="17">
        <f t="shared" si="55"/>
        <v>-37</v>
      </c>
      <c r="U547" s="17">
        <v>363</v>
      </c>
      <c r="V547" s="45">
        <v>19108</v>
      </c>
    </row>
    <row r="548" spans="1:22" ht="27.6">
      <c r="A548" s="45">
        <v>547</v>
      </c>
      <c r="B548" s="94" t="s">
        <v>1028</v>
      </c>
      <c r="C548" s="48" t="s">
        <v>9</v>
      </c>
      <c r="D548" s="51">
        <v>43867</v>
      </c>
      <c r="E548" s="51" t="s">
        <v>2551</v>
      </c>
      <c r="F548" s="51" t="s">
        <v>76</v>
      </c>
      <c r="G548" s="48" t="s">
        <v>946</v>
      </c>
      <c r="H548" s="48" t="s">
        <v>88</v>
      </c>
      <c r="I548" s="49" t="str">
        <f t="shared" si="52"/>
        <v>Neutral</v>
      </c>
      <c r="J548" s="17">
        <v>45001</v>
      </c>
      <c r="K548" s="48">
        <v>8.1</v>
      </c>
      <c r="L548" s="82" t="str">
        <f>IF(J548=9001,VLOOKUP(K548,'ISO-reference'!$C$1:$D$67,2,FALSE),IF(J548=45001,VLOOKUP(K548,'ISO-reference'!$A$1:$B$40,2,FALSE),IF(J548=21001,VLOOKUP(K548,'ISO-reference'!$E$1:$F$75,2,FALSE),"No ISO Mapping")))</f>
        <v xml:space="preserve"> Operational planning and control</v>
      </c>
      <c r="M548" s="2" t="s">
        <v>194</v>
      </c>
      <c r="N548" s="16"/>
      <c r="O548" s="52">
        <v>43999</v>
      </c>
      <c r="P548" s="52">
        <v>44145</v>
      </c>
      <c r="Q548" s="82" t="s">
        <v>1029</v>
      </c>
      <c r="R548" s="28" t="str">
        <f t="shared" si="54"/>
        <v>Closed</v>
      </c>
      <c r="S548" s="17">
        <f t="shared" ca="1" si="53"/>
        <v>278</v>
      </c>
      <c r="T548" s="17">
        <f t="shared" si="55"/>
        <v>146</v>
      </c>
      <c r="U548" s="17">
        <v>364</v>
      </c>
      <c r="V548" s="45">
        <v>19109</v>
      </c>
    </row>
    <row r="549" spans="1:22" ht="27.6">
      <c r="A549" s="45">
        <v>548</v>
      </c>
      <c r="B549" s="94" t="s">
        <v>1030</v>
      </c>
      <c r="C549" s="48" t="s">
        <v>9</v>
      </c>
      <c r="D549" s="51">
        <v>43867</v>
      </c>
      <c r="E549" s="51" t="s">
        <v>2551</v>
      </c>
      <c r="F549" s="51" t="s">
        <v>76</v>
      </c>
      <c r="G549" s="48" t="s">
        <v>946</v>
      </c>
      <c r="H549" s="48" t="s">
        <v>88</v>
      </c>
      <c r="I549" s="49" t="str">
        <f t="shared" si="52"/>
        <v>Neutral</v>
      </c>
      <c r="J549" s="17">
        <v>9001</v>
      </c>
      <c r="K549" s="48">
        <v>8.5</v>
      </c>
      <c r="L549" s="82" t="str">
        <f>IF(J549=9001,VLOOKUP(K549,'ISO-reference'!$C$1:$D$67,2,FALSE),IF(J549=45001,VLOOKUP(K549,'ISO-reference'!$A$1:$B$40,2,FALSE),IF(J549=21001,VLOOKUP(K549,'ISO-reference'!$E$1:$F$75,2,FALSE),"No ISO Mapping")))</f>
        <v xml:space="preserve"> Production &amp; service provision</v>
      </c>
      <c r="M549" s="2" t="s">
        <v>194</v>
      </c>
      <c r="N549" s="16"/>
      <c r="O549" s="52">
        <v>43999</v>
      </c>
      <c r="P549" s="52">
        <v>44033</v>
      </c>
      <c r="Q549" s="82" t="s">
        <v>1031</v>
      </c>
      <c r="R549" s="28" t="str">
        <f t="shared" si="54"/>
        <v>Closed</v>
      </c>
      <c r="S549" s="17">
        <f t="shared" ca="1" si="53"/>
        <v>166</v>
      </c>
      <c r="T549" s="17">
        <f t="shared" si="55"/>
        <v>34</v>
      </c>
      <c r="U549" s="17">
        <v>386</v>
      </c>
      <c r="V549" s="45">
        <v>19110</v>
      </c>
    </row>
    <row r="550" spans="1:22" ht="27.6">
      <c r="A550" s="45">
        <v>549</v>
      </c>
      <c r="B550" s="94" t="s">
        <v>1032</v>
      </c>
      <c r="C550" s="48" t="s">
        <v>9</v>
      </c>
      <c r="D550" s="51">
        <v>43867</v>
      </c>
      <c r="E550" s="51" t="s">
        <v>2551</v>
      </c>
      <c r="F550" s="51" t="s">
        <v>76</v>
      </c>
      <c r="G550" s="48" t="s">
        <v>946</v>
      </c>
      <c r="H550" s="48" t="s">
        <v>88</v>
      </c>
      <c r="I550" s="49" t="str">
        <f t="shared" si="52"/>
        <v>Neutral</v>
      </c>
      <c r="J550" s="17">
        <v>45001</v>
      </c>
      <c r="K550" s="48">
        <v>8.1</v>
      </c>
      <c r="L550" s="82" t="str">
        <f>IF(J550=9001,VLOOKUP(K550,'ISO-reference'!$C$1:$D$67,2,FALSE),IF(J550=45001,VLOOKUP(K550,'ISO-reference'!$A$1:$B$40,2,FALSE),IF(J550=21001,VLOOKUP(K550,'ISO-reference'!$E$1:$F$75,2,FALSE),"No ISO Mapping")))</f>
        <v xml:space="preserve"> Operational planning and control</v>
      </c>
      <c r="M550" s="2" t="s">
        <v>194</v>
      </c>
      <c r="N550" s="16"/>
      <c r="O550" s="52">
        <f>D550+60</f>
        <v>43927</v>
      </c>
      <c r="P550" s="52">
        <v>43889</v>
      </c>
      <c r="Q550" s="82" t="s">
        <v>1018</v>
      </c>
      <c r="R550" s="28" t="str">
        <f t="shared" si="54"/>
        <v>Closed</v>
      </c>
      <c r="S550" s="17">
        <f t="shared" ca="1" si="53"/>
        <v>22</v>
      </c>
      <c r="T550" s="17">
        <f t="shared" si="55"/>
        <v>-38</v>
      </c>
      <c r="U550" s="17">
        <v>348</v>
      </c>
      <c r="V550" s="45">
        <v>19111</v>
      </c>
    </row>
    <row r="551" spans="1:22" ht="27.6">
      <c r="A551" s="45">
        <v>550</v>
      </c>
      <c r="B551" s="94" t="s">
        <v>1033</v>
      </c>
      <c r="C551" s="48" t="s">
        <v>9</v>
      </c>
      <c r="D551" s="51">
        <v>43867</v>
      </c>
      <c r="E551" s="51" t="s">
        <v>2551</v>
      </c>
      <c r="F551" s="51" t="s">
        <v>76</v>
      </c>
      <c r="G551" s="48" t="s">
        <v>946</v>
      </c>
      <c r="H551" s="48" t="s">
        <v>88</v>
      </c>
      <c r="I551" s="49" t="str">
        <f t="shared" si="52"/>
        <v>Neutral</v>
      </c>
      <c r="J551" s="17">
        <v>45001</v>
      </c>
      <c r="K551" s="48">
        <v>8.1</v>
      </c>
      <c r="L551" s="82" t="str">
        <f>IF(J551=9001,VLOOKUP(K551,'ISO-reference'!$C$1:$D$67,2,FALSE),IF(J551=45001,VLOOKUP(K551,'ISO-reference'!$A$1:$B$40,2,FALSE),IF(J551=21001,VLOOKUP(K551,'ISO-reference'!$E$1:$F$75,2,FALSE),"No ISO Mapping")))</f>
        <v xml:space="preserve"> Operational planning and control</v>
      </c>
      <c r="M551" s="2" t="s">
        <v>194</v>
      </c>
      <c r="N551" s="16"/>
      <c r="O551" s="52">
        <f>D551+60</f>
        <v>43927</v>
      </c>
      <c r="P551" s="52">
        <v>43889</v>
      </c>
      <c r="Q551" s="82" t="s">
        <v>967</v>
      </c>
      <c r="R551" s="28" t="str">
        <f t="shared" si="54"/>
        <v>Closed</v>
      </c>
      <c r="S551" s="17">
        <f t="shared" ca="1" si="53"/>
        <v>22</v>
      </c>
      <c r="T551" s="17">
        <f t="shared" si="55"/>
        <v>-38</v>
      </c>
      <c r="U551" s="17">
        <v>349</v>
      </c>
      <c r="V551" s="45">
        <v>19112</v>
      </c>
    </row>
    <row r="552" spans="1:22" ht="27.6">
      <c r="A552" s="45">
        <v>551</v>
      </c>
      <c r="B552" s="94" t="s">
        <v>1034</v>
      </c>
      <c r="C552" s="48" t="s">
        <v>9</v>
      </c>
      <c r="D552" s="51">
        <v>43867</v>
      </c>
      <c r="E552" s="51" t="s">
        <v>2551</v>
      </c>
      <c r="F552" s="51" t="s">
        <v>76</v>
      </c>
      <c r="G552" s="48" t="s">
        <v>946</v>
      </c>
      <c r="H552" s="48" t="s">
        <v>88</v>
      </c>
      <c r="I552" s="49" t="str">
        <f t="shared" si="52"/>
        <v>Neutral</v>
      </c>
      <c r="J552" s="17">
        <v>45001</v>
      </c>
      <c r="K552" s="48">
        <v>8.1</v>
      </c>
      <c r="L552" s="82" t="str">
        <f>IF(J552=9001,VLOOKUP(K552,'ISO-reference'!$C$1:$D$67,2,FALSE),IF(J552=45001,VLOOKUP(K552,'ISO-reference'!$A$1:$B$40,2,FALSE),IF(J552=21001,VLOOKUP(K552,'ISO-reference'!$E$1:$F$75,2,FALSE),"No ISO Mapping")))</f>
        <v xml:space="preserve"> Operational planning and control</v>
      </c>
      <c r="M552" s="2" t="s">
        <v>194</v>
      </c>
      <c r="N552" s="16"/>
      <c r="O552" s="52">
        <f>D552+60</f>
        <v>43927</v>
      </c>
      <c r="P552" s="52">
        <v>43890</v>
      </c>
      <c r="Q552" s="82" t="s">
        <v>1035</v>
      </c>
      <c r="R552" s="28" t="str">
        <f t="shared" si="54"/>
        <v>Closed</v>
      </c>
      <c r="S552" s="17">
        <f t="shared" ca="1" si="53"/>
        <v>23</v>
      </c>
      <c r="T552" s="17">
        <f t="shared" si="55"/>
        <v>-37</v>
      </c>
      <c r="U552" s="17">
        <v>350</v>
      </c>
      <c r="V552" s="45">
        <v>19114</v>
      </c>
    </row>
    <row r="553" spans="1:22" ht="27.6">
      <c r="A553" s="45">
        <v>552</v>
      </c>
      <c r="B553" s="82" t="s">
        <v>1036</v>
      </c>
      <c r="C553" s="48" t="s">
        <v>9</v>
      </c>
      <c r="D553" s="51">
        <v>43867</v>
      </c>
      <c r="E553" s="51" t="s">
        <v>2551</v>
      </c>
      <c r="F553" s="51" t="s">
        <v>76</v>
      </c>
      <c r="G553" s="48" t="s">
        <v>946</v>
      </c>
      <c r="H553" s="48" t="s">
        <v>88</v>
      </c>
      <c r="I553" s="49" t="str">
        <f t="shared" si="52"/>
        <v>Neutral</v>
      </c>
      <c r="J553" s="17">
        <v>45001</v>
      </c>
      <c r="K553" s="48">
        <v>7.5</v>
      </c>
      <c r="L553" s="82" t="str">
        <f>IF(J553=9001,VLOOKUP(K553,'ISO-reference'!$C$1:$D$67,2,FALSE),IF(J553=45001,VLOOKUP(K553,'ISO-reference'!$A$1:$B$40,2,FALSE),IF(J553=21001,VLOOKUP(K553,'ISO-reference'!$E$1:$F$75,2,FALSE),"No ISO Mapping")))</f>
        <v xml:space="preserve"> Documented information</v>
      </c>
      <c r="M553" s="2" t="s">
        <v>194</v>
      </c>
      <c r="N553" s="16"/>
      <c r="O553" s="52">
        <f>D553+60</f>
        <v>43927</v>
      </c>
      <c r="P553" s="52">
        <v>43890</v>
      </c>
      <c r="Q553" s="82" t="s">
        <v>1037</v>
      </c>
      <c r="R553" s="28" t="str">
        <f t="shared" si="54"/>
        <v>Closed</v>
      </c>
      <c r="S553" s="17">
        <f t="shared" ca="1" si="53"/>
        <v>23</v>
      </c>
      <c r="T553" s="17">
        <f t="shared" si="55"/>
        <v>-37</v>
      </c>
      <c r="U553" s="17">
        <v>346</v>
      </c>
      <c r="V553" s="45">
        <v>19115</v>
      </c>
    </row>
    <row r="554" spans="1:22" ht="27.6">
      <c r="A554" s="45">
        <v>553</v>
      </c>
      <c r="B554" s="94" t="s">
        <v>1038</v>
      </c>
      <c r="C554" s="48" t="s">
        <v>9</v>
      </c>
      <c r="D554" s="51">
        <v>43867</v>
      </c>
      <c r="E554" s="51" t="s">
        <v>2551</v>
      </c>
      <c r="F554" s="51" t="s">
        <v>76</v>
      </c>
      <c r="G554" s="48" t="s">
        <v>946</v>
      </c>
      <c r="H554" s="48" t="s">
        <v>88</v>
      </c>
      <c r="I554" s="49" t="str">
        <f t="shared" si="52"/>
        <v>Neutral</v>
      </c>
      <c r="J554" s="17">
        <v>45001</v>
      </c>
      <c r="K554" s="48" t="s">
        <v>416</v>
      </c>
      <c r="L554" s="82" t="str">
        <f>IF(J554=9001,VLOOKUP(K554,'ISO-reference'!$C$1:$D$67,2,FALSE),IF(J554=45001,VLOOKUP(K554,'ISO-reference'!$A$1:$B$40,2,FALSE),IF(J554=21001,VLOOKUP(K554,'ISO-reference'!$E$1:$F$75,2,FALSE),"No ISO Mapping")))</f>
        <v xml:space="preserve"> Determination of legal and other requirements</v>
      </c>
      <c r="M554" s="2" t="s">
        <v>194</v>
      </c>
      <c r="N554" s="16"/>
      <c r="O554" s="52">
        <v>43999</v>
      </c>
      <c r="P554" s="52">
        <v>44112</v>
      </c>
      <c r="Q554" s="82" t="s">
        <v>998</v>
      </c>
      <c r="R554" s="28" t="str">
        <f t="shared" si="54"/>
        <v>Closed</v>
      </c>
      <c r="S554" s="17">
        <f t="shared" ca="1" si="53"/>
        <v>245</v>
      </c>
      <c r="T554" s="17">
        <f t="shared" si="55"/>
        <v>113</v>
      </c>
      <c r="U554" s="17">
        <v>341</v>
      </c>
      <c r="V554" s="45">
        <v>19116</v>
      </c>
    </row>
    <row r="555" spans="1:22">
      <c r="A555" s="45">
        <v>554</v>
      </c>
      <c r="B555" s="94" t="s">
        <v>1039</v>
      </c>
      <c r="C555" s="48" t="s">
        <v>9</v>
      </c>
      <c r="D555" s="51">
        <v>43846</v>
      </c>
      <c r="E555" s="51" t="s">
        <v>2551</v>
      </c>
      <c r="F555" s="51" t="s">
        <v>76</v>
      </c>
      <c r="G555" s="49" t="s">
        <v>492</v>
      </c>
      <c r="H555" s="48" t="s">
        <v>88</v>
      </c>
      <c r="I555" s="49" t="str">
        <f t="shared" si="52"/>
        <v>Neutral</v>
      </c>
      <c r="J555" s="17">
        <v>9001</v>
      </c>
      <c r="K555" s="48" t="s">
        <v>1040</v>
      </c>
      <c r="L555" s="82" t="str">
        <f>IF(J555=9001,VLOOKUP(K555,'ISO-reference'!$C$1:$D$67,2,FALSE),IF(J555=45001,VLOOKUP(K555,'ISO-reference'!$A$1:$B$40,2,FALSE),IF(J555=21001,VLOOKUP(K555,'ISO-reference'!$E$1:$F$75,2,FALSE),"No ISO Mapping")))</f>
        <v xml:space="preserve"> General (Documented Info)</v>
      </c>
      <c r="M555" s="53" t="s">
        <v>21</v>
      </c>
      <c r="N555" s="16"/>
      <c r="O555" s="52">
        <v>43999</v>
      </c>
      <c r="P555" s="52">
        <v>43967</v>
      </c>
      <c r="Q555" s="82" t="s">
        <v>1041</v>
      </c>
      <c r="R555" s="28" t="str">
        <f t="shared" si="54"/>
        <v>Closed</v>
      </c>
      <c r="S555" s="17">
        <f t="shared" ca="1" si="53"/>
        <v>121</v>
      </c>
      <c r="T555" s="17">
        <f t="shared" si="55"/>
        <v>-32</v>
      </c>
      <c r="U555" s="17">
        <v>398</v>
      </c>
      <c r="V555" s="45">
        <v>20033</v>
      </c>
    </row>
    <row r="556" spans="1:22" ht="27.6">
      <c r="A556" s="45">
        <v>555</v>
      </c>
      <c r="B556" s="94" t="s">
        <v>1042</v>
      </c>
      <c r="C556" s="48" t="s">
        <v>9</v>
      </c>
      <c r="D556" s="51">
        <v>43846</v>
      </c>
      <c r="E556" s="51" t="s">
        <v>2551</v>
      </c>
      <c r="F556" s="51" t="s">
        <v>76</v>
      </c>
      <c r="G556" s="49" t="s">
        <v>492</v>
      </c>
      <c r="H556" s="49" t="s">
        <v>12</v>
      </c>
      <c r="I556" s="49" t="str">
        <f t="shared" si="52"/>
        <v>Negative</v>
      </c>
      <c r="J556" s="17">
        <v>9001</v>
      </c>
      <c r="K556" s="48" t="s">
        <v>85</v>
      </c>
      <c r="L556" s="82" t="str">
        <f>IF(J556=9001,VLOOKUP(K556,'ISO-reference'!$C$1:$D$67,2,FALSE),IF(J556=45001,VLOOKUP(K556,'ISO-reference'!$A$1:$B$40,2,FALSE),IF(J556=21001,VLOOKUP(K556,'ISO-reference'!$E$1:$F$75,2,FALSE),"No ISO Mapping")))</f>
        <v xml:space="preserve"> Infrastructure</v>
      </c>
      <c r="M556" s="2" t="s">
        <v>194</v>
      </c>
      <c r="N556" s="16"/>
      <c r="O556" s="52">
        <v>43999</v>
      </c>
      <c r="P556" s="52">
        <v>43979</v>
      </c>
      <c r="Q556" s="82" t="s">
        <v>1043</v>
      </c>
      <c r="R556" s="28" t="str">
        <f t="shared" si="54"/>
        <v>Closed</v>
      </c>
      <c r="S556" s="17">
        <f t="shared" ca="1" si="53"/>
        <v>133</v>
      </c>
      <c r="T556" s="17">
        <f t="shared" si="55"/>
        <v>-20</v>
      </c>
      <c r="U556" s="17">
        <v>395</v>
      </c>
      <c r="V556" s="45">
        <v>20034</v>
      </c>
    </row>
    <row r="557" spans="1:22" ht="27.6">
      <c r="A557" s="45">
        <v>556</v>
      </c>
      <c r="B557" s="94" t="s">
        <v>1044</v>
      </c>
      <c r="C557" s="48" t="s">
        <v>9</v>
      </c>
      <c r="D557" s="51">
        <v>43846</v>
      </c>
      <c r="E557" s="51" t="s">
        <v>2551</v>
      </c>
      <c r="F557" s="51" t="s">
        <v>76</v>
      </c>
      <c r="G557" s="49" t="s">
        <v>492</v>
      </c>
      <c r="H557" s="49" t="s">
        <v>12</v>
      </c>
      <c r="I557" s="49" t="str">
        <f t="shared" si="52"/>
        <v>Negative</v>
      </c>
      <c r="J557" s="17">
        <v>9001</v>
      </c>
      <c r="K557" s="48" t="s">
        <v>85</v>
      </c>
      <c r="L557" s="82" t="str">
        <f>IF(J557=9001,VLOOKUP(K557,'ISO-reference'!$C$1:$D$67,2,FALSE),IF(J557=45001,VLOOKUP(K557,'ISO-reference'!$A$1:$B$40,2,FALSE),IF(J557=21001,VLOOKUP(K557,'ISO-reference'!$E$1:$F$75,2,FALSE),"No ISO Mapping")))</f>
        <v xml:space="preserve"> Infrastructure</v>
      </c>
      <c r="M557" s="2" t="s">
        <v>194</v>
      </c>
      <c r="N557" s="16"/>
      <c r="O557" s="52">
        <v>43999</v>
      </c>
      <c r="P557" s="52">
        <v>43967</v>
      </c>
      <c r="Q557" s="82" t="s">
        <v>571</v>
      </c>
      <c r="R557" s="28" t="str">
        <f t="shared" si="54"/>
        <v>Closed</v>
      </c>
      <c r="S557" s="17">
        <f t="shared" ca="1" si="53"/>
        <v>121</v>
      </c>
      <c r="T557" s="17">
        <f t="shared" si="55"/>
        <v>-32</v>
      </c>
      <c r="U557" s="17">
        <v>396</v>
      </c>
      <c r="V557" s="45">
        <v>20036</v>
      </c>
    </row>
    <row r="558" spans="1:22" ht="27.6">
      <c r="A558" s="45">
        <v>557</v>
      </c>
      <c r="B558" s="94" t="s">
        <v>1045</v>
      </c>
      <c r="C558" s="48" t="s">
        <v>9</v>
      </c>
      <c r="D558" s="51">
        <v>43846</v>
      </c>
      <c r="E558" s="51" t="s">
        <v>2551</v>
      </c>
      <c r="F558" s="51" t="s">
        <v>76</v>
      </c>
      <c r="G558" s="49" t="s">
        <v>492</v>
      </c>
      <c r="H558" s="48" t="s">
        <v>88</v>
      </c>
      <c r="I558" s="49" t="str">
        <f t="shared" si="52"/>
        <v>Neutral</v>
      </c>
      <c r="J558" s="17">
        <v>9001</v>
      </c>
      <c r="K558" s="48" t="s">
        <v>947</v>
      </c>
      <c r="L558" s="82" t="str">
        <f>IF(J558=9001,VLOOKUP(K558,'ISO-reference'!$C$1:$D$67,2,FALSE),IF(J558=45001,VLOOKUP(K558,'ISO-reference'!$A$1:$B$40,2,FALSE),IF(J558=21001,VLOOKUP(K558,'ISO-reference'!$E$1:$F$75,2,FALSE),"No ISO Mapping")))</f>
        <v xml:space="preserve"> Customer satisfaction</v>
      </c>
      <c r="M558" s="2" t="s">
        <v>194</v>
      </c>
      <c r="N558" s="16"/>
      <c r="O558" s="52">
        <v>43999</v>
      </c>
      <c r="P558" s="52">
        <v>43967</v>
      </c>
      <c r="Q558" s="82" t="s">
        <v>1046</v>
      </c>
      <c r="R558" s="28" t="str">
        <f t="shared" si="54"/>
        <v>Closed</v>
      </c>
      <c r="S558" s="17">
        <f t="shared" ca="1" si="53"/>
        <v>121</v>
      </c>
      <c r="T558" s="17">
        <f t="shared" si="55"/>
        <v>-32</v>
      </c>
      <c r="U558" s="17">
        <v>400</v>
      </c>
      <c r="V558" s="45">
        <v>20037</v>
      </c>
    </row>
    <row r="559" spans="1:22" ht="27.6">
      <c r="A559" s="45">
        <v>558</v>
      </c>
      <c r="B559" s="94" t="s">
        <v>1047</v>
      </c>
      <c r="C559" s="48" t="s">
        <v>9</v>
      </c>
      <c r="D559" s="51">
        <v>43846</v>
      </c>
      <c r="E559" s="51" t="s">
        <v>2551</v>
      </c>
      <c r="F559" s="51" t="s">
        <v>76</v>
      </c>
      <c r="G559" s="49" t="s">
        <v>492</v>
      </c>
      <c r="H559" s="48" t="s">
        <v>88</v>
      </c>
      <c r="I559" s="49" t="str">
        <f t="shared" si="52"/>
        <v>Neutral</v>
      </c>
      <c r="J559" s="17">
        <v>9001</v>
      </c>
      <c r="K559" s="48" t="s">
        <v>85</v>
      </c>
      <c r="L559" s="82" t="str">
        <f>IF(J559=9001,VLOOKUP(K559,'ISO-reference'!$C$1:$D$67,2,FALSE),IF(J559=45001,VLOOKUP(K559,'ISO-reference'!$A$1:$B$40,2,FALSE),IF(J559=21001,VLOOKUP(K559,'ISO-reference'!$E$1:$F$75,2,FALSE),"No ISO Mapping")))</f>
        <v xml:space="preserve"> Infrastructure</v>
      </c>
      <c r="M559" s="2" t="s">
        <v>194</v>
      </c>
      <c r="N559" s="16"/>
      <c r="O559" s="52">
        <f t="shared" ref="O559:O564" si="56">D559+60</f>
        <v>43906</v>
      </c>
      <c r="P559" s="52">
        <v>43909</v>
      </c>
      <c r="Q559" s="82" t="s">
        <v>408</v>
      </c>
      <c r="R559" s="28" t="str">
        <f t="shared" si="54"/>
        <v>Closed</v>
      </c>
      <c r="S559" s="17">
        <f t="shared" ca="1" si="53"/>
        <v>63</v>
      </c>
      <c r="T559" s="17">
        <f t="shared" si="55"/>
        <v>3</v>
      </c>
      <c r="U559" s="17">
        <v>397</v>
      </c>
      <c r="V559" s="45">
        <v>20038</v>
      </c>
    </row>
    <row r="560" spans="1:22" ht="27.6">
      <c r="A560" s="45">
        <v>559</v>
      </c>
      <c r="B560" s="94" t="s">
        <v>1048</v>
      </c>
      <c r="C560" s="48" t="s">
        <v>9</v>
      </c>
      <c r="D560" s="51">
        <v>43846</v>
      </c>
      <c r="E560" s="51" t="s">
        <v>2551</v>
      </c>
      <c r="F560" s="51" t="s">
        <v>76</v>
      </c>
      <c r="G560" s="49" t="s">
        <v>492</v>
      </c>
      <c r="H560" s="48" t="s">
        <v>88</v>
      </c>
      <c r="I560" s="49" t="str">
        <f t="shared" si="52"/>
        <v>Neutral</v>
      </c>
      <c r="J560" s="17">
        <v>45001</v>
      </c>
      <c r="K560" s="48">
        <v>8.1</v>
      </c>
      <c r="L560" s="82" t="str">
        <f>IF(J560=9001,VLOOKUP(K560,'ISO-reference'!$C$1:$D$67,2,FALSE),IF(J560=45001,VLOOKUP(K560,'ISO-reference'!$A$1:$B$40,2,FALSE),IF(J560=21001,VLOOKUP(K560,'ISO-reference'!$E$1:$F$75,2,FALSE),"No ISO Mapping")))</f>
        <v xml:space="preserve"> Operational planning and control</v>
      </c>
      <c r="M560" s="2" t="s">
        <v>194</v>
      </c>
      <c r="N560" s="16"/>
      <c r="O560" s="52">
        <f t="shared" si="56"/>
        <v>43906</v>
      </c>
      <c r="P560" s="52">
        <v>43909</v>
      </c>
      <c r="Q560" s="82" t="s">
        <v>1049</v>
      </c>
      <c r="R560" s="28" t="str">
        <f t="shared" si="54"/>
        <v>Closed</v>
      </c>
      <c r="S560" s="17">
        <f t="shared" ca="1" si="53"/>
        <v>63</v>
      </c>
      <c r="T560" s="17">
        <f t="shared" si="55"/>
        <v>3</v>
      </c>
      <c r="U560" s="17">
        <v>387</v>
      </c>
      <c r="V560" s="45">
        <v>20040</v>
      </c>
    </row>
    <row r="561" spans="1:22" ht="27.6">
      <c r="A561" s="45">
        <v>560</v>
      </c>
      <c r="B561" s="94" t="s">
        <v>1050</v>
      </c>
      <c r="C561" s="48" t="s">
        <v>9</v>
      </c>
      <c r="D561" s="51">
        <v>43846</v>
      </c>
      <c r="E561" s="51" t="s">
        <v>2551</v>
      </c>
      <c r="F561" s="51" t="s">
        <v>76</v>
      </c>
      <c r="G561" s="49" t="s">
        <v>492</v>
      </c>
      <c r="H561" s="48" t="s">
        <v>88</v>
      </c>
      <c r="I561" s="49" t="str">
        <f t="shared" si="52"/>
        <v>Neutral</v>
      </c>
      <c r="J561" s="17">
        <v>45001</v>
      </c>
      <c r="K561" s="48">
        <v>8.1</v>
      </c>
      <c r="L561" s="82" t="str">
        <f>IF(J561=9001,VLOOKUP(K561,'ISO-reference'!$C$1:$D$67,2,FALSE),IF(J561=45001,VLOOKUP(K561,'ISO-reference'!$A$1:$B$40,2,FALSE),IF(J561=21001,VLOOKUP(K561,'ISO-reference'!$E$1:$F$75,2,FALSE),"No ISO Mapping")))</f>
        <v xml:space="preserve"> Operational planning and control</v>
      </c>
      <c r="M561" s="2" t="s">
        <v>194</v>
      </c>
      <c r="N561" s="16"/>
      <c r="O561" s="52">
        <f t="shared" si="56"/>
        <v>43906</v>
      </c>
      <c r="P561" s="52">
        <v>43907</v>
      </c>
      <c r="Q561" s="82" t="s">
        <v>1051</v>
      </c>
      <c r="R561" s="28" t="str">
        <f t="shared" si="54"/>
        <v>Closed</v>
      </c>
      <c r="S561" s="17">
        <f t="shared" ca="1" si="53"/>
        <v>61</v>
      </c>
      <c r="T561" s="17">
        <f t="shared" si="55"/>
        <v>1</v>
      </c>
      <c r="U561" s="17">
        <v>388</v>
      </c>
      <c r="V561" s="45">
        <v>20041</v>
      </c>
    </row>
    <row r="562" spans="1:22" ht="27.6">
      <c r="A562" s="45">
        <v>561</v>
      </c>
      <c r="B562" s="94" t="s">
        <v>1052</v>
      </c>
      <c r="C562" s="48" t="s">
        <v>9</v>
      </c>
      <c r="D562" s="51">
        <v>43846</v>
      </c>
      <c r="E562" s="51" t="s">
        <v>2551</v>
      </c>
      <c r="F562" s="51" t="s">
        <v>76</v>
      </c>
      <c r="G562" s="49" t="s">
        <v>492</v>
      </c>
      <c r="H562" s="48" t="s">
        <v>88</v>
      </c>
      <c r="I562" s="49" t="str">
        <f t="shared" si="52"/>
        <v>Neutral</v>
      </c>
      <c r="J562" s="17">
        <v>45001</v>
      </c>
      <c r="K562" s="48">
        <v>8.1</v>
      </c>
      <c r="L562" s="82" t="str">
        <f>IF(J562=9001,VLOOKUP(K562,'ISO-reference'!$C$1:$D$67,2,FALSE),IF(J562=45001,VLOOKUP(K562,'ISO-reference'!$A$1:$B$40,2,FALSE),IF(J562=21001,VLOOKUP(K562,'ISO-reference'!$E$1:$F$75,2,FALSE),"No ISO Mapping")))</f>
        <v xml:space="preserve"> Operational planning and control</v>
      </c>
      <c r="M562" s="2" t="s">
        <v>194</v>
      </c>
      <c r="N562" s="16"/>
      <c r="O562" s="52">
        <f t="shared" si="56"/>
        <v>43906</v>
      </c>
      <c r="P562" s="52">
        <v>43949</v>
      </c>
      <c r="Q562" s="82" t="s">
        <v>1053</v>
      </c>
      <c r="R562" s="28" t="str">
        <f t="shared" si="54"/>
        <v>Closed</v>
      </c>
      <c r="S562" s="17">
        <f t="shared" ca="1" si="53"/>
        <v>103</v>
      </c>
      <c r="T562" s="17">
        <f t="shared" si="55"/>
        <v>43</v>
      </c>
      <c r="U562" s="17">
        <v>389</v>
      </c>
      <c r="V562" s="45">
        <v>20042</v>
      </c>
    </row>
    <row r="563" spans="1:22" ht="27.6">
      <c r="A563" s="45">
        <v>562</v>
      </c>
      <c r="B563" s="94" t="s">
        <v>1054</v>
      </c>
      <c r="C563" s="48" t="s">
        <v>9</v>
      </c>
      <c r="D563" s="51">
        <v>43846</v>
      </c>
      <c r="E563" s="51" t="s">
        <v>2551</v>
      </c>
      <c r="F563" s="51" t="s">
        <v>76</v>
      </c>
      <c r="G563" s="49" t="s">
        <v>492</v>
      </c>
      <c r="H563" s="48" t="s">
        <v>88</v>
      </c>
      <c r="I563" s="49" t="str">
        <f t="shared" si="52"/>
        <v>Neutral</v>
      </c>
      <c r="J563" s="17">
        <v>45001</v>
      </c>
      <c r="K563" s="48">
        <v>8.1</v>
      </c>
      <c r="L563" s="82" t="str">
        <f>IF(J563=9001,VLOOKUP(K563,'ISO-reference'!$C$1:$D$67,2,FALSE),IF(J563=45001,VLOOKUP(K563,'ISO-reference'!$A$1:$B$40,2,FALSE),IF(J563=21001,VLOOKUP(K563,'ISO-reference'!$E$1:$F$75,2,FALSE),"No ISO Mapping")))</f>
        <v xml:space="preserve"> Operational planning and control</v>
      </c>
      <c r="M563" s="2" t="s">
        <v>194</v>
      </c>
      <c r="N563" s="16"/>
      <c r="O563" s="52">
        <f t="shared" si="56"/>
        <v>43906</v>
      </c>
      <c r="P563" s="52">
        <v>43909</v>
      </c>
      <c r="Q563" s="82" t="s">
        <v>698</v>
      </c>
      <c r="R563" s="28" t="str">
        <f t="shared" si="54"/>
        <v>Closed</v>
      </c>
      <c r="S563" s="17">
        <f t="shared" ca="1" si="53"/>
        <v>63</v>
      </c>
      <c r="T563" s="17">
        <f t="shared" si="55"/>
        <v>3</v>
      </c>
      <c r="U563" s="17">
        <v>390</v>
      </c>
      <c r="V563" s="45">
        <v>20043</v>
      </c>
    </row>
    <row r="564" spans="1:22" ht="27.6">
      <c r="A564" s="45">
        <v>563</v>
      </c>
      <c r="B564" s="94" t="s">
        <v>1055</v>
      </c>
      <c r="C564" s="48" t="s">
        <v>9</v>
      </c>
      <c r="D564" s="51">
        <v>43846</v>
      </c>
      <c r="E564" s="51" t="s">
        <v>2551</v>
      </c>
      <c r="F564" s="51" t="s">
        <v>76</v>
      </c>
      <c r="G564" s="49" t="s">
        <v>492</v>
      </c>
      <c r="H564" s="48" t="s">
        <v>88</v>
      </c>
      <c r="I564" s="49" t="str">
        <f t="shared" si="52"/>
        <v>Neutral</v>
      </c>
      <c r="J564" s="17">
        <v>45001</v>
      </c>
      <c r="K564" s="48">
        <v>8.1</v>
      </c>
      <c r="L564" s="82" t="str">
        <f>IF(J564=9001,VLOOKUP(K564,'ISO-reference'!$C$1:$D$67,2,FALSE),IF(J564=45001,VLOOKUP(K564,'ISO-reference'!$A$1:$B$40,2,FALSE),IF(J564=21001,VLOOKUP(K564,'ISO-reference'!$E$1:$F$75,2,FALSE),"No ISO Mapping")))</f>
        <v xml:space="preserve"> Operational planning and control</v>
      </c>
      <c r="M564" s="2" t="s">
        <v>194</v>
      </c>
      <c r="N564" s="16"/>
      <c r="O564" s="52">
        <f t="shared" si="56"/>
        <v>43906</v>
      </c>
      <c r="P564" s="52">
        <v>43907</v>
      </c>
      <c r="Q564" s="82" t="s">
        <v>1025</v>
      </c>
      <c r="R564" s="28" t="str">
        <f t="shared" si="54"/>
        <v>Closed</v>
      </c>
      <c r="S564" s="17">
        <f t="shared" ca="1" si="53"/>
        <v>61</v>
      </c>
      <c r="T564" s="17">
        <f t="shared" si="55"/>
        <v>1</v>
      </c>
      <c r="U564" s="17">
        <v>391</v>
      </c>
      <c r="V564" s="45">
        <v>20044</v>
      </c>
    </row>
    <row r="565" spans="1:22" ht="27.6">
      <c r="A565" s="45">
        <v>564</v>
      </c>
      <c r="B565" s="94" t="s">
        <v>1056</v>
      </c>
      <c r="C565" s="48" t="s">
        <v>9</v>
      </c>
      <c r="D565" s="51">
        <v>43847</v>
      </c>
      <c r="E565" s="51" t="s">
        <v>2551</v>
      </c>
      <c r="F565" s="51" t="s">
        <v>76</v>
      </c>
      <c r="G565" s="49" t="s">
        <v>492</v>
      </c>
      <c r="H565" s="48" t="s">
        <v>88</v>
      </c>
      <c r="I565" s="49" t="str">
        <f t="shared" si="52"/>
        <v>Neutral</v>
      </c>
      <c r="J565" s="17">
        <v>9001</v>
      </c>
      <c r="K565" s="48">
        <v>8.1</v>
      </c>
      <c r="L565" s="82" t="str">
        <f>IF(J565=9001,VLOOKUP(K565,'ISO-reference'!$C$1:$D$67,2,FALSE),IF(J565=45001,VLOOKUP(K565,'ISO-reference'!$A$1:$B$40,2,FALSE),IF(J565=21001,VLOOKUP(K565,'ISO-reference'!$E$1:$F$75,2,FALSE),"No ISO Mapping")))</f>
        <v xml:space="preserve"> Operational planning and control</v>
      </c>
      <c r="M565" s="2" t="s">
        <v>194</v>
      </c>
      <c r="N565" s="16"/>
      <c r="O565" s="52">
        <v>43999</v>
      </c>
      <c r="P565" s="52">
        <v>43967</v>
      </c>
      <c r="Q565" s="82" t="s">
        <v>1057</v>
      </c>
      <c r="R565" s="28" t="str">
        <f t="shared" si="54"/>
        <v>Closed</v>
      </c>
      <c r="S565" s="17">
        <f t="shared" ca="1" si="53"/>
        <v>120</v>
      </c>
      <c r="T565" s="17">
        <f t="shared" si="55"/>
        <v>-32</v>
      </c>
      <c r="U565" s="17">
        <v>207</v>
      </c>
      <c r="V565" s="45">
        <v>20045</v>
      </c>
    </row>
    <row r="566" spans="1:22" ht="27.6">
      <c r="A566" s="45">
        <v>565</v>
      </c>
      <c r="B566" s="94" t="s">
        <v>1058</v>
      </c>
      <c r="C566" s="48" t="s">
        <v>9</v>
      </c>
      <c r="D566" s="51">
        <v>43847</v>
      </c>
      <c r="E566" s="51" t="s">
        <v>2551</v>
      </c>
      <c r="F566" s="51" t="s">
        <v>76</v>
      </c>
      <c r="G566" s="49" t="s">
        <v>492</v>
      </c>
      <c r="H566" s="48" t="s">
        <v>88</v>
      </c>
      <c r="I566" s="49" t="str">
        <f t="shared" si="52"/>
        <v>Neutral</v>
      </c>
      <c r="J566" s="17">
        <v>45001</v>
      </c>
      <c r="K566" s="48">
        <v>8.1</v>
      </c>
      <c r="L566" s="82" t="str">
        <f>IF(J566=9001,VLOOKUP(K566,'ISO-reference'!$C$1:$D$67,2,FALSE),IF(J566=45001,VLOOKUP(K566,'ISO-reference'!$A$1:$B$40,2,FALSE),IF(J566=21001,VLOOKUP(K566,'ISO-reference'!$E$1:$F$75,2,FALSE),"No ISO Mapping")))</f>
        <v xml:space="preserve"> Operational planning and control</v>
      </c>
      <c r="M566" s="2" t="s">
        <v>194</v>
      </c>
      <c r="N566" s="16"/>
      <c r="O566" s="52">
        <f>D566+60</f>
        <v>43907</v>
      </c>
      <c r="P566" s="52">
        <v>43949</v>
      </c>
      <c r="Q566" s="82" t="s">
        <v>1060</v>
      </c>
      <c r="R566" s="28" t="str">
        <f t="shared" si="54"/>
        <v>Closed</v>
      </c>
      <c r="S566" s="17">
        <f t="shared" ca="1" si="53"/>
        <v>102</v>
      </c>
      <c r="T566" s="17">
        <f t="shared" si="55"/>
        <v>42</v>
      </c>
      <c r="U566" s="17">
        <v>392</v>
      </c>
      <c r="V566" s="45" t="s">
        <v>1059</v>
      </c>
    </row>
    <row r="567" spans="1:22" ht="27.6">
      <c r="A567" s="45">
        <v>566</v>
      </c>
      <c r="B567" s="94" t="s">
        <v>1061</v>
      </c>
      <c r="C567" s="48" t="s">
        <v>9</v>
      </c>
      <c r="D567" s="51">
        <v>43847</v>
      </c>
      <c r="E567" s="51" t="s">
        <v>2551</v>
      </c>
      <c r="F567" s="51" t="s">
        <v>76</v>
      </c>
      <c r="G567" s="49" t="s">
        <v>492</v>
      </c>
      <c r="H567" s="48" t="s">
        <v>88</v>
      </c>
      <c r="I567" s="49" t="str">
        <f t="shared" si="52"/>
        <v>Neutral</v>
      </c>
      <c r="J567" s="17">
        <v>45001</v>
      </c>
      <c r="K567" s="48" t="s">
        <v>947</v>
      </c>
      <c r="L567" s="82" t="str">
        <f>IF(J567=9001,VLOOKUP(K567,'ISO-reference'!$C$1:$D$67,2,FALSE),IF(J567=45001,VLOOKUP(K567,'ISO-reference'!$A$1:$B$40,2,FALSE),IF(J567=21001,VLOOKUP(K567,'ISO-reference'!$E$1:$F$75,2,FALSE),"No ISO Mapping")))</f>
        <v xml:space="preserve"> Evaluation of Complaince</v>
      </c>
      <c r="M567" s="2" t="s">
        <v>194</v>
      </c>
      <c r="N567" s="16"/>
      <c r="O567" s="52">
        <f>D567+60</f>
        <v>43907</v>
      </c>
      <c r="P567" s="52">
        <v>43990</v>
      </c>
      <c r="Q567" s="82" t="s">
        <v>1062</v>
      </c>
      <c r="R567" s="28" t="str">
        <f t="shared" si="54"/>
        <v>Closed</v>
      </c>
      <c r="S567" s="17">
        <f t="shared" ca="1" si="53"/>
        <v>143</v>
      </c>
      <c r="T567" s="17">
        <f t="shared" si="55"/>
        <v>83</v>
      </c>
      <c r="U567" s="17">
        <v>393</v>
      </c>
      <c r="V567" s="45">
        <v>26367</v>
      </c>
    </row>
    <row r="568" spans="1:22" ht="27.6">
      <c r="A568" s="45">
        <v>567</v>
      </c>
      <c r="B568" s="94" t="s">
        <v>1063</v>
      </c>
      <c r="C568" s="48" t="s">
        <v>9</v>
      </c>
      <c r="D568" s="51">
        <v>43847</v>
      </c>
      <c r="E568" s="51" t="s">
        <v>2551</v>
      </c>
      <c r="F568" s="51" t="s">
        <v>76</v>
      </c>
      <c r="G568" s="49" t="s">
        <v>492</v>
      </c>
      <c r="H568" s="48" t="s">
        <v>88</v>
      </c>
      <c r="I568" s="49" t="str">
        <f t="shared" si="52"/>
        <v>Neutral</v>
      </c>
      <c r="J568" s="17">
        <v>9001</v>
      </c>
      <c r="K568" s="48" t="s">
        <v>85</v>
      </c>
      <c r="L568" s="82" t="str">
        <f>IF(J568=9001,VLOOKUP(K568,'ISO-reference'!$C$1:$D$67,2,FALSE),IF(J568=45001,VLOOKUP(K568,'ISO-reference'!$A$1:$B$40,2,FALSE),IF(J568=21001,VLOOKUP(K568,'ISO-reference'!$E$1:$F$75,2,FALSE),"No ISO Mapping")))</f>
        <v xml:space="preserve"> Infrastructure</v>
      </c>
      <c r="M568" s="2" t="s">
        <v>194</v>
      </c>
      <c r="N568" s="16"/>
      <c r="O568" s="52">
        <v>43999</v>
      </c>
      <c r="P568" s="52">
        <v>43979</v>
      </c>
      <c r="Q568" s="82" t="s">
        <v>1064</v>
      </c>
      <c r="R568" s="28" t="str">
        <f t="shared" si="54"/>
        <v>Closed</v>
      </c>
      <c r="S568" s="17">
        <f t="shared" ca="1" si="53"/>
        <v>132</v>
      </c>
      <c r="T568" s="17">
        <f t="shared" si="55"/>
        <v>-20</v>
      </c>
      <c r="U568" s="17">
        <v>394</v>
      </c>
      <c r="V568" s="45">
        <v>20047</v>
      </c>
    </row>
    <row r="569" spans="1:22" ht="27.6">
      <c r="A569" s="45">
        <v>568</v>
      </c>
      <c r="B569" s="94" t="s">
        <v>1065</v>
      </c>
      <c r="C569" s="48" t="s">
        <v>9</v>
      </c>
      <c r="D569" s="51">
        <v>43880</v>
      </c>
      <c r="E569" s="51" t="s">
        <v>2551</v>
      </c>
      <c r="F569" s="51" t="s">
        <v>76</v>
      </c>
      <c r="G569" s="49" t="s">
        <v>1066</v>
      </c>
      <c r="H569" s="49" t="s">
        <v>12</v>
      </c>
      <c r="I569" s="49" t="str">
        <f t="shared" si="52"/>
        <v>Negative</v>
      </c>
      <c r="J569" s="17">
        <v>9001</v>
      </c>
      <c r="K569" s="48" t="s">
        <v>85</v>
      </c>
      <c r="L569" s="82" t="str">
        <f>IF(J569=9001,VLOOKUP(K569,'ISO-reference'!$C$1:$D$67,2,FALSE),IF(J569=45001,VLOOKUP(K569,'ISO-reference'!$A$1:$B$40,2,FALSE),IF(J569=21001,VLOOKUP(K569,'ISO-reference'!$E$1:$F$75,2,FALSE),"No ISO Mapping")))</f>
        <v xml:space="preserve"> Infrastructure</v>
      </c>
      <c r="M569" s="49" t="s">
        <v>194</v>
      </c>
      <c r="N569" s="16"/>
      <c r="O569" s="52">
        <v>44074</v>
      </c>
      <c r="P569" s="52">
        <v>44033</v>
      </c>
      <c r="Q569" s="82" t="s">
        <v>1067</v>
      </c>
      <c r="R569" s="28" t="str">
        <f t="shared" si="54"/>
        <v>Closed</v>
      </c>
      <c r="S569" s="17">
        <f t="shared" ca="1" si="53"/>
        <v>153</v>
      </c>
      <c r="T569" s="17">
        <f t="shared" si="55"/>
        <v>-41</v>
      </c>
      <c r="U569" s="17">
        <v>414</v>
      </c>
      <c r="V569" s="45">
        <v>20051</v>
      </c>
    </row>
    <row r="570" spans="1:22" ht="27.6">
      <c r="A570" s="45">
        <v>569</v>
      </c>
      <c r="B570" s="94" t="s">
        <v>1068</v>
      </c>
      <c r="C570" s="48" t="s">
        <v>9</v>
      </c>
      <c r="D570" s="51">
        <v>43880</v>
      </c>
      <c r="E570" s="51" t="s">
        <v>2551</v>
      </c>
      <c r="F570" s="51" t="s">
        <v>76</v>
      </c>
      <c r="G570" s="49" t="s">
        <v>1066</v>
      </c>
      <c r="H570" s="48" t="s">
        <v>88</v>
      </c>
      <c r="I570" s="49" t="str">
        <f t="shared" si="52"/>
        <v>Neutral</v>
      </c>
      <c r="J570" s="17">
        <v>9001</v>
      </c>
      <c r="K570" s="48" t="s">
        <v>85</v>
      </c>
      <c r="L570" s="82" t="str">
        <f>IF(J570=9001,VLOOKUP(K570,'ISO-reference'!$C$1:$D$67,2,FALSE),IF(J570=45001,VLOOKUP(K570,'ISO-reference'!$A$1:$B$40,2,FALSE),IF(J570=21001,VLOOKUP(K570,'ISO-reference'!$E$1:$F$75,2,FALSE),"No ISO Mapping")))</f>
        <v xml:space="preserve"> Infrastructure</v>
      </c>
      <c r="M570" s="49" t="s">
        <v>194</v>
      </c>
      <c r="N570" s="16"/>
      <c r="O570" s="52">
        <v>44110</v>
      </c>
      <c r="P570" s="52">
        <v>44034</v>
      </c>
      <c r="Q570" s="82" t="s">
        <v>1069</v>
      </c>
      <c r="R570" s="28" t="str">
        <f t="shared" si="54"/>
        <v>Closed</v>
      </c>
      <c r="S570" s="17">
        <f t="shared" ca="1" si="53"/>
        <v>154</v>
      </c>
      <c r="T570" s="17">
        <f t="shared" si="55"/>
        <v>-76</v>
      </c>
      <c r="U570" s="17">
        <v>415</v>
      </c>
      <c r="V570" s="45">
        <v>20068</v>
      </c>
    </row>
    <row r="571" spans="1:22" ht="55.2">
      <c r="A571" s="45">
        <v>570</v>
      </c>
      <c r="B571" s="94" t="s">
        <v>1070</v>
      </c>
      <c r="C571" s="48" t="s">
        <v>9</v>
      </c>
      <c r="D571" s="51">
        <v>43880</v>
      </c>
      <c r="E571" s="51" t="s">
        <v>2551</v>
      </c>
      <c r="F571" s="51" t="s">
        <v>76</v>
      </c>
      <c r="G571" s="49" t="s">
        <v>1066</v>
      </c>
      <c r="H571" s="48" t="s">
        <v>88</v>
      </c>
      <c r="I571" s="49" t="str">
        <f t="shared" si="52"/>
        <v>Neutral</v>
      </c>
      <c r="J571" s="17">
        <v>9001</v>
      </c>
      <c r="K571" s="48">
        <v>6.1</v>
      </c>
      <c r="L571" s="82" t="str">
        <f>IF(J571=9001,VLOOKUP(K571,'ISO-reference'!$C$1:$D$67,2,FALSE),IF(J571=45001,VLOOKUP(K571,'ISO-reference'!$A$1:$B$40,2,FALSE),IF(J571=21001,VLOOKUP(K571,'ISO-reference'!$E$1:$F$75,2,FALSE),"No ISO Mapping")))</f>
        <v xml:space="preserve"> Address risk &amp; opportunity</v>
      </c>
      <c r="M571" s="49" t="s">
        <v>194</v>
      </c>
      <c r="N571" s="16"/>
      <c r="O571" s="52">
        <v>44110</v>
      </c>
      <c r="P571" s="52">
        <v>44034</v>
      </c>
      <c r="Q571" s="82" t="s">
        <v>1071</v>
      </c>
      <c r="R571" s="28" t="str">
        <f t="shared" si="54"/>
        <v>Closed</v>
      </c>
      <c r="S571" s="17">
        <f t="shared" ca="1" si="53"/>
        <v>154</v>
      </c>
      <c r="T571" s="17">
        <f t="shared" si="55"/>
        <v>-76</v>
      </c>
      <c r="U571" s="17">
        <v>413</v>
      </c>
      <c r="V571" s="45">
        <v>20069</v>
      </c>
    </row>
    <row r="572" spans="1:22" ht="27.6">
      <c r="A572" s="45">
        <v>571</v>
      </c>
      <c r="B572" s="94" t="s">
        <v>1072</v>
      </c>
      <c r="C572" s="48" t="s">
        <v>9</v>
      </c>
      <c r="D572" s="51">
        <v>43880</v>
      </c>
      <c r="E572" s="51" t="s">
        <v>2551</v>
      </c>
      <c r="F572" s="51" t="s">
        <v>76</v>
      </c>
      <c r="G572" s="49" t="s">
        <v>1066</v>
      </c>
      <c r="H572" s="49" t="s">
        <v>12</v>
      </c>
      <c r="I572" s="49" t="str">
        <f t="shared" si="52"/>
        <v>Negative</v>
      </c>
      <c r="J572" s="17">
        <v>45001</v>
      </c>
      <c r="K572" s="48">
        <v>8.1</v>
      </c>
      <c r="L572" s="82" t="str">
        <f>IF(J572=9001,VLOOKUP(K572,'ISO-reference'!$C$1:$D$67,2,FALSE),IF(J572=45001,VLOOKUP(K572,'ISO-reference'!$A$1:$B$40,2,FALSE),IF(J572=21001,VLOOKUP(K572,'ISO-reference'!$E$1:$F$75,2,FALSE),"No ISO Mapping")))</f>
        <v xml:space="preserve"> Operational planning and control</v>
      </c>
      <c r="M572" s="49" t="s">
        <v>194</v>
      </c>
      <c r="N572" s="16"/>
      <c r="O572" s="52">
        <f>D572+60</f>
        <v>43940</v>
      </c>
      <c r="P572" s="52">
        <v>43949</v>
      </c>
      <c r="Q572" s="82" t="s">
        <v>1073</v>
      </c>
      <c r="R572" s="28" t="str">
        <f t="shared" si="54"/>
        <v>Closed</v>
      </c>
      <c r="S572" s="17">
        <f t="shared" ca="1" si="53"/>
        <v>69</v>
      </c>
      <c r="T572" s="17">
        <f t="shared" si="55"/>
        <v>9</v>
      </c>
      <c r="U572" s="17">
        <v>406</v>
      </c>
      <c r="V572" s="45">
        <v>20070</v>
      </c>
    </row>
    <row r="573" spans="1:22" ht="27.6">
      <c r="A573" s="45">
        <v>572</v>
      </c>
      <c r="B573" s="94" t="s">
        <v>1074</v>
      </c>
      <c r="C573" s="48" t="s">
        <v>9</v>
      </c>
      <c r="D573" s="51">
        <v>43880</v>
      </c>
      <c r="E573" s="51" t="s">
        <v>2551</v>
      </c>
      <c r="F573" s="51" t="s">
        <v>76</v>
      </c>
      <c r="G573" s="49" t="s">
        <v>1066</v>
      </c>
      <c r="H573" s="49" t="s">
        <v>19</v>
      </c>
      <c r="I573" s="49" t="str">
        <f t="shared" si="52"/>
        <v>Neutral</v>
      </c>
      <c r="J573" s="17">
        <v>9001</v>
      </c>
      <c r="K573" s="48">
        <v>8.1</v>
      </c>
      <c r="L573" s="82" t="str">
        <f>IF(J573=9001,VLOOKUP(K573,'ISO-reference'!$C$1:$D$67,2,FALSE),IF(J573=45001,VLOOKUP(K573,'ISO-reference'!$A$1:$B$40,2,FALSE),IF(J573=21001,VLOOKUP(K573,'ISO-reference'!$E$1:$F$75,2,FALSE),"No ISO Mapping")))</f>
        <v xml:space="preserve"> Operational planning and control</v>
      </c>
      <c r="M573" s="49" t="s">
        <v>194</v>
      </c>
      <c r="N573" s="16"/>
      <c r="O573" s="52">
        <v>44110</v>
      </c>
      <c r="P573" s="52">
        <v>43967</v>
      </c>
      <c r="Q573" s="82" t="s">
        <v>730</v>
      </c>
      <c r="R573" s="28" t="str">
        <f t="shared" si="54"/>
        <v>Closed</v>
      </c>
      <c r="S573" s="17">
        <f t="shared" ca="1" si="53"/>
        <v>87</v>
      </c>
      <c r="T573" s="17">
        <f>IF(R573="Open",0, P573-O573)</f>
        <v>-143</v>
      </c>
      <c r="U573" s="17">
        <v>417</v>
      </c>
      <c r="V573" s="45">
        <v>20102</v>
      </c>
    </row>
    <row r="574" spans="1:22" ht="27.6">
      <c r="A574" s="45">
        <v>573</v>
      </c>
      <c r="B574" s="94" t="s">
        <v>1075</v>
      </c>
      <c r="C574" s="48" t="s">
        <v>9</v>
      </c>
      <c r="D574" s="51">
        <v>43880</v>
      </c>
      <c r="E574" s="51" t="s">
        <v>2551</v>
      </c>
      <c r="F574" s="51" t="s">
        <v>76</v>
      </c>
      <c r="G574" s="49" t="s">
        <v>1066</v>
      </c>
      <c r="H574" s="48" t="s">
        <v>88</v>
      </c>
      <c r="I574" s="49" t="str">
        <f t="shared" si="52"/>
        <v>Neutral</v>
      </c>
      <c r="J574" s="17">
        <v>9001</v>
      </c>
      <c r="K574" s="48">
        <v>6.1</v>
      </c>
      <c r="L574" s="82" t="str">
        <f>IF(J574=9001,VLOOKUP(K574,'ISO-reference'!$C$1:$D$67,2,FALSE),IF(J574=45001,VLOOKUP(K574,'ISO-reference'!$A$1:$B$40,2,FALSE),IF(J574=21001,VLOOKUP(K574,'ISO-reference'!$E$1:$F$75,2,FALSE),"No ISO Mapping")))</f>
        <v xml:space="preserve"> Address risk &amp; opportunity</v>
      </c>
      <c r="M574" s="49" t="s">
        <v>194</v>
      </c>
      <c r="N574" s="16"/>
      <c r="O574" s="52">
        <v>44110</v>
      </c>
      <c r="P574" s="52">
        <v>43967</v>
      </c>
      <c r="Q574" s="82" t="s">
        <v>1076</v>
      </c>
      <c r="R574" s="28" t="str">
        <f t="shared" si="54"/>
        <v>Closed</v>
      </c>
      <c r="S574" s="17">
        <f t="shared" ca="1" si="53"/>
        <v>87</v>
      </c>
      <c r="T574" s="17">
        <f t="shared" si="55"/>
        <v>-143</v>
      </c>
      <c r="U574" s="17">
        <v>412</v>
      </c>
      <c r="V574" s="45">
        <v>20104</v>
      </c>
    </row>
    <row r="575" spans="1:22" ht="27.6">
      <c r="A575" s="45">
        <v>574</v>
      </c>
      <c r="B575" s="94" t="s">
        <v>1077</v>
      </c>
      <c r="C575" s="48" t="s">
        <v>9</v>
      </c>
      <c r="D575" s="51">
        <v>43880</v>
      </c>
      <c r="E575" s="51" t="s">
        <v>2551</v>
      </c>
      <c r="F575" s="51" t="s">
        <v>76</v>
      </c>
      <c r="G575" s="49" t="s">
        <v>1066</v>
      </c>
      <c r="H575" s="48" t="s">
        <v>88</v>
      </c>
      <c r="I575" s="49" t="str">
        <f t="shared" si="52"/>
        <v>Neutral</v>
      </c>
      <c r="J575" s="17">
        <v>9001</v>
      </c>
      <c r="K575" s="48" t="s">
        <v>91</v>
      </c>
      <c r="L575" s="82" t="str">
        <f>IF(J575=9001,VLOOKUP(K575,'ISO-reference'!$C$1:$D$67,2,FALSE),IF(J575=45001,VLOOKUP(K575,'ISO-reference'!$A$1:$B$40,2,FALSE),IF(J575=21001,VLOOKUP(K575,'ISO-reference'!$E$1:$F$75,2,FALSE),"No ISO Mapping")))</f>
        <v xml:space="preserve"> Communicating quality policy</v>
      </c>
      <c r="M575" s="49" t="s">
        <v>194</v>
      </c>
      <c r="N575" s="16"/>
      <c r="O575" s="52">
        <v>44110</v>
      </c>
      <c r="P575" s="52">
        <v>43967</v>
      </c>
      <c r="Q575" s="82" t="s">
        <v>1078</v>
      </c>
      <c r="R575" s="28" t="str">
        <f t="shared" si="54"/>
        <v>Closed</v>
      </c>
      <c r="S575" s="17">
        <f t="shared" ca="1" si="53"/>
        <v>87</v>
      </c>
      <c r="T575" s="17">
        <f t="shared" si="55"/>
        <v>-143</v>
      </c>
      <c r="U575" s="17">
        <v>410</v>
      </c>
      <c r="V575" s="45">
        <v>20106</v>
      </c>
    </row>
    <row r="576" spans="1:22" ht="27.6">
      <c r="A576" s="45">
        <v>575</v>
      </c>
      <c r="B576" s="94" t="s">
        <v>1079</v>
      </c>
      <c r="C576" s="48" t="s">
        <v>9</v>
      </c>
      <c r="D576" s="51">
        <v>43880</v>
      </c>
      <c r="E576" s="51" t="s">
        <v>2551</v>
      </c>
      <c r="F576" s="51" t="s">
        <v>76</v>
      </c>
      <c r="G576" s="49" t="s">
        <v>1066</v>
      </c>
      <c r="H576" s="48" t="s">
        <v>88</v>
      </c>
      <c r="I576" s="49" t="str">
        <f t="shared" si="52"/>
        <v>Neutral</v>
      </c>
      <c r="J576" s="17">
        <v>9001</v>
      </c>
      <c r="K576" s="48">
        <v>6.1</v>
      </c>
      <c r="L576" s="82" t="str">
        <f>IF(J576=9001,VLOOKUP(K576,'ISO-reference'!$C$1:$D$67,2,FALSE),IF(J576=45001,VLOOKUP(K576,'ISO-reference'!$A$1:$B$40,2,FALSE),IF(J576=21001,VLOOKUP(K576,'ISO-reference'!$E$1:$F$75,2,FALSE),"No ISO Mapping")))</f>
        <v xml:space="preserve"> Address risk &amp; opportunity</v>
      </c>
      <c r="M576" s="49" t="s">
        <v>194</v>
      </c>
      <c r="N576" s="16"/>
      <c r="O576" s="52">
        <v>44110</v>
      </c>
      <c r="P576" s="52">
        <v>43967</v>
      </c>
      <c r="Q576" s="82" t="s">
        <v>1080</v>
      </c>
      <c r="R576" s="28" t="str">
        <f t="shared" si="54"/>
        <v>Closed</v>
      </c>
      <c r="S576" s="17">
        <f t="shared" ca="1" si="53"/>
        <v>87</v>
      </c>
      <c r="T576" s="17">
        <f t="shared" si="55"/>
        <v>-143</v>
      </c>
      <c r="U576" s="17">
        <v>411</v>
      </c>
      <c r="V576" s="45">
        <v>20107</v>
      </c>
    </row>
    <row r="577" spans="1:22" ht="27.6">
      <c r="A577" s="45">
        <v>576</v>
      </c>
      <c r="B577" s="94" t="s">
        <v>1081</v>
      </c>
      <c r="C577" s="48" t="s">
        <v>9</v>
      </c>
      <c r="D577" s="51">
        <v>43880</v>
      </c>
      <c r="E577" s="51" t="s">
        <v>2551</v>
      </c>
      <c r="F577" s="51" t="s">
        <v>76</v>
      </c>
      <c r="G577" s="49" t="s">
        <v>1066</v>
      </c>
      <c r="H577" s="49" t="s">
        <v>12</v>
      </c>
      <c r="I577" s="49" t="str">
        <f t="shared" si="52"/>
        <v>Negative</v>
      </c>
      <c r="J577" s="17">
        <v>9001</v>
      </c>
      <c r="K577" s="48">
        <v>8.1</v>
      </c>
      <c r="L577" s="82" t="str">
        <f>IF(J577=9001,VLOOKUP(K577,'ISO-reference'!$C$1:$D$67,2,FALSE),IF(J577=45001,VLOOKUP(K577,'ISO-reference'!$A$1:$B$40,2,FALSE),IF(J577=21001,VLOOKUP(K577,'ISO-reference'!$E$1:$F$75,2,FALSE),"No ISO Mapping")))</f>
        <v xml:space="preserve"> Operational planning and control</v>
      </c>
      <c r="M577" s="49" t="s">
        <v>194</v>
      </c>
      <c r="N577" s="16"/>
      <c r="O577" s="52">
        <v>44110</v>
      </c>
      <c r="P577" s="52">
        <v>43967</v>
      </c>
      <c r="Q577" s="82" t="s">
        <v>1082</v>
      </c>
      <c r="R577" s="28" t="str">
        <f t="shared" si="54"/>
        <v>Closed</v>
      </c>
      <c r="S577" s="17">
        <f t="shared" ca="1" si="53"/>
        <v>87</v>
      </c>
      <c r="T577" s="17">
        <f t="shared" si="55"/>
        <v>-143</v>
      </c>
      <c r="U577" s="17">
        <v>416</v>
      </c>
      <c r="V577" s="45">
        <v>20109</v>
      </c>
    </row>
    <row r="578" spans="1:22" ht="27.6">
      <c r="A578" s="45">
        <v>577</v>
      </c>
      <c r="B578" s="94" t="s">
        <v>1083</v>
      </c>
      <c r="C578" s="48" t="s">
        <v>9</v>
      </c>
      <c r="D578" s="51">
        <v>43880</v>
      </c>
      <c r="E578" s="51" t="s">
        <v>2551</v>
      </c>
      <c r="F578" s="51" t="s">
        <v>76</v>
      </c>
      <c r="G578" s="49" t="s">
        <v>1066</v>
      </c>
      <c r="H578" s="49" t="s">
        <v>19</v>
      </c>
      <c r="I578" s="49" t="str">
        <f t="shared" ref="I578:I641" si="57">IF(H578="Strength", "Positive", IF(OR(H578="OFI", H578="Observation"), "Neutral", "Negative"))</f>
        <v>Neutral</v>
      </c>
      <c r="J578" s="17">
        <v>45001</v>
      </c>
      <c r="K578" s="48">
        <v>8.1</v>
      </c>
      <c r="L578" s="82" t="str">
        <f>IF(J578=9001,VLOOKUP(K578,'ISO-reference'!$C$1:$D$67,2,FALSE),IF(J578=45001,VLOOKUP(K578,'ISO-reference'!$A$1:$B$40,2,FALSE),IF(J578=21001,VLOOKUP(K578,'ISO-reference'!$E$1:$F$75,2,FALSE),"No ISO Mapping")))</f>
        <v xml:space="preserve"> Operational planning and control</v>
      </c>
      <c r="M578" s="49" t="s">
        <v>194</v>
      </c>
      <c r="N578" s="16"/>
      <c r="O578" s="52">
        <f>D578+60</f>
        <v>43940</v>
      </c>
      <c r="P578" s="52">
        <v>43959</v>
      </c>
      <c r="Q578" s="82" t="s">
        <v>694</v>
      </c>
      <c r="R578" s="28" t="str">
        <f t="shared" si="54"/>
        <v>Closed</v>
      </c>
      <c r="S578" s="17">
        <f t="shared" ref="S578:S641" ca="1" si="58">IF(P578="NA",TODAY()-D578, P578-D578)</f>
        <v>79</v>
      </c>
      <c r="T578" s="17">
        <f t="shared" si="55"/>
        <v>19</v>
      </c>
      <c r="U578" s="17">
        <v>405</v>
      </c>
      <c r="V578" s="45">
        <v>20110</v>
      </c>
    </row>
    <row r="579" spans="1:22" ht="27.6">
      <c r="A579" s="45">
        <v>578</v>
      </c>
      <c r="B579" s="94" t="s">
        <v>1084</v>
      </c>
      <c r="C579" s="48" t="s">
        <v>9</v>
      </c>
      <c r="D579" s="51">
        <v>43880</v>
      </c>
      <c r="E579" s="51" t="s">
        <v>2551</v>
      </c>
      <c r="F579" s="51" t="s">
        <v>76</v>
      </c>
      <c r="G579" s="49" t="s">
        <v>1066</v>
      </c>
      <c r="H579" s="49" t="s">
        <v>12</v>
      </c>
      <c r="I579" s="49" t="str">
        <f t="shared" si="57"/>
        <v>Negative</v>
      </c>
      <c r="J579" s="17">
        <v>45001</v>
      </c>
      <c r="K579" s="48">
        <v>6.1</v>
      </c>
      <c r="L579" s="82" t="str">
        <f>IF(J579=9001,VLOOKUP(K579,'ISO-reference'!$C$1:$D$67,2,FALSE),IF(J579=45001,VLOOKUP(K579,'ISO-reference'!$A$1:$B$40,2,FALSE),IF(J579=21001,VLOOKUP(K579,'ISO-reference'!$E$1:$F$75,2,FALSE),"No ISO Mapping")))</f>
        <v xml:space="preserve"> Actions to address risk &amp; opportunities</v>
      </c>
      <c r="M579" s="49" t="s">
        <v>194</v>
      </c>
      <c r="N579" s="16"/>
      <c r="O579" s="52">
        <v>44110</v>
      </c>
      <c r="P579" s="52">
        <v>43979</v>
      </c>
      <c r="Q579" s="82" t="s">
        <v>1085</v>
      </c>
      <c r="R579" s="28" t="str">
        <f t="shared" ref="R579:R642" si="59">IF(P579="NA", "Open", "Closed")</f>
        <v>Closed</v>
      </c>
      <c r="S579" s="17">
        <f t="shared" ca="1" si="58"/>
        <v>99</v>
      </c>
      <c r="T579" s="17">
        <f t="shared" ref="T579:T642" si="60">IF(R579="Open",0, P579-O579)</f>
        <v>-131</v>
      </c>
      <c r="U579" s="17">
        <v>401</v>
      </c>
      <c r="V579" s="45">
        <v>20111</v>
      </c>
    </row>
    <row r="580" spans="1:22" ht="27.6">
      <c r="A580" s="45">
        <v>579</v>
      </c>
      <c r="B580" s="94" t="s">
        <v>1086</v>
      </c>
      <c r="C580" s="48" t="s">
        <v>9</v>
      </c>
      <c r="D580" s="51">
        <v>43881</v>
      </c>
      <c r="E580" s="51" t="s">
        <v>2551</v>
      </c>
      <c r="F580" s="51" t="s">
        <v>76</v>
      </c>
      <c r="G580" s="49" t="s">
        <v>1066</v>
      </c>
      <c r="H580" s="49" t="s">
        <v>19</v>
      </c>
      <c r="I580" s="49" t="str">
        <f t="shared" si="57"/>
        <v>Neutral</v>
      </c>
      <c r="J580" s="17">
        <v>45001</v>
      </c>
      <c r="K580" s="48">
        <v>8.1</v>
      </c>
      <c r="L580" s="82" t="str">
        <f>IF(J580=9001,VLOOKUP(K580,'ISO-reference'!$C$1:$D$67,2,FALSE),IF(J580=45001,VLOOKUP(K580,'ISO-reference'!$A$1:$B$40,2,FALSE),IF(J580=21001,VLOOKUP(K580,'ISO-reference'!$E$1:$F$75,2,FALSE),"No ISO Mapping")))</f>
        <v xml:space="preserve"> Operational planning and control</v>
      </c>
      <c r="M580" s="49" t="s">
        <v>194</v>
      </c>
      <c r="N580" s="16"/>
      <c r="O580" s="52">
        <f t="shared" ref="O580:O593" si="61">D580+60</f>
        <v>43941</v>
      </c>
      <c r="P580" s="52">
        <v>43959</v>
      </c>
      <c r="Q580" s="82" t="s">
        <v>1087</v>
      </c>
      <c r="R580" s="28" t="str">
        <f t="shared" si="59"/>
        <v>Closed</v>
      </c>
      <c r="S580" s="17">
        <f t="shared" ca="1" si="58"/>
        <v>78</v>
      </c>
      <c r="T580" s="17">
        <f t="shared" si="60"/>
        <v>18</v>
      </c>
      <c r="U580" s="17">
        <v>404</v>
      </c>
      <c r="V580" s="45">
        <v>20114</v>
      </c>
    </row>
    <row r="581" spans="1:22" ht="41.4">
      <c r="A581" s="45">
        <v>580</v>
      </c>
      <c r="B581" s="94" t="s">
        <v>1088</v>
      </c>
      <c r="C581" s="48" t="s">
        <v>9</v>
      </c>
      <c r="D581" s="51">
        <v>43881</v>
      </c>
      <c r="E581" s="51" t="s">
        <v>2551</v>
      </c>
      <c r="F581" s="51" t="s">
        <v>76</v>
      </c>
      <c r="G581" s="49" t="s">
        <v>1066</v>
      </c>
      <c r="H581" s="48" t="s">
        <v>88</v>
      </c>
      <c r="I581" s="49" t="str">
        <f t="shared" si="57"/>
        <v>Neutral</v>
      </c>
      <c r="J581" s="17">
        <v>45001</v>
      </c>
      <c r="K581" s="48">
        <v>7.2</v>
      </c>
      <c r="L581" s="82" t="str">
        <f>IF(J581=9001,VLOOKUP(K581,'ISO-reference'!$C$1:$D$67,2,FALSE),IF(J581=45001,VLOOKUP(K581,'ISO-reference'!$A$1:$B$40,2,FALSE),IF(J581=21001,VLOOKUP(K581,'ISO-reference'!$E$1:$F$75,2,FALSE),"No ISO Mapping")))</f>
        <v xml:space="preserve"> Competence</v>
      </c>
      <c r="M581" s="49" t="s">
        <v>13</v>
      </c>
      <c r="N581" s="16"/>
      <c r="O581" s="52">
        <f t="shared" si="61"/>
        <v>43941</v>
      </c>
      <c r="P581" s="52">
        <v>43959</v>
      </c>
      <c r="Q581" s="82" t="s">
        <v>1089</v>
      </c>
      <c r="R581" s="28" t="str">
        <f t="shared" si="59"/>
        <v>Closed</v>
      </c>
      <c r="S581" s="17">
        <f t="shared" ca="1" si="58"/>
        <v>78</v>
      </c>
      <c r="T581" s="17">
        <f t="shared" si="60"/>
        <v>18</v>
      </c>
      <c r="U581" s="17">
        <v>402</v>
      </c>
      <c r="V581" s="45">
        <v>20116</v>
      </c>
    </row>
    <row r="582" spans="1:22" ht="27.6">
      <c r="A582" s="45">
        <v>581</v>
      </c>
      <c r="B582" s="94" t="s">
        <v>1090</v>
      </c>
      <c r="C582" s="48" t="s">
        <v>9</v>
      </c>
      <c r="D582" s="51">
        <v>43881</v>
      </c>
      <c r="E582" s="51" t="s">
        <v>2551</v>
      </c>
      <c r="F582" s="51" t="s">
        <v>76</v>
      </c>
      <c r="G582" s="49" t="s">
        <v>1066</v>
      </c>
      <c r="H582" s="48" t="s">
        <v>88</v>
      </c>
      <c r="I582" s="49" t="str">
        <f t="shared" si="57"/>
        <v>Neutral</v>
      </c>
      <c r="J582" s="17">
        <v>45001</v>
      </c>
      <c r="K582" s="48" t="s">
        <v>947</v>
      </c>
      <c r="L582" s="82" t="str">
        <f>IF(J582=9001,VLOOKUP(K582,'ISO-reference'!$C$1:$D$67,2,FALSE),IF(J582=45001,VLOOKUP(K582,'ISO-reference'!$A$1:$B$40,2,FALSE),IF(J582=21001,VLOOKUP(K582,'ISO-reference'!$E$1:$F$75,2,FALSE),"No ISO Mapping")))</f>
        <v xml:space="preserve"> Evaluation of Complaince</v>
      </c>
      <c r="M582" s="48" t="s">
        <v>21</v>
      </c>
      <c r="N582" s="16"/>
      <c r="O582" s="52">
        <f t="shared" si="61"/>
        <v>43941</v>
      </c>
      <c r="P582" s="52">
        <v>43959</v>
      </c>
      <c r="Q582" s="82" t="s">
        <v>1091</v>
      </c>
      <c r="R582" s="28" t="str">
        <f t="shared" si="59"/>
        <v>Closed</v>
      </c>
      <c r="S582" s="17">
        <f t="shared" ca="1" si="58"/>
        <v>78</v>
      </c>
      <c r="T582" s="17">
        <f t="shared" si="60"/>
        <v>18</v>
      </c>
      <c r="U582" s="17">
        <v>408</v>
      </c>
      <c r="V582" s="45">
        <v>20117</v>
      </c>
    </row>
    <row r="583" spans="1:22">
      <c r="A583" s="45">
        <v>582</v>
      </c>
      <c r="B583" s="94" t="s">
        <v>1092</v>
      </c>
      <c r="C583" s="48" t="s">
        <v>9</v>
      </c>
      <c r="D583" s="51">
        <v>43881</v>
      </c>
      <c r="E583" s="51" t="s">
        <v>2551</v>
      </c>
      <c r="F583" s="51" t="s">
        <v>76</v>
      </c>
      <c r="G583" s="49" t="s">
        <v>1066</v>
      </c>
      <c r="H583" s="48" t="s">
        <v>88</v>
      </c>
      <c r="I583" s="49" t="str">
        <f t="shared" si="57"/>
        <v>Neutral</v>
      </c>
      <c r="J583" s="17">
        <v>45001</v>
      </c>
      <c r="K583" s="48" t="s">
        <v>947</v>
      </c>
      <c r="L583" s="82" t="str">
        <f>IF(J583=9001,VLOOKUP(K583,'ISO-reference'!$C$1:$D$67,2,FALSE),IF(J583=45001,VLOOKUP(K583,'ISO-reference'!$A$1:$B$40,2,FALSE),IF(J583=21001,VLOOKUP(K583,'ISO-reference'!$E$1:$F$75,2,FALSE),"No ISO Mapping")))</f>
        <v xml:space="preserve"> Evaluation of Complaince</v>
      </c>
      <c r="M583" s="48" t="s">
        <v>21</v>
      </c>
      <c r="N583" s="16"/>
      <c r="O583" s="52">
        <f t="shared" si="61"/>
        <v>43941</v>
      </c>
      <c r="P583" s="52">
        <v>43959</v>
      </c>
      <c r="Q583" s="82" t="s">
        <v>1093</v>
      </c>
      <c r="R583" s="28" t="str">
        <f t="shared" si="59"/>
        <v>Closed</v>
      </c>
      <c r="S583" s="17">
        <f t="shared" ca="1" si="58"/>
        <v>78</v>
      </c>
      <c r="T583" s="17">
        <f t="shared" si="60"/>
        <v>18</v>
      </c>
      <c r="U583" s="17">
        <v>409</v>
      </c>
      <c r="V583" s="45">
        <v>20118</v>
      </c>
    </row>
    <row r="584" spans="1:22" ht="27.6">
      <c r="A584" s="45">
        <v>583</v>
      </c>
      <c r="B584" s="94" t="s">
        <v>1094</v>
      </c>
      <c r="C584" s="48" t="s">
        <v>9</v>
      </c>
      <c r="D584" s="51">
        <v>43881</v>
      </c>
      <c r="E584" s="51" t="s">
        <v>2551</v>
      </c>
      <c r="F584" s="51" t="s">
        <v>76</v>
      </c>
      <c r="G584" s="49" t="s">
        <v>1066</v>
      </c>
      <c r="H584" s="49" t="s">
        <v>12</v>
      </c>
      <c r="I584" s="49" t="str">
        <f t="shared" si="57"/>
        <v>Negative</v>
      </c>
      <c r="J584" s="17">
        <v>45001</v>
      </c>
      <c r="K584" s="48">
        <v>9.1</v>
      </c>
      <c r="L584" s="82" t="str">
        <f>IF(J584=9001,VLOOKUP(K584,'ISO-reference'!$C$1:$D$67,2,FALSE),IF(J584=45001,VLOOKUP(K584,'ISO-reference'!$A$1:$B$40,2,FALSE),IF(J584=21001,VLOOKUP(K584,'ISO-reference'!$E$1:$F$75,2,FALSE),"No ISO Mapping")))</f>
        <v xml:space="preserve"> Monitoring, measurement, analysis &amp; performance evaluation</v>
      </c>
      <c r="M584" s="48" t="s">
        <v>21</v>
      </c>
      <c r="N584" s="16"/>
      <c r="O584" s="52">
        <f t="shared" si="61"/>
        <v>43941</v>
      </c>
      <c r="P584" s="52">
        <v>43959</v>
      </c>
      <c r="Q584" s="82" t="s">
        <v>1095</v>
      </c>
      <c r="R584" s="28" t="str">
        <f t="shared" si="59"/>
        <v>Closed</v>
      </c>
      <c r="S584" s="17">
        <f t="shared" ca="1" si="58"/>
        <v>78</v>
      </c>
      <c r="T584" s="17">
        <f t="shared" si="60"/>
        <v>18</v>
      </c>
      <c r="U584" s="17">
        <v>407</v>
      </c>
      <c r="V584" s="45">
        <v>20119</v>
      </c>
    </row>
    <row r="585" spans="1:22" ht="27.6">
      <c r="A585" s="45">
        <v>584</v>
      </c>
      <c r="B585" s="94" t="s">
        <v>1096</v>
      </c>
      <c r="C585" s="48" t="s">
        <v>9</v>
      </c>
      <c r="D585" s="51">
        <v>43881</v>
      </c>
      <c r="E585" s="51" t="s">
        <v>2551</v>
      </c>
      <c r="F585" s="51" t="s">
        <v>76</v>
      </c>
      <c r="G585" s="49" t="s">
        <v>1066</v>
      </c>
      <c r="H585" s="48" t="s">
        <v>88</v>
      </c>
      <c r="I585" s="49" t="str">
        <f t="shared" si="57"/>
        <v>Neutral</v>
      </c>
      <c r="J585" s="17">
        <v>45001</v>
      </c>
      <c r="K585" s="48" t="s">
        <v>72</v>
      </c>
      <c r="L585" s="82" t="str">
        <f>IF(J585=9001,VLOOKUP(K585,'ISO-reference'!$C$1:$D$67,2,FALSE),IF(J585=45001,VLOOKUP(K585,'ISO-reference'!$A$1:$B$40,2,FALSE),IF(J585=21001,VLOOKUP(K585,'ISO-reference'!$E$1:$F$75,2,FALSE),"No ISO Mapping")))</f>
        <v xml:space="preserve"> Control of documented information</v>
      </c>
      <c r="M585" s="48" t="s">
        <v>21</v>
      </c>
      <c r="N585" s="16"/>
      <c r="O585" s="52">
        <f t="shared" si="61"/>
        <v>43941</v>
      </c>
      <c r="P585" s="52">
        <v>43959</v>
      </c>
      <c r="Q585" s="82" t="s">
        <v>1097</v>
      </c>
      <c r="R585" s="28" t="str">
        <f t="shared" si="59"/>
        <v>Closed</v>
      </c>
      <c r="S585" s="17">
        <f t="shared" ca="1" si="58"/>
        <v>78</v>
      </c>
      <c r="T585" s="17">
        <f t="shared" si="60"/>
        <v>18</v>
      </c>
      <c r="U585" s="17">
        <v>403</v>
      </c>
      <c r="V585" s="45">
        <v>20120</v>
      </c>
    </row>
    <row r="586" spans="1:22" ht="27.6">
      <c r="A586" s="45">
        <v>585</v>
      </c>
      <c r="B586" s="94" t="s">
        <v>1098</v>
      </c>
      <c r="C586" s="48" t="s">
        <v>9</v>
      </c>
      <c r="D586" s="51">
        <v>43881</v>
      </c>
      <c r="E586" s="51" t="s">
        <v>2551</v>
      </c>
      <c r="F586" s="51" t="s">
        <v>76</v>
      </c>
      <c r="G586" s="49" t="s">
        <v>1066</v>
      </c>
      <c r="H586" s="48" t="s">
        <v>88</v>
      </c>
      <c r="I586" s="49" t="str">
        <f t="shared" si="57"/>
        <v>Neutral</v>
      </c>
      <c r="J586" s="17">
        <v>9001</v>
      </c>
      <c r="K586" s="48" t="s">
        <v>1099</v>
      </c>
      <c r="L586" s="82" t="str">
        <f>IF(J586=9001,VLOOKUP(K586,'ISO-reference'!$C$1:$D$67,2,FALSE),IF(J586=45001,VLOOKUP(K586,'ISO-reference'!$A$1:$B$40,2,FALSE),IF(J586=21001,VLOOKUP(K586,'ISO-reference'!$E$1:$F$75,2,FALSE),"No ISO Mapping")))</f>
        <v xml:space="preserve"> Property belonging to customers or external providers</v>
      </c>
      <c r="M586" s="48" t="s">
        <v>21</v>
      </c>
      <c r="N586" s="16"/>
      <c r="O586" s="52">
        <f t="shared" si="61"/>
        <v>43941</v>
      </c>
      <c r="P586" s="52">
        <v>43959</v>
      </c>
      <c r="Q586" s="82" t="s">
        <v>1100</v>
      </c>
      <c r="R586" s="28" t="str">
        <f t="shared" si="59"/>
        <v>Closed</v>
      </c>
      <c r="S586" s="17">
        <f t="shared" ca="1" si="58"/>
        <v>78</v>
      </c>
      <c r="T586" s="17">
        <f t="shared" si="60"/>
        <v>18</v>
      </c>
      <c r="U586" s="17">
        <v>418</v>
      </c>
      <c r="V586" s="45">
        <v>20122</v>
      </c>
    </row>
    <row r="587" spans="1:22" ht="27.6">
      <c r="A587" s="45">
        <v>586</v>
      </c>
      <c r="B587" s="94" t="s">
        <v>1063</v>
      </c>
      <c r="C587" s="48" t="s">
        <v>9</v>
      </c>
      <c r="D587" s="51">
        <v>43878</v>
      </c>
      <c r="E587" s="51" t="s">
        <v>2551</v>
      </c>
      <c r="F587" s="51" t="s">
        <v>76</v>
      </c>
      <c r="G587" s="49" t="s">
        <v>2781</v>
      </c>
      <c r="H587" s="48" t="s">
        <v>88</v>
      </c>
      <c r="I587" s="49" t="str">
        <f t="shared" si="57"/>
        <v>Neutral</v>
      </c>
      <c r="J587" s="17">
        <v>9001</v>
      </c>
      <c r="K587" s="48" t="s">
        <v>85</v>
      </c>
      <c r="L587" s="82" t="str">
        <f>IF(J587=9001,VLOOKUP(K587,'ISO-reference'!$C$1:$D$67,2,FALSE),IF(J587=45001,VLOOKUP(K587,'ISO-reference'!$A$1:$B$40,2,FALSE),IF(J587=21001,VLOOKUP(K587,'ISO-reference'!$E$1:$F$75,2,FALSE),"No ISO Mapping")))</f>
        <v xml:space="preserve"> Infrastructure</v>
      </c>
      <c r="M587" s="49" t="s">
        <v>194</v>
      </c>
      <c r="N587" s="16"/>
      <c r="O587" s="52">
        <f t="shared" si="61"/>
        <v>43938</v>
      </c>
      <c r="P587" s="52">
        <v>43948</v>
      </c>
      <c r="Q587" s="82" t="s">
        <v>1101</v>
      </c>
      <c r="R587" s="28" t="str">
        <f t="shared" si="59"/>
        <v>Closed</v>
      </c>
      <c r="S587" s="17">
        <f t="shared" ca="1" si="58"/>
        <v>70</v>
      </c>
      <c r="T587" s="17">
        <f t="shared" si="60"/>
        <v>10</v>
      </c>
      <c r="U587" s="17">
        <v>596</v>
      </c>
      <c r="V587" s="45">
        <v>20126</v>
      </c>
    </row>
    <row r="588" spans="1:22" ht="27.6">
      <c r="A588" s="45">
        <v>587</v>
      </c>
      <c r="B588" s="94" t="s">
        <v>1102</v>
      </c>
      <c r="C588" s="48" t="s">
        <v>9</v>
      </c>
      <c r="D588" s="51">
        <v>43878</v>
      </c>
      <c r="E588" s="51" t="s">
        <v>2551</v>
      </c>
      <c r="F588" s="51" t="s">
        <v>76</v>
      </c>
      <c r="G588" s="49" t="s">
        <v>2781</v>
      </c>
      <c r="H588" s="48" t="s">
        <v>88</v>
      </c>
      <c r="I588" s="49" t="str">
        <f t="shared" si="57"/>
        <v>Neutral</v>
      </c>
      <c r="J588" s="17">
        <v>45001</v>
      </c>
      <c r="K588" s="48">
        <v>10.199999999999999</v>
      </c>
      <c r="L588" s="82" t="str">
        <f>IF(J588=9001,VLOOKUP(K588,'ISO-reference'!$C$1:$D$67,2,FALSE),IF(J588=45001,VLOOKUP(K588,'ISO-reference'!$A$1:$B$40,2,FALSE),IF(J588=21001,VLOOKUP(K588,'ISO-reference'!$E$1:$F$75,2,FALSE),"No ISO Mapping")))</f>
        <v xml:space="preserve"> Incident, nonconformity &amp; corrective action</v>
      </c>
      <c r="M588" s="49" t="s">
        <v>194</v>
      </c>
      <c r="N588" s="16"/>
      <c r="O588" s="52">
        <f t="shared" si="61"/>
        <v>43938</v>
      </c>
      <c r="P588" s="52">
        <v>43965</v>
      </c>
      <c r="Q588" s="84" t="s">
        <v>1103</v>
      </c>
      <c r="R588" s="28" t="str">
        <f t="shared" si="59"/>
        <v>Closed</v>
      </c>
      <c r="S588" s="17">
        <f t="shared" ca="1" si="58"/>
        <v>87</v>
      </c>
      <c r="T588" s="17">
        <f t="shared" si="60"/>
        <v>27</v>
      </c>
      <c r="U588" s="17">
        <v>593</v>
      </c>
      <c r="V588" s="45">
        <v>20127</v>
      </c>
    </row>
    <row r="589" spans="1:22" ht="41.4">
      <c r="A589" s="45">
        <v>588</v>
      </c>
      <c r="B589" s="94" t="s">
        <v>1104</v>
      </c>
      <c r="C589" s="48" t="s">
        <v>9</v>
      </c>
      <c r="D589" s="51">
        <v>43878</v>
      </c>
      <c r="E589" s="51" t="s">
        <v>2551</v>
      </c>
      <c r="F589" s="51" t="s">
        <v>76</v>
      </c>
      <c r="G589" s="49" t="s">
        <v>2781</v>
      </c>
      <c r="H589" s="48" t="s">
        <v>88</v>
      </c>
      <c r="I589" s="49" t="str">
        <f t="shared" si="57"/>
        <v>Neutral</v>
      </c>
      <c r="J589" s="17">
        <v>45001</v>
      </c>
      <c r="K589" s="48">
        <v>10.199999999999999</v>
      </c>
      <c r="L589" s="82" t="str">
        <f>IF(J589=9001,VLOOKUP(K589,'ISO-reference'!$C$1:$D$67,2,FALSE),IF(J589=45001,VLOOKUP(K589,'ISO-reference'!$A$1:$B$40,2,FALSE),IF(J589=21001,VLOOKUP(K589,'ISO-reference'!$E$1:$F$75,2,FALSE),"No ISO Mapping")))</f>
        <v xml:space="preserve"> Incident, nonconformity &amp; corrective action</v>
      </c>
      <c r="M589" s="49" t="s">
        <v>194</v>
      </c>
      <c r="N589" s="16"/>
      <c r="O589" s="52">
        <f t="shared" si="61"/>
        <v>43938</v>
      </c>
      <c r="P589" s="52">
        <v>43965</v>
      </c>
      <c r="Q589" s="84" t="s">
        <v>1105</v>
      </c>
      <c r="R589" s="28" t="str">
        <f t="shared" si="59"/>
        <v>Closed</v>
      </c>
      <c r="S589" s="17">
        <f t="shared" ca="1" si="58"/>
        <v>87</v>
      </c>
      <c r="T589" s="17">
        <f t="shared" si="60"/>
        <v>27</v>
      </c>
      <c r="U589" s="17">
        <v>594</v>
      </c>
      <c r="V589" s="45">
        <v>20128</v>
      </c>
    </row>
    <row r="590" spans="1:22" ht="27.6">
      <c r="A590" s="45">
        <v>589</v>
      </c>
      <c r="B590" s="94" t="s">
        <v>1106</v>
      </c>
      <c r="C590" s="48" t="s">
        <v>9</v>
      </c>
      <c r="D590" s="51">
        <v>43878</v>
      </c>
      <c r="E590" s="51" t="s">
        <v>2551</v>
      </c>
      <c r="F590" s="51" t="s">
        <v>76</v>
      </c>
      <c r="G590" s="49" t="s">
        <v>2781</v>
      </c>
      <c r="H590" s="48" t="s">
        <v>88</v>
      </c>
      <c r="I590" s="49" t="str">
        <f t="shared" si="57"/>
        <v>Neutral</v>
      </c>
      <c r="J590" s="17">
        <v>9001</v>
      </c>
      <c r="K590" s="48">
        <v>7.5</v>
      </c>
      <c r="L590" s="82" t="str">
        <f>IF(J590=9001,VLOOKUP(K590,'ISO-reference'!$C$1:$D$67,2,FALSE),IF(J590=45001,VLOOKUP(K590,'ISO-reference'!$A$1:$B$40,2,FALSE),IF(J590=21001,VLOOKUP(K590,'ISO-reference'!$E$1:$F$75,2,FALSE),"No ISO Mapping")))</f>
        <v xml:space="preserve"> Documented information</v>
      </c>
      <c r="M590" s="49" t="s">
        <v>194</v>
      </c>
      <c r="N590" s="16"/>
      <c r="O590" s="52">
        <f t="shared" si="61"/>
        <v>43938</v>
      </c>
      <c r="P590" s="52">
        <v>43945</v>
      </c>
      <c r="Q590" s="82" t="s">
        <v>1107</v>
      </c>
      <c r="R590" s="28" t="str">
        <f t="shared" si="59"/>
        <v>Closed</v>
      </c>
      <c r="S590" s="17">
        <f t="shared" ca="1" si="58"/>
        <v>67</v>
      </c>
      <c r="T590" s="17">
        <f t="shared" si="60"/>
        <v>7</v>
      </c>
      <c r="U590" s="17">
        <v>597</v>
      </c>
      <c r="V590" s="45">
        <v>20129</v>
      </c>
    </row>
    <row r="591" spans="1:22" ht="27.6">
      <c r="A591" s="45">
        <v>590</v>
      </c>
      <c r="B591" s="94" t="s">
        <v>1108</v>
      </c>
      <c r="C591" s="48" t="s">
        <v>9</v>
      </c>
      <c r="D591" s="51">
        <v>43878</v>
      </c>
      <c r="E591" s="51" t="s">
        <v>2551</v>
      </c>
      <c r="F591" s="51" t="s">
        <v>76</v>
      </c>
      <c r="G591" s="49" t="s">
        <v>2781</v>
      </c>
      <c r="H591" s="48" t="s">
        <v>88</v>
      </c>
      <c r="I591" s="49" t="str">
        <f t="shared" si="57"/>
        <v>Neutral</v>
      </c>
      <c r="J591" s="17">
        <v>45001</v>
      </c>
      <c r="K591" s="48">
        <v>9.1</v>
      </c>
      <c r="L591" s="82" t="str">
        <f>IF(J591=9001,VLOOKUP(K591,'ISO-reference'!$C$1:$D$67,2,FALSE),IF(J591=45001,VLOOKUP(K591,'ISO-reference'!$A$1:$B$40,2,FALSE),IF(J591=21001,VLOOKUP(K591,'ISO-reference'!$E$1:$F$75,2,FALSE),"No ISO Mapping")))</f>
        <v xml:space="preserve"> Monitoring, measurement, analysis &amp; performance evaluation</v>
      </c>
      <c r="M591" s="49" t="s">
        <v>194</v>
      </c>
      <c r="N591" s="16"/>
      <c r="O591" s="52">
        <f t="shared" si="61"/>
        <v>43938</v>
      </c>
      <c r="P591" s="52">
        <v>43907</v>
      </c>
      <c r="Q591" s="82" t="s">
        <v>1109</v>
      </c>
      <c r="R591" s="28" t="str">
        <f t="shared" si="59"/>
        <v>Closed</v>
      </c>
      <c r="S591" s="17">
        <f t="shared" ca="1" si="58"/>
        <v>29</v>
      </c>
      <c r="T591" s="17">
        <f t="shared" si="60"/>
        <v>-31</v>
      </c>
      <c r="U591" s="17">
        <v>592</v>
      </c>
      <c r="V591" s="45">
        <v>20131</v>
      </c>
    </row>
    <row r="592" spans="1:22" ht="27.6">
      <c r="A592" s="45">
        <v>591</v>
      </c>
      <c r="B592" s="94" t="s">
        <v>1110</v>
      </c>
      <c r="C592" s="48" t="s">
        <v>9</v>
      </c>
      <c r="D592" s="51">
        <v>43878</v>
      </c>
      <c r="E592" s="51" t="s">
        <v>2551</v>
      </c>
      <c r="F592" s="51" t="s">
        <v>76</v>
      </c>
      <c r="G592" s="49" t="s">
        <v>2781</v>
      </c>
      <c r="H592" s="48" t="s">
        <v>88</v>
      </c>
      <c r="I592" s="49" t="str">
        <f t="shared" si="57"/>
        <v>Neutral</v>
      </c>
      <c r="J592" s="17">
        <v>9001</v>
      </c>
      <c r="K592" s="48">
        <v>10.3</v>
      </c>
      <c r="L592" s="82" t="str">
        <f>IF(J592=9001,VLOOKUP(K592,'ISO-reference'!$C$1:$D$67,2,FALSE),IF(J592=45001,VLOOKUP(K592,'ISO-reference'!$A$1:$B$40,2,FALSE),IF(J592=21001,VLOOKUP(K592,'ISO-reference'!$E$1:$F$75,2,FALSE),"No ISO Mapping")))</f>
        <v xml:space="preserve"> Continual improvement</v>
      </c>
      <c r="M592" s="49" t="s">
        <v>194</v>
      </c>
      <c r="N592" s="16"/>
      <c r="O592" s="52">
        <f t="shared" si="61"/>
        <v>43938</v>
      </c>
      <c r="P592" s="52">
        <v>43945</v>
      </c>
      <c r="Q592" s="82" t="s">
        <v>1111</v>
      </c>
      <c r="R592" s="28" t="str">
        <f t="shared" si="59"/>
        <v>Closed</v>
      </c>
      <c r="S592" s="17">
        <f t="shared" ca="1" si="58"/>
        <v>67</v>
      </c>
      <c r="T592" s="17">
        <f t="shared" si="60"/>
        <v>7</v>
      </c>
      <c r="U592" s="17">
        <v>595</v>
      </c>
      <c r="V592" s="45">
        <v>20132</v>
      </c>
    </row>
    <row r="593" spans="1:22" ht="27.6">
      <c r="A593" s="45">
        <v>592</v>
      </c>
      <c r="B593" s="94" t="s">
        <v>1112</v>
      </c>
      <c r="C593" s="48" t="s">
        <v>9</v>
      </c>
      <c r="D593" s="51">
        <v>43879</v>
      </c>
      <c r="E593" s="51" t="s">
        <v>2551</v>
      </c>
      <c r="F593" s="51" t="s">
        <v>76</v>
      </c>
      <c r="G593" s="49" t="s">
        <v>2781</v>
      </c>
      <c r="H593" s="48" t="s">
        <v>88</v>
      </c>
      <c r="I593" s="49" t="str">
        <f t="shared" si="57"/>
        <v>Neutral</v>
      </c>
      <c r="J593" s="17">
        <v>45001</v>
      </c>
      <c r="K593" s="48">
        <v>7.3</v>
      </c>
      <c r="L593" s="82" t="str">
        <f>IF(J593=9001,VLOOKUP(K593,'ISO-reference'!$C$1:$D$67,2,FALSE),IF(J593=45001,VLOOKUP(K593,'ISO-reference'!$A$1:$B$40,2,FALSE),IF(J593=21001,VLOOKUP(K593,'ISO-reference'!$E$1:$F$75,2,FALSE),"No ISO Mapping")))</f>
        <v xml:space="preserve"> Awareness</v>
      </c>
      <c r="M593" s="49" t="s">
        <v>194</v>
      </c>
      <c r="N593" s="16"/>
      <c r="O593" s="52">
        <f t="shared" si="61"/>
        <v>43939</v>
      </c>
      <c r="P593" s="52">
        <v>43948</v>
      </c>
      <c r="Q593" s="84" t="s">
        <v>1113</v>
      </c>
      <c r="R593" s="28" t="str">
        <f t="shared" si="59"/>
        <v>Closed</v>
      </c>
      <c r="S593" s="17">
        <f t="shared" ca="1" si="58"/>
        <v>69</v>
      </c>
      <c r="T593" s="17">
        <f t="shared" si="60"/>
        <v>9</v>
      </c>
      <c r="U593" s="17">
        <v>589</v>
      </c>
      <c r="V593" s="45">
        <v>20133</v>
      </c>
    </row>
    <row r="594" spans="1:22" ht="27.6">
      <c r="A594" s="45">
        <v>593</v>
      </c>
      <c r="B594" s="94" t="s">
        <v>1114</v>
      </c>
      <c r="C594" s="48" t="s">
        <v>9</v>
      </c>
      <c r="D594" s="51">
        <v>43879</v>
      </c>
      <c r="E594" s="51" t="s">
        <v>2551</v>
      </c>
      <c r="F594" s="51" t="s">
        <v>76</v>
      </c>
      <c r="G594" s="49" t="s">
        <v>2781</v>
      </c>
      <c r="H594" s="48" t="s">
        <v>88</v>
      </c>
      <c r="I594" s="49" t="str">
        <f t="shared" si="57"/>
        <v>Neutral</v>
      </c>
      <c r="J594" s="17">
        <v>9001</v>
      </c>
      <c r="K594" s="48">
        <v>8.1</v>
      </c>
      <c r="L594" s="82" t="str">
        <f>IF(J594=9001,VLOOKUP(K594,'ISO-reference'!$C$1:$D$67,2,FALSE),IF(J594=45001,VLOOKUP(K594,'ISO-reference'!$A$1:$B$40,2,FALSE),IF(J594=21001,VLOOKUP(K594,'ISO-reference'!$E$1:$F$75,2,FALSE),"No ISO Mapping")))</f>
        <v xml:space="preserve"> Operational planning and control</v>
      </c>
      <c r="M594" s="49" t="s">
        <v>194</v>
      </c>
      <c r="N594" s="16"/>
      <c r="O594" s="54">
        <v>43982</v>
      </c>
      <c r="P594" s="52">
        <v>43967</v>
      </c>
      <c r="Q594" s="82" t="s">
        <v>1115</v>
      </c>
      <c r="R594" s="28" t="str">
        <f t="shared" si="59"/>
        <v>Closed</v>
      </c>
      <c r="S594" s="17">
        <f t="shared" ca="1" si="58"/>
        <v>88</v>
      </c>
      <c r="T594" s="17">
        <f t="shared" si="60"/>
        <v>-15</v>
      </c>
      <c r="U594" s="17">
        <v>598</v>
      </c>
      <c r="V594" s="45">
        <v>20134</v>
      </c>
    </row>
    <row r="595" spans="1:22" ht="27.6">
      <c r="A595" s="45">
        <v>594</v>
      </c>
      <c r="B595" s="94" t="s">
        <v>1116</v>
      </c>
      <c r="C595" s="48" t="s">
        <v>9</v>
      </c>
      <c r="D595" s="51">
        <v>43879</v>
      </c>
      <c r="E595" s="51" t="s">
        <v>2551</v>
      </c>
      <c r="F595" s="51" t="s">
        <v>76</v>
      </c>
      <c r="G595" s="49" t="s">
        <v>2781</v>
      </c>
      <c r="H595" s="48" t="s">
        <v>88</v>
      </c>
      <c r="I595" s="49" t="str">
        <f t="shared" si="57"/>
        <v>Neutral</v>
      </c>
      <c r="J595" s="17">
        <v>45001</v>
      </c>
      <c r="K595" s="48">
        <v>8.1</v>
      </c>
      <c r="L595" s="82" t="str">
        <f>IF(J595=9001,VLOOKUP(K595,'ISO-reference'!$C$1:$D$67,2,FALSE),IF(J595=45001,VLOOKUP(K595,'ISO-reference'!$A$1:$B$40,2,FALSE),IF(J595=21001,VLOOKUP(K595,'ISO-reference'!$E$1:$F$75,2,FALSE),"No ISO Mapping")))</f>
        <v xml:space="preserve"> Operational planning and control</v>
      </c>
      <c r="M595" s="49" t="s">
        <v>194</v>
      </c>
      <c r="N595" s="16"/>
      <c r="O595" s="52">
        <f>D595+60</f>
        <v>43939</v>
      </c>
      <c r="P595" s="52">
        <v>43907</v>
      </c>
      <c r="Q595" s="82" t="s">
        <v>694</v>
      </c>
      <c r="R595" s="28" t="str">
        <f t="shared" si="59"/>
        <v>Closed</v>
      </c>
      <c r="S595" s="17">
        <f t="shared" ca="1" si="58"/>
        <v>28</v>
      </c>
      <c r="T595" s="17">
        <f t="shared" si="60"/>
        <v>-32</v>
      </c>
      <c r="U595" s="17">
        <v>590</v>
      </c>
      <c r="V595" s="45">
        <v>20135</v>
      </c>
    </row>
    <row r="596" spans="1:22" ht="27.6">
      <c r="A596" s="45">
        <v>595</v>
      </c>
      <c r="B596" s="94" t="s">
        <v>1117</v>
      </c>
      <c r="C596" s="48" t="s">
        <v>9</v>
      </c>
      <c r="D596" s="51">
        <v>43879</v>
      </c>
      <c r="E596" s="51" t="s">
        <v>2551</v>
      </c>
      <c r="F596" s="51" t="s">
        <v>76</v>
      </c>
      <c r="G596" s="49" t="s">
        <v>2781</v>
      </c>
      <c r="H596" s="48" t="s">
        <v>88</v>
      </c>
      <c r="I596" s="49" t="str">
        <f t="shared" si="57"/>
        <v>Neutral</v>
      </c>
      <c r="J596" s="17">
        <v>9001</v>
      </c>
      <c r="K596" s="48">
        <v>8.1999999999999993</v>
      </c>
      <c r="L596" s="82" t="str">
        <f>IF(J596=9001,VLOOKUP(K596,'ISO-reference'!$C$1:$D$67,2,FALSE),IF(J596=45001,VLOOKUP(K596,'ISO-reference'!$A$1:$B$40,2,FALSE),IF(J596=21001,VLOOKUP(K596,'ISO-reference'!$E$1:$F$75,2,FALSE),"No ISO Mapping")))</f>
        <v xml:space="preserve"> Requirements for products and services</v>
      </c>
      <c r="M596" s="49" t="s">
        <v>194</v>
      </c>
      <c r="N596" s="16"/>
      <c r="O596" s="52">
        <f>D596+60</f>
        <v>43939</v>
      </c>
      <c r="P596" s="52">
        <v>43945</v>
      </c>
      <c r="Q596" s="82" t="s">
        <v>1118</v>
      </c>
      <c r="R596" s="28" t="str">
        <f t="shared" si="59"/>
        <v>Closed</v>
      </c>
      <c r="S596" s="17">
        <f t="shared" ca="1" si="58"/>
        <v>66</v>
      </c>
      <c r="T596" s="17">
        <f t="shared" si="60"/>
        <v>6</v>
      </c>
      <c r="U596" s="17">
        <v>599</v>
      </c>
      <c r="V596" s="45">
        <v>20136</v>
      </c>
    </row>
    <row r="597" spans="1:22" ht="27.6">
      <c r="A597" s="45">
        <v>596</v>
      </c>
      <c r="B597" s="94" t="s">
        <v>1119</v>
      </c>
      <c r="C597" s="48" t="s">
        <v>9</v>
      </c>
      <c r="D597" s="51">
        <v>43879</v>
      </c>
      <c r="E597" s="51" t="s">
        <v>2551</v>
      </c>
      <c r="F597" s="51" t="s">
        <v>76</v>
      </c>
      <c r="G597" s="49" t="s">
        <v>2781</v>
      </c>
      <c r="H597" s="48" t="s">
        <v>88</v>
      </c>
      <c r="I597" s="49" t="str">
        <f t="shared" si="57"/>
        <v>Neutral</v>
      </c>
      <c r="J597" s="17">
        <v>45001</v>
      </c>
      <c r="K597" s="48">
        <v>8.1</v>
      </c>
      <c r="L597" s="82" t="str">
        <f>IF(J597=9001,VLOOKUP(K597,'ISO-reference'!$C$1:$D$67,2,FALSE),IF(J597=45001,VLOOKUP(K597,'ISO-reference'!$A$1:$B$40,2,FALSE),IF(J597=21001,VLOOKUP(K597,'ISO-reference'!$E$1:$F$75,2,FALSE),"No ISO Mapping")))</f>
        <v xml:space="preserve"> Operational planning and control</v>
      </c>
      <c r="M597" s="49" t="s">
        <v>194</v>
      </c>
      <c r="N597" s="16"/>
      <c r="O597" s="52">
        <f>D597+60</f>
        <v>43939</v>
      </c>
      <c r="P597" s="52">
        <v>43907</v>
      </c>
      <c r="Q597" s="82" t="s">
        <v>1120</v>
      </c>
      <c r="R597" s="28" t="str">
        <f t="shared" si="59"/>
        <v>Closed</v>
      </c>
      <c r="S597" s="17">
        <f t="shared" ca="1" si="58"/>
        <v>28</v>
      </c>
      <c r="T597" s="17">
        <f t="shared" si="60"/>
        <v>-32</v>
      </c>
      <c r="U597" s="17">
        <v>591</v>
      </c>
      <c r="V597" s="45">
        <v>20137</v>
      </c>
    </row>
    <row r="598" spans="1:22" ht="41.4">
      <c r="A598" s="45">
        <v>597</v>
      </c>
      <c r="B598" s="82" t="s">
        <v>1121</v>
      </c>
      <c r="C598" s="48" t="s">
        <v>9</v>
      </c>
      <c r="D598" s="51">
        <v>43864</v>
      </c>
      <c r="E598" s="51" t="s">
        <v>2551</v>
      </c>
      <c r="F598" s="51" t="s">
        <v>10</v>
      </c>
      <c r="G598" s="49" t="s">
        <v>11</v>
      </c>
      <c r="H598" s="49" t="s">
        <v>12</v>
      </c>
      <c r="I598" s="49" t="str">
        <f t="shared" si="57"/>
        <v>Negative</v>
      </c>
      <c r="J598" s="17">
        <v>9001</v>
      </c>
      <c r="K598" s="49" t="s">
        <v>27</v>
      </c>
      <c r="L598" s="82" t="str">
        <f>IF(J598=9001,VLOOKUP(K598,'ISO-reference'!$C$1:$D$67,2,FALSE),IF(J598=45001,VLOOKUP(K598,'ISO-reference'!$A$1:$B$40,2,FALSE),IF(J598=21001,VLOOKUP(K598,'ISO-reference'!$E$1:$F$75,2,FALSE),"No ISO Mapping")))</f>
        <v xml:space="preserve"> Design &amp; development controls</v>
      </c>
      <c r="M598" s="49" t="s">
        <v>21</v>
      </c>
      <c r="N598" s="16"/>
      <c r="O598" s="52">
        <v>44104</v>
      </c>
      <c r="P598" s="52">
        <v>44015</v>
      </c>
      <c r="Q598" s="82" t="s">
        <v>1122</v>
      </c>
      <c r="R598" s="28" t="str">
        <f t="shared" si="59"/>
        <v>Closed</v>
      </c>
      <c r="S598" s="17">
        <f t="shared" ca="1" si="58"/>
        <v>151</v>
      </c>
      <c r="T598" s="17">
        <f t="shared" si="60"/>
        <v>-89</v>
      </c>
      <c r="U598" s="17">
        <v>607</v>
      </c>
      <c r="V598" s="45">
        <v>21879</v>
      </c>
    </row>
    <row r="599" spans="1:22" ht="41.4">
      <c r="A599" s="45">
        <v>598</v>
      </c>
      <c r="B599" s="82" t="s">
        <v>1123</v>
      </c>
      <c r="C599" s="48" t="s">
        <v>9</v>
      </c>
      <c r="D599" s="51">
        <v>43864</v>
      </c>
      <c r="E599" s="51" t="s">
        <v>2551</v>
      </c>
      <c r="F599" s="51" t="s">
        <v>10</v>
      </c>
      <c r="G599" s="49" t="s">
        <v>11</v>
      </c>
      <c r="H599" s="49" t="s">
        <v>88</v>
      </c>
      <c r="I599" s="49" t="str">
        <f t="shared" si="57"/>
        <v>Neutral</v>
      </c>
      <c r="J599" s="17">
        <v>9001</v>
      </c>
      <c r="K599" s="49" t="s">
        <v>59</v>
      </c>
      <c r="L599" s="82" t="str">
        <f>IF(J599=9001,VLOOKUP(K599,'ISO-reference'!$C$1:$D$67,2,FALSE),IF(J599=45001,VLOOKUP(K599,'ISO-reference'!$A$1:$B$40,2,FALSE),IF(J599=21001,VLOOKUP(K599,'ISO-reference'!$E$1:$F$75,2,FALSE),"No ISO Mapping")))</f>
        <v xml:space="preserve"> Organizational knowledge</v>
      </c>
      <c r="M599" s="49" t="s">
        <v>21</v>
      </c>
      <c r="N599" s="16"/>
      <c r="O599" s="52">
        <v>43997</v>
      </c>
      <c r="P599" s="52">
        <v>43959</v>
      </c>
      <c r="Q599" s="82" t="s">
        <v>1124</v>
      </c>
      <c r="R599" s="28" t="str">
        <f t="shared" si="59"/>
        <v>Closed</v>
      </c>
      <c r="S599" s="17">
        <f t="shared" ca="1" si="58"/>
        <v>95</v>
      </c>
      <c r="T599" s="17">
        <f t="shared" si="60"/>
        <v>-38</v>
      </c>
      <c r="U599" s="17">
        <v>605</v>
      </c>
      <c r="V599" s="45">
        <v>21882</v>
      </c>
    </row>
    <row r="600" spans="1:22" ht="41.4">
      <c r="A600" s="45">
        <v>599</v>
      </c>
      <c r="B600" s="82" t="s">
        <v>1125</v>
      </c>
      <c r="C600" s="48" t="s">
        <v>9</v>
      </c>
      <c r="D600" s="51">
        <v>43864</v>
      </c>
      <c r="E600" s="51" t="s">
        <v>2551</v>
      </c>
      <c r="F600" s="51" t="s">
        <v>10</v>
      </c>
      <c r="G600" s="49" t="s">
        <v>11</v>
      </c>
      <c r="H600" s="49" t="s">
        <v>19</v>
      </c>
      <c r="I600" s="49" t="str">
        <f t="shared" si="57"/>
        <v>Neutral</v>
      </c>
      <c r="J600" s="17">
        <v>9001</v>
      </c>
      <c r="K600" s="49" t="s">
        <v>193</v>
      </c>
      <c r="L600" s="82" t="str">
        <f>IF(J600=9001,VLOOKUP(K600,'ISO-reference'!$C$1:$D$67,2,FALSE),IF(J600=45001,VLOOKUP(K600,'ISO-reference'!$A$1:$B$40,2,FALSE),IF(J600=21001,VLOOKUP(K600,'ISO-reference'!$E$1:$F$75,2,FALSE),"No ISO Mapping")))</f>
        <v xml:space="preserve"> Determining requirements for products &amp; services</v>
      </c>
      <c r="M600" s="49" t="s">
        <v>21</v>
      </c>
      <c r="N600" s="16"/>
      <c r="O600" s="52">
        <f>D600+60</f>
        <v>43924</v>
      </c>
      <c r="P600" s="52">
        <v>43932</v>
      </c>
      <c r="Q600" s="86" t="s">
        <v>1126</v>
      </c>
      <c r="R600" s="28" t="str">
        <f t="shared" si="59"/>
        <v>Closed</v>
      </c>
      <c r="S600" s="17">
        <f t="shared" ca="1" si="58"/>
        <v>68</v>
      </c>
      <c r="T600" s="17">
        <f t="shared" si="60"/>
        <v>8</v>
      </c>
      <c r="U600" s="17">
        <v>606</v>
      </c>
      <c r="V600" s="45">
        <v>21885</v>
      </c>
    </row>
    <row r="601" spans="1:22" ht="55.2">
      <c r="A601" s="45">
        <v>600</v>
      </c>
      <c r="B601" s="82" t="s">
        <v>1127</v>
      </c>
      <c r="C601" s="48" t="s">
        <v>9</v>
      </c>
      <c r="D601" s="51">
        <v>43864</v>
      </c>
      <c r="E601" s="51" t="s">
        <v>2551</v>
      </c>
      <c r="F601" s="51" t="s">
        <v>10</v>
      </c>
      <c r="G601" s="49" t="s">
        <v>11</v>
      </c>
      <c r="H601" s="49" t="s">
        <v>19</v>
      </c>
      <c r="I601" s="49" t="str">
        <f t="shared" si="57"/>
        <v>Neutral</v>
      </c>
      <c r="J601" s="17">
        <v>9001</v>
      </c>
      <c r="K601" s="49" t="s">
        <v>30</v>
      </c>
      <c r="L601" s="82" t="str">
        <f>IF(J601=9001,VLOOKUP(K601,'ISO-reference'!$C$1:$D$67,2,FALSE),IF(J601=45001,VLOOKUP(K601,'ISO-reference'!$A$1:$B$40,2,FALSE),IF(J601=21001,VLOOKUP(K601,'ISO-reference'!$E$1:$F$75,2,FALSE),"No ISO Mapping")))</f>
        <v xml:space="preserve"> Monitoring &amp; measuring resources</v>
      </c>
      <c r="M601" s="49" t="s">
        <v>21</v>
      </c>
      <c r="N601" s="16"/>
      <c r="O601" s="52">
        <v>44027</v>
      </c>
      <c r="P601" s="52">
        <v>44046</v>
      </c>
      <c r="Q601" s="86" t="s">
        <v>1128</v>
      </c>
      <c r="R601" s="28" t="str">
        <f t="shared" si="59"/>
        <v>Closed</v>
      </c>
      <c r="S601" s="17">
        <f t="shared" ca="1" si="58"/>
        <v>182</v>
      </c>
      <c r="T601" s="17">
        <f t="shared" si="60"/>
        <v>19</v>
      </c>
      <c r="U601" s="17">
        <v>604</v>
      </c>
      <c r="V601" s="45">
        <v>21887</v>
      </c>
    </row>
    <row r="602" spans="1:22" ht="41.4">
      <c r="A602" s="45">
        <v>601</v>
      </c>
      <c r="B602" s="82" t="s">
        <v>1129</v>
      </c>
      <c r="C602" s="48" t="s">
        <v>9</v>
      </c>
      <c r="D602" s="51">
        <v>43864</v>
      </c>
      <c r="E602" s="51" t="s">
        <v>2551</v>
      </c>
      <c r="F602" s="51" t="s">
        <v>10</v>
      </c>
      <c r="G602" s="49" t="s">
        <v>11</v>
      </c>
      <c r="H602" s="49" t="s">
        <v>19</v>
      </c>
      <c r="I602" s="49" t="str">
        <f t="shared" si="57"/>
        <v>Neutral</v>
      </c>
      <c r="J602" s="17">
        <v>9001</v>
      </c>
      <c r="K602" s="49" t="s">
        <v>64</v>
      </c>
      <c r="L602" s="82" t="str">
        <f>IF(J602=9001,VLOOKUP(K602,'ISO-reference'!$C$1:$D$67,2,FALSE),IF(J602=45001,VLOOKUP(K602,'ISO-reference'!$A$1:$B$40,2,FALSE),IF(J602=21001,VLOOKUP(K602,'ISO-reference'!$E$1:$F$75,2,FALSE),"No ISO Mapping")))</f>
        <v xml:space="preserve"> Control of production &amp;  service provision</v>
      </c>
      <c r="M602" s="49" t="s">
        <v>21</v>
      </c>
      <c r="N602" s="16"/>
      <c r="O602" s="52">
        <v>44012</v>
      </c>
      <c r="P602" s="52">
        <v>44046</v>
      </c>
      <c r="Q602" s="86" t="s">
        <v>1130</v>
      </c>
      <c r="R602" s="28" t="str">
        <f t="shared" si="59"/>
        <v>Closed</v>
      </c>
      <c r="S602" s="17">
        <f t="shared" ca="1" si="58"/>
        <v>182</v>
      </c>
      <c r="T602" s="17">
        <f t="shared" si="60"/>
        <v>34</v>
      </c>
      <c r="U602" s="17">
        <v>608</v>
      </c>
      <c r="V602" s="45">
        <v>21890</v>
      </c>
    </row>
    <row r="603" spans="1:22" ht="27.6">
      <c r="A603" s="45">
        <v>602</v>
      </c>
      <c r="B603" s="82" t="s">
        <v>1131</v>
      </c>
      <c r="C603" s="48" t="s">
        <v>9</v>
      </c>
      <c r="D603" s="51">
        <v>43864</v>
      </c>
      <c r="E603" s="51" t="s">
        <v>2551</v>
      </c>
      <c r="F603" s="51" t="s">
        <v>10</v>
      </c>
      <c r="G603" s="49" t="s">
        <v>11</v>
      </c>
      <c r="H603" s="49" t="s">
        <v>19</v>
      </c>
      <c r="I603" s="49" t="str">
        <f t="shared" si="57"/>
        <v>Neutral</v>
      </c>
      <c r="J603" s="17">
        <v>9001</v>
      </c>
      <c r="K603" s="49" t="s">
        <v>45</v>
      </c>
      <c r="L603" s="82" t="str">
        <f>IF(J603=9001,VLOOKUP(K603,'ISO-reference'!$C$1:$D$67,2,FALSE),IF(J603=45001,VLOOKUP(K603,'ISO-reference'!$A$1:$B$40,2,FALSE),IF(J603=21001,VLOOKUP(K603,'ISO-reference'!$E$1:$F$75,2,FALSE),"No ISO Mapping")))</f>
        <v xml:space="preserve"> People</v>
      </c>
      <c r="M603" s="49" t="s">
        <v>21</v>
      </c>
      <c r="N603" s="16"/>
      <c r="O603" s="52">
        <f>D603+60</f>
        <v>43924</v>
      </c>
      <c r="P603" s="52">
        <v>43942</v>
      </c>
      <c r="Q603" s="82" t="s">
        <v>1132</v>
      </c>
      <c r="R603" s="28" t="str">
        <f t="shared" si="59"/>
        <v>Closed</v>
      </c>
      <c r="S603" s="17">
        <f t="shared" ca="1" si="58"/>
        <v>78</v>
      </c>
      <c r="T603" s="17">
        <f t="shared" si="60"/>
        <v>18</v>
      </c>
      <c r="U603" s="17">
        <v>603</v>
      </c>
      <c r="V603" s="45">
        <v>21892</v>
      </c>
    </row>
    <row r="604" spans="1:22" ht="41.4">
      <c r="A604" s="45">
        <v>603</v>
      </c>
      <c r="B604" s="82" t="s">
        <v>1133</v>
      </c>
      <c r="C604" s="48" t="s">
        <v>9</v>
      </c>
      <c r="D604" s="51">
        <v>43864</v>
      </c>
      <c r="E604" s="51" t="s">
        <v>2551</v>
      </c>
      <c r="F604" s="51" t="s">
        <v>10</v>
      </c>
      <c r="G604" s="49" t="s">
        <v>11</v>
      </c>
      <c r="H604" s="49" t="s">
        <v>19</v>
      </c>
      <c r="I604" s="49" t="str">
        <f t="shared" si="57"/>
        <v>Neutral</v>
      </c>
      <c r="J604" s="17">
        <v>9001</v>
      </c>
      <c r="K604" s="49">
        <v>9.1</v>
      </c>
      <c r="L604" s="82" t="str">
        <f>IF(J604=9001,VLOOKUP(K604,'ISO-reference'!$C$1:$D$67,2,FALSE),IF(J604=45001,VLOOKUP(K604,'ISO-reference'!$A$1:$B$40,2,FALSE),IF(J604=21001,VLOOKUP(K604,'ISO-reference'!$E$1:$F$75,2,FALSE),"No ISO Mapping")))</f>
        <v xml:space="preserve"> Monitoring, measurement, analysis &amp; evaluation</v>
      </c>
      <c r="M604" s="49" t="s">
        <v>21</v>
      </c>
      <c r="N604" s="16"/>
      <c r="O604" s="52">
        <v>44104</v>
      </c>
      <c r="P604" s="52">
        <v>44015</v>
      </c>
      <c r="Q604" s="82" t="s">
        <v>1134</v>
      </c>
      <c r="R604" s="28" t="str">
        <f t="shared" si="59"/>
        <v>Closed</v>
      </c>
      <c r="S604" s="17">
        <f t="shared" ca="1" si="58"/>
        <v>151</v>
      </c>
      <c r="T604" s="17">
        <f t="shared" si="60"/>
        <v>-89</v>
      </c>
      <c r="U604" s="17">
        <v>609</v>
      </c>
      <c r="V604" s="45">
        <v>21896</v>
      </c>
    </row>
    <row r="605" spans="1:22" ht="27.6">
      <c r="A605" s="45">
        <v>604</v>
      </c>
      <c r="B605" s="82" t="s">
        <v>1135</v>
      </c>
      <c r="C605" s="48" t="s">
        <v>9</v>
      </c>
      <c r="D605" s="51">
        <v>43864</v>
      </c>
      <c r="E605" s="51" t="s">
        <v>2551</v>
      </c>
      <c r="F605" s="51" t="s">
        <v>10</v>
      </c>
      <c r="G605" s="49" t="s">
        <v>11</v>
      </c>
      <c r="H605" s="49" t="s">
        <v>19</v>
      </c>
      <c r="I605" s="49" t="str">
        <f t="shared" si="57"/>
        <v>Neutral</v>
      </c>
      <c r="J605" s="17">
        <v>9001</v>
      </c>
      <c r="K605" s="49">
        <v>6.2</v>
      </c>
      <c r="L605" s="82" t="str">
        <f>IF(J605=9001,VLOOKUP(K605,'ISO-reference'!$C$1:$D$67,2,FALSE),IF(J605=45001,VLOOKUP(K605,'ISO-reference'!$A$1:$B$40,2,FALSE),IF(J605=21001,VLOOKUP(K605,'ISO-reference'!$E$1:$F$75,2,FALSE),"No ISO Mapping")))</f>
        <v xml:space="preserve"> Quality objectives &amp; planning to achieve them</v>
      </c>
      <c r="M605" s="49" t="s">
        <v>21</v>
      </c>
      <c r="N605" s="16"/>
      <c r="O605" s="52">
        <v>44104</v>
      </c>
      <c r="P605" s="52">
        <v>43963</v>
      </c>
      <c r="Q605" s="82" t="s">
        <v>1136</v>
      </c>
      <c r="R605" s="28" t="str">
        <f t="shared" si="59"/>
        <v>Closed</v>
      </c>
      <c r="S605" s="17">
        <f t="shared" ca="1" si="58"/>
        <v>99</v>
      </c>
      <c r="T605" s="17">
        <f t="shared" si="60"/>
        <v>-141</v>
      </c>
      <c r="U605" s="17">
        <v>602</v>
      </c>
      <c r="V605" s="45">
        <v>21897</v>
      </c>
    </row>
    <row r="606" spans="1:22" ht="27.6">
      <c r="A606" s="45">
        <v>605</v>
      </c>
      <c r="B606" s="82" t="s">
        <v>1137</v>
      </c>
      <c r="C606" s="48" t="s">
        <v>9</v>
      </c>
      <c r="D606" s="51">
        <v>43864</v>
      </c>
      <c r="E606" s="51" t="s">
        <v>2551</v>
      </c>
      <c r="F606" s="51" t="s">
        <v>10</v>
      </c>
      <c r="G606" s="49" t="s">
        <v>11</v>
      </c>
      <c r="H606" s="49" t="s">
        <v>19</v>
      </c>
      <c r="I606" s="49" t="str">
        <f t="shared" si="57"/>
        <v>Neutral</v>
      </c>
      <c r="J606" s="17">
        <v>9001</v>
      </c>
      <c r="K606" s="49" t="s">
        <v>120</v>
      </c>
      <c r="L606" s="82" t="str">
        <f>IF(J606=9001,VLOOKUP(K606,'ISO-reference'!$C$1:$D$67,2,FALSE),IF(J606=45001,VLOOKUP(K606,'ISO-reference'!$A$1:$B$40,2,FALSE),IF(J606=21001,VLOOKUP(K606,'ISO-reference'!$E$1:$F$75,2,FALSE),"No ISO Mapping")))</f>
        <v xml:space="preserve"> General (Performance Evaluation)</v>
      </c>
      <c r="M606" s="49" t="s">
        <v>21</v>
      </c>
      <c r="N606" s="16"/>
      <c r="O606" s="52">
        <v>44104</v>
      </c>
      <c r="P606" s="52">
        <v>43972</v>
      </c>
      <c r="Q606" s="82" t="s">
        <v>1138</v>
      </c>
      <c r="R606" s="28" t="str">
        <f t="shared" si="59"/>
        <v>Closed</v>
      </c>
      <c r="S606" s="17">
        <f t="shared" ca="1" si="58"/>
        <v>108</v>
      </c>
      <c r="T606" s="17">
        <f t="shared" si="60"/>
        <v>-132</v>
      </c>
      <c r="U606" s="17">
        <v>610</v>
      </c>
      <c r="V606" s="45">
        <v>21901</v>
      </c>
    </row>
    <row r="607" spans="1:22" ht="27.6">
      <c r="A607" s="45">
        <v>606</v>
      </c>
      <c r="B607" s="82" t="s">
        <v>1139</v>
      </c>
      <c r="C607" s="48" t="s">
        <v>9</v>
      </c>
      <c r="D607" s="51">
        <v>43864</v>
      </c>
      <c r="E607" s="51" t="s">
        <v>2551</v>
      </c>
      <c r="F607" s="51" t="s">
        <v>10</v>
      </c>
      <c r="G607" s="49" t="s">
        <v>11</v>
      </c>
      <c r="H607" s="49" t="s">
        <v>19</v>
      </c>
      <c r="I607" s="49" t="str">
        <f t="shared" si="57"/>
        <v>Neutral</v>
      </c>
      <c r="J607" s="17">
        <v>9001</v>
      </c>
      <c r="K607" s="49">
        <v>6.1</v>
      </c>
      <c r="L607" s="82" t="str">
        <f>IF(J607=9001,VLOOKUP(K607,'ISO-reference'!$C$1:$D$67,2,FALSE),IF(J607=45001,VLOOKUP(K607,'ISO-reference'!$A$1:$B$40,2,FALSE),IF(J607=21001,VLOOKUP(K607,'ISO-reference'!$E$1:$F$75,2,FALSE),"No ISO Mapping")))</f>
        <v xml:space="preserve"> Address risk &amp; opportunity</v>
      </c>
      <c r="M607" s="49" t="s">
        <v>489</v>
      </c>
      <c r="N607" s="16"/>
      <c r="O607" s="52">
        <v>44134</v>
      </c>
      <c r="P607" s="52">
        <v>44148</v>
      </c>
      <c r="Q607" s="82" t="s">
        <v>1140</v>
      </c>
      <c r="R607" s="28" t="str">
        <f t="shared" si="59"/>
        <v>Closed</v>
      </c>
      <c r="S607" s="17">
        <f t="shared" ca="1" si="58"/>
        <v>284</v>
      </c>
      <c r="T607" s="17">
        <f t="shared" si="60"/>
        <v>14</v>
      </c>
      <c r="U607" s="17">
        <v>601</v>
      </c>
      <c r="V607" s="45">
        <v>21902</v>
      </c>
    </row>
    <row r="608" spans="1:22" ht="41.4">
      <c r="A608" s="45">
        <v>607</v>
      </c>
      <c r="B608" s="82" t="s">
        <v>1141</v>
      </c>
      <c r="C608" s="48" t="s">
        <v>9</v>
      </c>
      <c r="D608" s="51">
        <v>43864</v>
      </c>
      <c r="E608" s="51" t="s">
        <v>2551</v>
      </c>
      <c r="F608" s="51" t="s">
        <v>10</v>
      </c>
      <c r="G608" s="49" t="s">
        <v>11</v>
      </c>
      <c r="H608" s="49" t="s">
        <v>19</v>
      </c>
      <c r="I608" s="49" t="str">
        <f t="shared" si="57"/>
        <v>Neutral</v>
      </c>
      <c r="J608" s="17">
        <v>9001</v>
      </c>
      <c r="K608" s="49">
        <v>6.1</v>
      </c>
      <c r="L608" s="82" t="str">
        <f>IF(J608=9001,VLOOKUP(K608,'ISO-reference'!$C$1:$D$67,2,FALSE),IF(J608=45001,VLOOKUP(K608,'ISO-reference'!$A$1:$B$40,2,FALSE),IF(J608=21001,VLOOKUP(K608,'ISO-reference'!$E$1:$F$75,2,FALSE),"No ISO Mapping")))</f>
        <v xml:space="preserve"> Address risk &amp; opportunity</v>
      </c>
      <c r="M608" s="49" t="s">
        <v>194</v>
      </c>
      <c r="N608" s="16"/>
      <c r="O608" s="52">
        <v>44104</v>
      </c>
      <c r="P608" s="52">
        <v>44084</v>
      </c>
      <c r="Q608" s="82" t="s">
        <v>1142</v>
      </c>
      <c r="R608" s="28" t="str">
        <f t="shared" si="59"/>
        <v>Closed</v>
      </c>
      <c r="S608" s="17">
        <f t="shared" ca="1" si="58"/>
        <v>220</v>
      </c>
      <c r="T608" s="17">
        <f t="shared" si="60"/>
        <v>-20</v>
      </c>
      <c r="U608" s="17">
        <v>600</v>
      </c>
      <c r="V608" s="45">
        <v>21903</v>
      </c>
    </row>
    <row r="609" spans="1:22" ht="41.4">
      <c r="A609" s="45">
        <v>608</v>
      </c>
      <c r="B609" s="82" t="s">
        <v>1143</v>
      </c>
      <c r="C609" s="48" t="s">
        <v>9</v>
      </c>
      <c r="D609" s="51">
        <v>43864</v>
      </c>
      <c r="E609" s="51" t="s">
        <v>2551</v>
      </c>
      <c r="F609" s="51" t="s">
        <v>10</v>
      </c>
      <c r="G609" s="49" t="s">
        <v>11</v>
      </c>
      <c r="H609" s="49" t="s">
        <v>19</v>
      </c>
      <c r="I609" s="49" t="str">
        <f t="shared" si="57"/>
        <v>Neutral</v>
      </c>
      <c r="J609" s="17">
        <v>9001</v>
      </c>
      <c r="K609" s="49" t="s">
        <v>947</v>
      </c>
      <c r="L609" s="82" t="str">
        <f>IF(J609=9001,VLOOKUP(K609,'ISO-reference'!$C$1:$D$67,2,FALSE),IF(J609=45001,VLOOKUP(K609,'ISO-reference'!$A$1:$B$40,2,FALSE),IF(J609=21001,VLOOKUP(K609,'ISO-reference'!$E$1:$F$75,2,FALSE),"No ISO Mapping")))</f>
        <v xml:space="preserve"> Customer satisfaction</v>
      </c>
      <c r="M609" s="49" t="s">
        <v>21</v>
      </c>
      <c r="N609" s="16"/>
      <c r="O609" s="52">
        <f t="shared" ref="O609:O640" si="62">D609+60</f>
        <v>43924</v>
      </c>
      <c r="P609" s="52">
        <v>43942</v>
      </c>
      <c r="Q609" s="82" t="s">
        <v>301</v>
      </c>
      <c r="R609" s="28" t="str">
        <f t="shared" si="59"/>
        <v>Closed</v>
      </c>
      <c r="S609" s="17">
        <f t="shared" ca="1" si="58"/>
        <v>78</v>
      </c>
      <c r="T609" s="17">
        <f t="shared" si="60"/>
        <v>18</v>
      </c>
      <c r="U609" s="17">
        <v>611</v>
      </c>
      <c r="V609" s="45">
        <v>21905</v>
      </c>
    </row>
    <row r="610" spans="1:22" ht="27.6">
      <c r="A610" s="45">
        <v>609</v>
      </c>
      <c r="B610" s="82" t="s">
        <v>1144</v>
      </c>
      <c r="C610" s="48" t="s">
        <v>9</v>
      </c>
      <c r="D610" s="51">
        <v>43864</v>
      </c>
      <c r="E610" s="51" t="s">
        <v>2551</v>
      </c>
      <c r="F610" s="51" t="s">
        <v>10</v>
      </c>
      <c r="G610" s="49" t="s">
        <v>11</v>
      </c>
      <c r="H610" s="49" t="s">
        <v>19</v>
      </c>
      <c r="I610" s="49" t="str">
        <f t="shared" si="57"/>
        <v>Neutral</v>
      </c>
      <c r="J610" s="17">
        <v>9001</v>
      </c>
      <c r="K610" s="49" t="s">
        <v>947</v>
      </c>
      <c r="L610" s="82" t="str">
        <f>IF(J610=9001,VLOOKUP(K610,'ISO-reference'!$C$1:$D$67,2,FALSE),IF(J610=45001,VLOOKUP(K610,'ISO-reference'!$A$1:$B$40,2,FALSE),IF(J610=21001,VLOOKUP(K610,'ISO-reference'!$E$1:$F$75,2,FALSE),"No ISO Mapping")))</f>
        <v xml:space="preserve"> Customer satisfaction</v>
      </c>
      <c r="M610" s="49" t="s">
        <v>185</v>
      </c>
      <c r="N610" s="16"/>
      <c r="O610" s="52">
        <f t="shared" si="62"/>
        <v>43924</v>
      </c>
      <c r="P610" s="52">
        <v>43942</v>
      </c>
      <c r="Q610" s="82" t="s">
        <v>301</v>
      </c>
      <c r="R610" s="28" t="str">
        <f t="shared" si="59"/>
        <v>Closed</v>
      </c>
      <c r="S610" s="17">
        <f t="shared" ca="1" si="58"/>
        <v>78</v>
      </c>
      <c r="T610" s="17">
        <f t="shared" si="60"/>
        <v>18</v>
      </c>
      <c r="U610" s="17">
        <v>612</v>
      </c>
      <c r="V610" s="45">
        <v>21928</v>
      </c>
    </row>
    <row r="611" spans="1:22" ht="27.6">
      <c r="A611" s="45">
        <v>610</v>
      </c>
      <c r="B611" s="82" t="s">
        <v>1145</v>
      </c>
      <c r="C611" s="48" t="s">
        <v>9</v>
      </c>
      <c r="D611" s="51">
        <v>43864</v>
      </c>
      <c r="E611" s="51" t="s">
        <v>2551</v>
      </c>
      <c r="F611" s="51" t="s">
        <v>10</v>
      </c>
      <c r="G611" s="49" t="s">
        <v>11</v>
      </c>
      <c r="H611" s="49" t="s">
        <v>19</v>
      </c>
      <c r="I611" s="49" t="str">
        <f t="shared" si="57"/>
        <v>Neutral</v>
      </c>
      <c r="J611" s="17">
        <v>9001</v>
      </c>
      <c r="K611" s="49" t="s">
        <v>947</v>
      </c>
      <c r="L611" s="82" t="str">
        <f>IF(J611=9001,VLOOKUP(K611,'ISO-reference'!$C$1:$D$67,2,FALSE),IF(J611=45001,VLOOKUP(K611,'ISO-reference'!$A$1:$B$40,2,FALSE),IF(J611=21001,VLOOKUP(K611,'ISO-reference'!$E$1:$F$75,2,FALSE),"No ISO Mapping")))</f>
        <v xml:space="preserve"> Customer satisfaction</v>
      </c>
      <c r="M611" s="49" t="s">
        <v>21</v>
      </c>
      <c r="N611" s="16"/>
      <c r="O611" s="52">
        <f t="shared" si="62"/>
        <v>43924</v>
      </c>
      <c r="P611" s="52">
        <v>43934</v>
      </c>
      <c r="Q611" s="82" t="s">
        <v>1146</v>
      </c>
      <c r="R611" s="28" t="str">
        <f t="shared" si="59"/>
        <v>Closed</v>
      </c>
      <c r="S611" s="17">
        <f t="shared" ca="1" si="58"/>
        <v>70</v>
      </c>
      <c r="T611" s="17">
        <f t="shared" si="60"/>
        <v>10</v>
      </c>
      <c r="U611" s="17">
        <v>613</v>
      </c>
      <c r="V611" s="45">
        <v>21931</v>
      </c>
    </row>
    <row r="612" spans="1:22">
      <c r="A612" s="45">
        <v>611</v>
      </c>
      <c r="B612" s="82" t="s">
        <v>1147</v>
      </c>
      <c r="C612" s="49" t="s">
        <v>134</v>
      </c>
      <c r="D612" s="51">
        <v>43916</v>
      </c>
      <c r="E612" s="51" t="s">
        <v>2551</v>
      </c>
      <c r="F612" s="51" t="s">
        <v>76</v>
      </c>
      <c r="G612" s="49" t="s">
        <v>946</v>
      </c>
      <c r="H612" s="49" t="s">
        <v>19</v>
      </c>
      <c r="I612" s="49" t="str">
        <f t="shared" si="57"/>
        <v>Neutral</v>
      </c>
      <c r="J612" s="45">
        <v>45001</v>
      </c>
      <c r="K612" s="49">
        <v>7.1</v>
      </c>
      <c r="L612" s="82" t="str">
        <f>IF(J612=9001,VLOOKUP(K612,'ISO-reference'!$C$1:$D$67,2,FALSE),IF(J612=45001,VLOOKUP(K612,'ISO-reference'!$A$1:$B$40,2,FALSE),IF(J612=21001,VLOOKUP(K612,'ISO-reference'!$E$1:$F$75,2,FALSE),"No ISO Mapping")))</f>
        <v xml:space="preserve"> Resources</v>
      </c>
      <c r="M612" s="49" t="s">
        <v>13</v>
      </c>
      <c r="N612" s="16"/>
      <c r="O612" s="54">
        <f t="shared" si="62"/>
        <v>43976</v>
      </c>
      <c r="P612" s="52">
        <v>44004</v>
      </c>
      <c r="Q612" s="82" t="s">
        <v>1148</v>
      </c>
      <c r="R612" s="28" t="str">
        <f t="shared" si="59"/>
        <v>Closed</v>
      </c>
      <c r="S612" s="17">
        <f t="shared" ca="1" si="58"/>
        <v>88</v>
      </c>
      <c r="T612" s="17">
        <f t="shared" si="60"/>
        <v>28</v>
      </c>
      <c r="U612" s="17">
        <v>618</v>
      </c>
      <c r="V612" s="45">
        <v>24494</v>
      </c>
    </row>
    <row r="613" spans="1:22" ht="27.6">
      <c r="A613" s="45">
        <v>612</v>
      </c>
      <c r="B613" s="82" t="s">
        <v>1149</v>
      </c>
      <c r="C613" s="49" t="s">
        <v>134</v>
      </c>
      <c r="D613" s="51">
        <v>43916</v>
      </c>
      <c r="E613" s="51" t="s">
        <v>2551</v>
      </c>
      <c r="F613" s="51" t="s">
        <v>76</v>
      </c>
      <c r="G613" s="49" t="s">
        <v>946</v>
      </c>
      <c r="H613" s="49" t="s">
        <v>19</v>
      </c>
      <c r="I613" s="49" t="str">
        <f t="shared" si="57"/>
        <v>Neutral</v>
      </c>
      <c r="J613" s="45">
        <v>45001</v>
      </c>
      <c r="K613" s="49">
        <v>9.1</v>
      </c>
      <c r="L613" s="82" t="str">
        <f>IF(J613=9001,VLOOKUP(K613,'ISO-reference'!$C$1:$D$67,2,FALSE),IF(J613=45001,VLOOKUP(K613,'ISO-reference'!$A$1:$B$40,2,FALSE),IF(J613=21001,VLOOKUP(K613,'ISO-reference'!$E$1:$F$75,2,FALSE),"No ISO Mapping")))</f>
        <v xml:space="preserve"> Monitoring, measurement, analysis &amp; performance evaluation</v>
      </c>
      <c r="M613" s="49" t="s">
        <v>16</v>
      </c>
      <c r="N613" s="16"/>
      <c r="O613" s="54">
        <f t="shared" si="62"/>
        <v>43976</v>
      </c>
      <c r="P613" s="52">
        <v>43990</v>
      </c>
      <c r="Q613" s="82" t="s">
        <v>1150</v>
      </c>
      <c r="R613" s="28" t="str">
        <f t="shared" si="59"/>
        <v>Closed</v>
      </c>
      <c r="S613" s="17">
        <f t="shared" ca="1" si="58"/>
        <v>74</v>
      </c>
      <c r="T613" s="17">
        <f t="shared" si="60"/>
        <v>14</v>
      </c>
      <c r="U613" s="17">
        <v>626</v>
      </c>
      <c r="V613" s="45">
        <v>24495</v>
      </c>
    </row>
    <row r="614" spans="1:22" ht="27.6">
      <c r="A614" s="45">
        <v>613</v>
      </c>
      <c r="B614" s="82" t="s">
        <v>1528</v>
      </c>
      <c r="C614" s="49" t="s">
        <v>134</v>
      </c>
      <c r="D614" s="51">
        <v>43916</v>
      </c>
      <c r="E614" s="51" t="s">
        <v>2551</v>
      </c>
      <c r="F614" s="51" t="s">
        <v>76</v>
      </c>
      <c r="G614" s="49" t="s">
        <v>946</v>
      </c>
      <c r="H614" s="49" t="s">
        <v>19</v>
      </c>
      <c r="I614" s="49" t="str">
        <f t="shared" si="57"/>
        <v>Neutral</v>
      </c>
      <c r="J614" s="45">
        <v>45001</v>
      </c>
      <c r="K614" s="49" t="s">
        <v>591</v>
      </c>
      <c r="L614" s="82" t="str">
        <f>IF(J614=9001,VLOOKUP(K614,'ISO-reference'!$C$1:$D$67,2,FALSE),IF(J614=45001,VLOOKUP(K614,'ISO-reference'!$A$1:$B$40,2,FALSE),IF(J614=21001,VLOOKUP(K614,'ISO-reference'!$E$1:$F$75,2,FALSE),"No ISO Mapping")))</f>
        <v xml:space="preserve"> Eliminating Hazards and reducing OH&amp;S risks</v>
      </c>
      <c r="M614" s="49" t="s">
        <v>16</v>
      </c>
      <c r="N614" s="16"/>
      <c r="O614" s="54">
        <f t="shared" si="62"/>
        <v>43976</v>
      </c>
      <c r="P614" s="52">
        <v>43979</v>
      </c>
      <c r="Q614" s="82" t="s">
        <v>1151</v>
      </c>
      <c r="R614" s="28" t="str">
        <f t="shared" si="59"/>
        <v>Closed</v>
      </c>
      <c r="S614" s="17">
        <f t="shared" ca="1" si="58"/>
        <v>63</v>
      </c>
      <c r="T614" s="17">
        <f t="shared" si="60"/>
        <v>3</v>
      </c>
      <c r="U614" s="17">
        <v>622</v>
      </c>
      <c r="V614" s="45">
        <v>24496</v>
      </c>
    </row>
    <row r="615" spans="1:22" ht="41.4">
      <c r="A615" s="45">
        <v>614</v>
      </c>
      <c r="B615" s="82" t="s">
        <v>1152</v>
      </c>
      <c r="C615" s="49" t="s">
        <v>134</v>
      </c>
      <c r="D615" s="51">
        <v>43916</v>
      </c>
      <c r="E615" s="51" t="s">
        <v>2551</v>
      </c>
      <c r="F615" s="51" t="s">
        <v>76</v>
      </c>
      <c r="G615" s="49" t="s">
        <v>946</v>
      </c>
      <c r="H615" s="49" t="s">
        <v>19</v>
      </c>
      <c r="I615" s="49" t="str">
        <f t="shared" si="57"/>
        <v>Neutral</v>
      </c>
      <c r="J615" s="45">
        <v>45001</v>
      </c>
      <c r="K615" s="49">
        <v>4.2</v>
      </c>
      <c r="L615" s="82" t="str">
        <f>IF(J615=9001,VLOOKUP(K615,'ISO-reference'!$C$1:$D$67,2,FALSE),IF(J615=45001,VLOOKUP(K615,'ISO-reference'!$A$1:$B$40,2,FALSE),IF(J615=21001,VLOOKUP(K615,'ISO-reference'!$E$1:$F$75,2,FALSE),"No ISO Mapping")))</f>
        <v xml:space="preserve"> Needs &amp; Expectations of workers and other interested parties</v>
      </c>
      <c r="M615" s="49" t="s">
        <v>73</v>
      </c>
      <c r="N615" s="16"/>
      <c r="O615" s="54">
        <f t="shared" si="62"/>
        <v>43976</v>
      </c>
      <c r="P615" s="52">
        <v>43990</v>
      </c>
      <c r="Q615" s="82" t="s">
        <v>1153</v>
      </c>
      <c r="R615" s="28" t="str">
        <f t="shared" si="59"/>
        <v>Closed</v>
      </c>
      <c r="S615" s="17">
        <f t="shared" ca="1" si="58"/>
        <v>74</v>
      </c>
      <c r="T615" s="17">
        <f t="shared" si="60"/>
        <v>14</v>
      </c>
      <c r="U615" s="17"/>
      <c r="V615" s="45">
        <v>24497</v>
      </c>
    </row>
    <row r="616" spans="1:22" ht="27.6">
      <c r="A616" s="45">
        <v>615</v>
      </c>
      <c r="B616" s="82" t="s">
        <v>1529</v>
      </c>
      <c r="C616" s="49" t="s">
        <v>134</v>
      </c>
      <c r="D616" s="51">
        <v>43916</v>
      </c>
      <c r="E616" s="51" t="s">
        <v>2551</v>
      </c>
      <c r="F616" s="51" t="s">
        <v>76</v>
      </c>
      <c r="G616" s="49" t="s">
        <v>946</v>
      </c>
      <c r="H616" s="49" t="s">
        <v>19</v>
      </c>
      <c r="I616" s="49" t="str">
        <f t="shared" si="57"/>
        <v>Neutral</v>
      </c>
      <c r="J616" s="45">
        <v>45001</v>
      </c>
      <c r="K616" s="49">
        <v>7.1</v>
      </c>
      <c r="L616" s="82" t="str">
        <f>IF(J616=9001,VLOOKUP(K616,'ISO-reference'!$C$1:$D$67,2,FALSE),IF(J616=45001,VLOOKUP(K616,'ISO-reference'!$A$1:$B$40,2,FALSE),IF(J616=21001,VLOOKUP(K616,'ISO-reference'!$E$1:$F$75,2,FALSE),"No ISO Mapping")))</f>
        <v xml:space="preserve"> Resources</v>
      </c>
      <c r="M616" s="49" t="s">
        <v>13</v>
      </c>
      <c r="N616" s="16"/>
      <c r="O616" s="54">
        <f t="shared" si="62"/>
        <v>43976</v>
      </c>
      <c r="P616" s="52">
        <v>43979</v>
      </c>
      <c r="Q616" s="82" t="s">
        <v>1154</v>
      </c>
      <c r="R616" s="28" t="str">
        <f t="shared" si="59"/>
        <v>Closed</v>
      </c>
      <c r="S616" s="17">
        <f t="shared" ca="1" si="58"/>
        <v>63</v>
      </c>
      <c r="T616" s="17">
        <f t="shared" si="60"/>
        <v>3</v>
      </c>
      <c r="U616" s="17">
        <v>628</v>
      </c>
      <c r="V616" s="45">
        <v>24498</v>
      </c>
    </row>
    <row r="617" spans="1:22">
      <c r="A617" s="45">
        <v>616</v>
      </c>
      <c r="B617" s="82" t="s">
        <v>1155</v>
      </c>
      <c r="C617" s="49" t="s">
        <v>134</v>
      </c>
      <c r="D617" s="51">
        <v>43916</v>
      </c>
      <c r="E617" s="51" t="s">
        <v>2551</v>
      </c>
      <c r="F617" s="51" t="s">
        <v>76</v>
      </c>
      <c r="G617" s="49" t="s">
        <v>946</v>
      </c>
      <c r="H617" s="49" t="s">
        <v>19</v>
      </c>
      <c r="I617" s="49" t="str">
        <f t="shared" si="57"/>
        <v>Neutral</v>
      </c>
      <c r="J617" s="45">
        <v>45001</v>
      </c>
      <c r="K617" s="49">
        <v>7.5</v>
      </c>
      <c r="L617" s="82" t="str">
        <f>IF(J617=9001,VLOOKUP(K617,'ISO-reference'!$C$1:$D$67,2,FALSE),IF(J617=45001,VLOOKUP(K617,'ISO-reference'!$A$1:$B$40,2,FALSE),IF(J617=21001,VLOOKUP(K617,'ISO-reference'!$E$1:$F$75,2,FALSE),"No ISO Mapping")))</f>
        <v xml:space="preserve"> Documented information</v>
      </c>
      <c r="M617" s="49" t="s">
        <v>16</v>
      </c>
      <c r="N617" s="16"/>
      <c r="O617" s="54">
        <f t="shared" si="62"/>
        <v>43976</v>
      </c>
      <c r="P617" s="52">
        <v>44000</v>
      </c>
      <c r="Q617" s="82" t="s">
        <v>1156</v>
      </c>
      <c r="R617" s="28" t="str">
        <f t="shared" si="59"/>
        <v>Closed</v>
      </c>
      <c r="S617" s="17">
        <f t="shared" ca="1" si="58"/>
        <v>84</v>
      </c>
      <c r="T617" s="17">
        <f t="shared" si="60"/>
        <v>24</v>
      </c>
      <c r="U617" s="17">
        <v>619</v>
      </c>
      <c r="V617" s="45">
        <v>24500</v>
      </c>
    </row>
    <row r="618" spans="1:22" ht="27.6">
      <c r="A618" s="45">
        <v>617</v>
      </c>
      <c r="B618" s="82" t="s">
        <v>1530</v>
      </c>
      <c r="C618" s="49" t="s">
        <v>134</v>
      </c>
      <c r="D618" s="51">
        <v>43916</v>
      </c>
      <c r="E618" s="51" t="s">
        <v>2551</v>
      </c>
      <c r="F618" s="51" t="s">
        <v>76</v>
      </c>
      <c r="G618" s="49" t="s">
        <v>946</v>
      </c>
      <c r="H618" s="49" t="s">
        <v>19</v>
      </c>
      <c r="I618" s="49" t="str">
        <f t="shared" si="57"/>
        <v>Neutral</v>
      </c>
      <c r="J618" s="45">
        <v>45001</v>
      </c>
      <c r="K618" s="49" t="s">
        <v>1157</v>
      </c>
      <c r="L618" s="82" t="str">
        <f>IF(J618=9001,VLOOKUP(K618,'ISO-reference'!$C$1:$D$67,2,FALSE),IF(J618=45001,VLOOKUP(K618,'ISO-reference'!$A$1:$B$40,2,FALSE),IF(J618=21001,VLOOKUP(K618,'ISO-reference'!$E$1:$F$75,2,FALSE),"No ISO Mapping")))</f>
        <v xml:space="preserve"> Procurement</v>
      </c>
      <c r="M618" s="49" t="s">
        <v>16</v>
      </c>
      <c r="N618" s="16"/>
      <c r="O618" s="54">
        <f t="shared" si="62"/>
        <v>43976</v>
      </c>
      <c r="P618" s="52">
        <v>44034</v>
      </c>
      <c r="Q618" s="82" t="s">
        <v>1158</v>
      </c>
      <c r="R618" s="28" t="str">
        <f t="shared" si="59"/>
        <v>Closed</v>
      </c>
      <c r="S618" s="17">
        <f t="shared" ca="1" si="58"/>
        <v>118</v>
      </c>
      <c r="T618" s="17">
        <f t="shared" si="60"/>
        <v>58</v>
      </c>
      <c r="U618" s="17">
        <v>623</v>
      </c>
      <c r="V618" s="45">
        <v>24501</v>
      </c>
    </row>
    <row r="619" spans="1:22">
      <c r="A619" s="45">
        <v>618</v>
      </c>
      <c r="B619" s="82" t="s">
        <v>1159</v>
      </c>
      <c r="C619" s="49" t="s">
        <v>134</v>
      </c>
      <c r="D619" s="51">
        <v>43916</v>
      </c>
      <c r="E619" s="51" t="s">
        <v>2551</v>
      </c>
      <c r="F619" s="51" t="s">
        <v>76</v>
      </c>
      <c r="G619" s="49" t="s">
        <v>946</v>
      </c>
      <c r="H619" s="49" t="s">
        <v>19</v>
      </c>
      <c r="I619" s="49" t="str">
        <f t="shared" si="57"/>
        <v>Neutral</v>
      </c>
      <c r="J619" s="45">
        <v>45001</v>
      </c>
      <c r="K619" s="49" t="s">
        <v>947</v>
      </c>
      <c r="L619" s="82" t="str">
        <f>IF(J619=9001,VLOOKUP(K619,'ISO-reference'!$C$1:$D$67,2,FALSE),IF(J619=45001,VLOOKUP(K619,'ISO-reference'!$A$1:$B$40,2,FALSE),IF(J619=21001,VLOOKUP(K619,'ISO-reference'!$E$1:$F$75,2,FALSE),"No ISO Mapping")))</f>
        <v xml:space="preserve"> Evaluation of Complaince</v>
      </c>
      <c r="M619" s="49" t="s">
        <v>16</v>
      </c>
      <c r="N619" s="16"/>
      <c r="O619" s="54">
        <f t="shared" si="62"/>
        <v>43976</v>
      </c>
      <c r="P619" s="52">
        <v>44033</v>
      </c>
      <c r="Q619" s="82" t="s">
        <v>269</v>
      </c>
      <c r="R619" s="28" t="str">
        <f t="shared" si="59"/>
        <v>Closed</v>
      </c>
      <c r="S619" s="17">
        <f t="shared" ca="1" si="58"/>
        <v>117</v>
      </c>
      <c r="T619" s="17">
        <f t="shared" si="60"/>
        <v>57</v>
      </c>
      <c r="U619" s="17">
        <v>627</v>
      </c>
      <c r="V619" s="45">
        <v>24502</v>
      </c>
    </row>
    <row r="620" spans="1:22" ht="27.6">
      <c r="A620" s="45">
        <v>619</v>
      </c>
      <c r="B620" s="82" t="s">
        <v>1160</v>
      </c>
      <c r="C620" s="49" t="s">
        <v>134</v>
      </c>
      <c r="D620" s="51">
        <v>43916</v>
      </c>
      <c r="E620" s="51" t="s">
        <v>2551</v>
      </c>
      <c r="F620" s="51" t="s">
        <v>76</v>
      </c>
      <c r="G620" s="49" t="s">
        <v>946</v>
      </c>
      <c r="H620" s="49" t="s">
        <v>19</v>
      </c>
      <c r="I620" s="49" t="str">
        <f t="shared" si="57"/>
        <v>Neutral</v>
      </c>
      <c r="J620" s="45">
        <v>45001</v>
      </c>
      <c r="K620" s="49">
        <v>8.1</v>
      </c>
      <c r="L620" s="82" t="str">
        <f>IF(J620=9001,VLOOKUP(K620,'ISO-reference'!$C$1:$D$67,2,FALSE),IF(J620=45001,VLOOKUP(K620,'ISO-reference'!$A$1:$B$40,2,FALSE),IF(J620=21001,VLOOKUP(K620,'ISO-reference'!$E$1:$F$75,2,FALSE),"No ISO Mapping")))</f>
        <v xml:space="preserve"> Operational planning and control</v>
      </c>
      <c r="M620" s="49" t="s">
        <v>16</v>
      </c>
      <c r="N620" s="16"/>
      <c r="O620" s="54">
        <f t="shared" si="62"/>
        <v>43976</v>
      </c>
      <c r="P620" s="52">
        <v>44034</v>
      </c>
      <c r="Q620" s="82" t="s">
        <v>1161</v>
      </c>
      <c r="R620" s="28" t="str">
        <f t="shared" si="59"/>
        <v>Closed</v>
      </c>
      <c r="S620" s="17">
        <f t="shared" ca="1" si="58"/>
        <v>118</v>
      </c>
      <c r="T620" s="17">
        <f t="shared" si="60"/>
        <v>58</v>
      </c>
      <c r="U620" s="17">
        <v>621</v>
      </c>
      <c r="V620" s="45">
        <v>24503</v>
      </c>
    </row>
    <row r="621" spans="1:22" ht="27.6">
      <c r="A621" s="45">
        <v>620</v>
      </c>
      <c r="B621" s="82" t="s">
        <v>1162</v>
      </c>
      <c r="C621" s="49" t="s">
        <v>134</v>
      </c>
      <c r="D621" s="51">
        <v>43916</v>
      </c>
      <c r="E621" s="51" t="s">
        <v>2551</v>
      </c>
      <c r="F621" s="51" t="s">
        <v>76</v>
      </c>
      <c r="G621" s="49" t="s">
        <v>946</v>
      </c>
      <c r="H621" s="49" t="s">
        <v>19</v>
      </c>
      <c r="I621" s="49" t="str">
        <f t="shared" si="57"/>
        <v>Neutral</v>
      </c>
      <c r="J621" s="45">
        <v>45001</v>
      </c>
      <c r="K621" s="49">
        <v>8.1999999999999993</v>
      </c>
      <c r="L621" s="82" t="str">
        <f>IF(J621=9001,VLOOKUP(K621,'ISO-reference'!$C$1:$D$67,2,FALSE),IF(J621=45001,VLOOKUP(K621,'ISO-reference'!$A$1:$B$40,2,FALSE),IF(J621=21001,VLOOKUP(K621,'ISO-reference'!$E$1:$F$75,2,FALSE),"No ISO Mapping")))</f>
        <v xml:space="preserve"> Emergency preparedness and response</v>
      </c>
      <c r="M621" s="49" t="s">
        <v>16</v>
      </c>
      <c r="N621" s="16"/>
      <c r="O621" s="54">
        <f t="shared" si="62"/>
        <v>43976</v>
      </c>
      <c r="P621" s="52">
        <v>43990</v>
      </c>
      <c r="Q621" s="82" t="s">
        <v>1163</v>
      </c>
      <c r="R621" s="28" t="str">
        <f t="shared" si="59"/>
        <v>Closed</v>
      </c>
      <c r="S621" s="17">
        <f t="shared" ca="1" si="58"/>
        <v>74</v>
      </c>
      <c r="T621" s="17">
        <f t="shared" si="60"/>
        <v>14</v>
      </c>
      <c r="U621" s="17">
        <v>624</v>
      </c>
      <c r="V621" s="45">
        <v>24505</v>
      </c>
    </row>
    <row r="622" spans="1:22" ht="27.6">
      <c r="A622" s="45">
        <v>621</v>
      </c>
      <c r="B622" s="82" t="s">
        <v>1531</v>
      </c>
      <c r="C622" s="49" t="s">
        <v>134</v>
      </c>
      <c r="D622" s="51">
        <v>43916</v>
      </c>
      <c r="E622" s="51" t="s">
        <v>2551</v>
      </c>
      <c r="F622" s="51" t="s">
        <v>76</v>
      </c>
      <c r="G622" s="49" t="s">
        <v>946</v>
      </c>
      <c r="H622" s="49" t="s">
        <v>19</v>
      </c>
      <c r="I622" s="49" t="str">
        <f t="shared" si="57"/>
        <v>Neutral</v>
      </c>
      <c r="J622" s="45">
        <v>45001</v>
      </c>
      <c r="K622" s="49">
        <v>8.1999999999999993</v>
      </c>
      <c r="L622" s="82" t="str">
        <f>IF(J622=9001,VLOOKUP(K622,'ISO-reference'!$C$1:$D$67,2,FALSE),IF(J622=45001,VLOOKUP(K622,'ISO-reference'!$A$1:$B$40,2,FALSE),IF(J622=21001,VLOOKUP(K622,'ISO-reference'!$E$1:$F$75,2,FALSE),"No ISO Mapping")))</f>
        <v xml:space="preserve"> Emergency preparedness and response</v>
      </c>
      <c r="M622" s="49" t="s">
        <v>16</v>
      </c>
      <c r="N622" s="16"/>
      <c r="O622" s="54">
        <f t="shared" si="62"/>
        <v>43976</v>
      </c>
      <c r="P622" s="52">
        <v>43990</v>
      </c>
      <c r="Q622" s="82" t="s">
        <v>1164</v>
      </c>
      <c r="R622" s="28" t="str">
        <f t="shared" si="59"/>
        <v>Closed</v>
      </c>
      <c r="S622" s="17">
        <f t="shared" ca="1" si="58"/>
        <v>74</v>
      </c>
      <c r="T622" s="17">
        <f t="shared" si="60"/>
        <v>14</v>
      </c>
      <c r="U622" s="17">
        <v>625</v>
      </c>
      <c r="V622" s="45">
        <v>24506</v>
      </c>
    </row>
    <row r="623" spans="1:22">
      <c r="A623" s="45">
        <v>622</v>
      </c>
      <c r="B623" s="82" t="s">
        <v>1165</v>
      </c>
      <c r="C623" s="49" t="s">
        <v>134</v>
      </c>
      <c r="D623" s="51">
        <v>43916</v>
      </c>
      <c r="E623" s="51" t="s">
        <v>2551</v>
      </c>
      <c r="F623" s="51" t="s">
        <v>76</v>
      </c>
      <c r="G623" s="49" t="s">
        <v>946</v>
      </c>
      <c r="H623" s="49" t="s">
        <v>19</v>
      </c>
      <c r="I623" s="49" t="str">
        <f t="shared" si="57"/>
        <v>Neutral</v>
      </c>
      <c r="J623" s="45">
        <v>45001</v>
      </c>
      <c r="K623" s="49" t="s">
        <v>1040</v>
      </c>
      <c r="L623" s="82" t="str">
        <f>IF(J623=9001,VLOOKUP(K623,'ISO-reference'!$C$1:$D$67,2,FALSE),IF(J623=45001,VLOOKUP(K623,'ISO-reference'!$A$1:$B$40,2,FALSE),IF(J623=21001,VLOOKUP(K623,'ISO-reference'!$E$1:$F$75,2,FALSE),"No ISO Mapping")))</f>
        <v xml:space="preserve"> General (Documented Info)</v>
      </c>
      <c r="M623" s="49" t="s">
        <v>16</v>
      </c>
      <c r="N623" s="16"/>
      <c r="O623" s="54">
        <f t="shared" si="62"/>
        <v>43976</v>
      </c>
      <c r="P623" s="52">
        <v>44033</v>
      </c>
      <c r="Q623" s="82" t="s">
        <v>269</v>
      </c>
      <c r="R623" s="28" t="str">
        <f t="shared" si="59"/>
        <v>Closed</v>
      </c>
      <c r="S623" s="17">
        <f t="shared" ca="1" si="58"/>
        <v>117</v>
      </c>
      <c r="T623" s="17">
        <f t="shared" si="60"/>
        <v>57</v>
      </c>
      <c r="U623" s="17">
        <v>620</v>
      </c>
      <c r="V623" s="45">
        <v>24507</v>
      </c>
    </row>
    <row r="624" spans="1:22" ht="27.6">
      <c r="A624" s="45">
        <v>623</v>
      </c>
      <c r="B624" s="82" t="s">
        <v>1166</v>
      </c>
      <c r="C624" s="49" t="s">
        <v>134</v>
      </c>
      <c r="D624" s="51">
        <v>43916</v>
      </c>
      <c r="E624" s="51" t="s">
        <v>2551</v>
      </c>
      <c r="F624" s="51" t="s">
        <v>76</v>
      </c>
      <c r="G624" s="49" t="s">
        <v>946</v>
      </c>
      <c r="H624" s="49" t="s">
        <v>19</v>
      </c>
      <c r="I624" s="49" t="str">
        <f t="shared" si="57"/>
        <v>Neutral</v>
      </c>
      <c r="J624" s="45">
        <v>45001</v>
      </c>
      <c r="K624" s="49">
        <v>7.1</v>
      </c>
      <c r="L624" s="82" t="str">
        <f>IF(J624=9001,VLOOKUP(K624,'ISO-reference'!$C$1:$D$67,2,FALSE),IF(J624=45001,VLOOKUP(K624,'ISO-reference'!$A$1:$B$40,2,FALSE),IF(J624=21001,VLOOKUP(K624,'ISO-reference'!$E$1:$F$75,2,FALSE),"No ISO Mapping")))</f>
        <v xml:space="preserve"> Resources</v>
      </c>
      <c r="M624" s="49" t="s">
        <v>13</v>
      </c>
      <c r="N624" s="16"/>
      <c r="O624" s="54">
        <f t="shared" si="62"/>
        <v>43976</v>
      </c>
      <c r="P624" s="52">
        <v>43990</v>
      </c>
      <c r="Q624" s="82" t="s">
        <v>1167</v>
      </c>
      <c r="R624" s="28" t="str">
        <f t="shared" si="59"/>
        <v>Closed</v>
      </c>
      <c r="S624" s="17">
        <f t="shared" ca="1" si="58"/>
        <v>74</v>
      </c>
      <c r="T624" s="17">
        <f t="shared" si="60"/>
        <v>14</v>
      </c>
      <c r="U624" s="17">
        <v>630</v>
      </c>
      <c r="V624" s="45">
        <v>24508</v>
      </c>
    </row>
    <row r="625" spans="1:22" ht="27.6">
      <c r="A625" s="45">
        <v>624</v>
      </c>
      <c r="B625" s="82" t="s">
        <v>1168</v>
      </c>
      <c r="C625" s="49" t="s">
        <v>134</v>
      </c>
      <c r="D625" s="51">
        <v>43916</v>
      </c>
      <c r="E625" s="51" t="s">
        <v>2551</v>
      </c>
      <c r="F625" s="51" t="s">
        <v>76</v>
      </c>
      <c r="G625" s="49" t="s">
        <v>946</v>
      </c>
      <c r="H625" s="49" t="s">
        <v>19</v>
      </c>
      <c r="I625" s="49" t="str">
        <f t="shared" si="57"/>
        <v>Neutral</v>
      </c>
      <c r="J625" s="45">
        <v>45001</v>
      </c>
      <c r="K625" s="49" t="s">
        <v>433</v>
      </c>
      <c r="L625" s="82" t="str">
        <f>IF(J625=9001,VLOOKUP(K625,'ISO-reference'!$C$1:$D$67,2,FALSE),IF(J625=45001,VLOOKUP(K625,'ISO-reference'!$A$1:$B$40,2,FALSE),IF(J625=21001,VLOOKUP(K625,'ISO-reference'!$E$1:$F$75,2,FALSE),"No ISO Mapping")))</f>
        <v xml:space="preserve"> Hazard identification &amp; assessment of risks and opportunities</v>
      </c>
      <c r="M625" s="49" t="s">
        <v>73</v>
      </c>
      <c r="N625" s="16"/>
      <c r="O625" s="54">
        <f t="shared" si="62"/>
        <v>43976</v>
      </c>
      <c r="P625" s="52">
        <v>43979</v>
      </c>
      <c r="Q625" s="82" t="s">
        <v>1169</v>
      </c>
      <c r="R625" s="28" t="str">
        <f t="shared" si="59"/>
        <v>Closed</v>
      </c>
      <c r="S625" s="17">
        <f t="shared" ca="1" si="58"/>
        <v>63</v>
      </c>
      <c r="T625" s="17">
        <f t="shared" si="60"/>
        <v>3</v>
      </c>
      <c r="U625" s="17">
        <v>629</v>
      </c>
      <c r="V625" s="45">
        <v>24509</v>
      </c>
    </row>
    <row r="626" spans="1:22">
      <c r="A626" s="45">
        <v>625</v>
      </c>
      <c r="B626" s="82" t="s">
        <v>1147</v>
      </c>
      <c r="C626" s="49" t="s">
        <v>134</v>
      </c>
      <c r="D626" s="51">
        <v>43920</v>
      </c>
      <c r="E626" s="51" t="s">
        <v>2551</v>
      </c>
      <c r="F626" s="51" t="s">
        <v>76</v>
      </c>
      <c r="G626" s="49" t="s">
        <v>492</v>
      </c>
      <c r="H626" s="49" t="s">
        <v>19</v>
      </c>
      <c r="I626" s="49" t="str">
        <f t="shared" si="57"/>
        <v>Neutral</v>
      </c>
      <c r="J626" s="45">
        <v>45001</v>
      </c>
      <c r="K626" s="49">
        <v>7.1</v>
      </c>
      <c r="L626" s="82" t="str">
        <f>IF(J626=9001,VLOOKUP(K626,'ISO-reference'!$C$1:$D$67,2,FALSE),IF(J626=45001,VLOOKUP(K626,'ISO-reference'!$A$1:$B$40,2,FALSE),IF(J626=21001,VLOOKUP(K626,'ISO-reference'!$E$1:$F$75,2,FALSE),"No ISO Mapping")))</f>
        <v xml:space="preserve"> Resources</v>
      </c>
      <c r="M626" s="49" t="s">
        <v>13</v>
      </c>
      <c r="N626" s="16"/>
      <c r="O626" s="54">
        <f t="shared" si="62"/>
        <v>43980</v>
      </c>
      <c r="P626" s="52">
        <v>44034</v>
      </c>
      <c r="Q626" s="82" t="s">
        <v>1170</v>
      </c>
      <c r="R626" s="28" t="str">
        <f t="shared" si="59"/>
        <v>Closed</v>
      </c>
      <c r="S626" s="17">
        <f t="shared" ca="1" si="58"/>
        <v>114</v>
      </c>
      <c r="T626" s="17">
        <f t="shared" si="60"/>
        <v>54</v>
      </c>
      <c r="U626" s="17"/>
      <c r="V626" s="45">
        <v>24524</v>
      </c>
    </row>
    <row r="627" spans="1:22" ht="27.6">
      <c r="A627" s="45">
        <v>626</v>
      </c>
      <c r="B627" s="82" t="s">
        <v>1149</v>
      </c>
      <c r="C627" s="49" t="s">
        <v>134</v>
      </c>
      <c r="D627" s="51">
        <v>43920</v>
      </c>
      <c r="E627" s="51" t="s">
        <v>2551</v>
      </c>
      <c r="F627" s="51" t="s">
        <v>76</v>
      </c>
      <c r="G627" s="49" t="s">
        <v>492</v>
      </c>
      <c r="H627" s="49" t="s">
        <v>19</v>
      </c>
      <c r="I627" s="49" t="str">
        <f t="shared" si="57"/>
        <v>Neutral</v>
      </c>
      <c r="J627" s="45">
        <v>45001</v>
      </c>
      <c r="K627" s="49">
        <v>9.1</v>
      </c>
      <c r="L627" s="82" t="str">
        <f>IF(J627=9001,VLOOKUP(K627,'ISO-reference'!$C$1:$D$67,2,FALSE),IF(J627=45001,VLOOKUP(K627,'ISO-reference'!$A$1:$B$40,2,FALSE),IF(J627=21001,VLOOKUP(K627,'ISO-reference'!$E$1:$F$75,2,FALSE),"No ISO Mapping")))</f>
        <v xml:space="preserve"> Monitoring, measurement, analysis &amp; performance evaluation</v>
      </c>
      <c r="M627" s="49" t="s">
        <v>16</v>
      </c>
      <c r="N627" s="16"/>
      <c r="O627" s="54">
        <f t="shared" si="62"/>
        <v>43980</v>
      </c>
      <c r="P627" s="52">
        <v>43990</v>
      </c>
      <c r="Q627" s="82" t="s">
        <v>1154</v>
      </c>
      <c r="R627" s="28" t="str">
        <f t="shared" si="59"/>
        <v>Closed</v>
      </c>
      <c r="S627" s="17">
        <f t="shared" ca="1" si="58"/>
        <v>70</v>
      </c>
      <c r="T627" s="17">
        <f t="shared" si="60"/>
        <v>10</v>
      </c>
      <c r="U627" s="17"/>
      <c r="V627" s="45">
        <v>24527</v>
      </c>
    </row>
    <row r="628" spans="1:22" ht="41.4">
      <c r="A628" s="45">
        <v>627</v>
      </c>
      <c r="B628" s="82" t="s">
        <v>1152</v>
      </c>
      <c r="C628" s="49" t="s">
        <v>134</v>
      </c>
      <c r="D628" s="51">
        <v>43920</v>
      </c>
      <c r="E628" s="51" t="s">
        <v>2551</v>
      </c>
      <c r="F628" s="51" t="s">
        <v>76</v>
      </c>
      <c r="G628" s="49" t="s">
        <v>492</v>
      </c>
      <c r="H628" s="49" t="s">
        <v>19</v>
      </c>
      <c r="I628" s="49" t="str">
        <f t="shared" si="57"/>
        <v>Neutral</v>
      </c>
      <c r="J628" s="45">
        <v>45001</v>
      </c>
      <c r="K628" s="49">
        <v>4.2</v>
      </c>
      <c r="L628" s="82" t="str">
        <f>IF(J628=9001,VLOOKUP(K628,'ISO-reference'!$C$1:$D$67,2,FALSE),IF(J628=45001,VLOOKUP(K628,'ISO-reference'!$A$1:$B$40,2,FALSE),IF(J628=21001,VLOOKUP(K628,'ISO-reference'!$E$1:$F$75,2,FALSE),"No ISO Mapping")))</f>
        <v xml:space="preserve"> Needs &amp; Expectations of workers and other interested parties</v>
      </c>
      <c r="M628" s="49" t="s">
        <v>73</v>
      </c>
      <c r="N628" s="16"/>
      <c r="O628" s="54">
        <f t="shared" si="62"/>
        <v>43980</v>
      </c>
      <c r="P628" s="52">
        <v>43990</v>
      </c>
      <c r="Q628" s="82" t="s">
        <v>1153</v>
      </c>
      <c r="R628" s="28" t="str">
        <f t="shared" si="59"/>
        <v>Closed</v>
      </c>
      <c r="S628" s="17">
        <f t="shared" ca="1" si="58"/>
        <v>70</v>
      </c>
      <c r="T628" s="17">
        <f t="shared" si="60"/>
        <v>10</v>
      </c>
      <c r="U628" s="17"/>
      <c r="V628" s="45">
        <v>24594</v>
      </c>
    </row>
    <row r="629" spans="1:22" ht="27.6">
      <c r="A629" s="45">
        <v>628</v>
      </c>
      <c r="B629" s="82" t="s">
        <v>1529</v>
      </c>
      <c r="C629" s="49" t="s">
        <v>134</v>
      </c>
      <c r="D629" s="51">
        <v>43920</v>
      </c>
      <c r="E629" s="51" t="s">
        <v>2551</v>
      </c>
      <c r="F629" s="51" t="s">
        <v>76</v>
      </c>
      <c r="G629" s="49" t="s">
        <v>492</v>
      </c>
      <c r="H629" s="49" t="s">
        <v>19</v>
      </c>
      <c r="I629" s="49" t="str">
        <f t="shared" si="57"/>
        <v>Neutral</v>
      </c>
      <c r="J629" s="45">
        <v>45001</v>
      </c>
      <c r="K629" s="49">
        <v>7.1</v>
      </c>
      <c r="L629" s="82" t="str">
        <f>IF(J629=9001,VLOOKUP(K629,'ISO-reference'!$C$1:$D$67,2,FALSE),IF(J629=45001,VLOOKUP(K629,'ISO-reference'!$A$1:$B$40,2,FALSE),IF(J629=21001,VLOOKUP(K629,'ISO-reference'!$E$1:$F$75,2,FALSE),"No ISO Mapping")))</f>
        <v xml:space="preserve"> Resources</v>
      </c>
      <c r="M629" s="49" t="s">
        <v>13</v>
      </c>
      <c r="N629" s="16"/>
      <c r="O629" s="54">
        <f t="shared" si="62"/>
        <v>43980</v>
      </c>
      <c r="P629" s="52">
        <v>43979</v>
      </c>
      <c r="Q629" s="82" t="s">
        <v>1154</v>
      </c>
      <c r="R629" s="28" t="str">
        <f t="shared" si="59"/>
        <v>Closed</v>
      </c>
      <c r="S629" s="17">
        <f t="shared" ca="1" si="58"/>
        <v>59</v>
      </c>
      <c r="T629" s="17">
        <f t="shared" si="60"/>
        <v>-1</v>
      </c>
      <c r="U629" s="17"/>
      <c r="V629" s="45">
        <v>24596</v>
      </c>
    </row>
    <row r="630" spans="1:22">
      <c r="A630" s="45">
        <v>629</v>
      </c>
      <c r="B630" s="82" t="s">
        <v>1155</v>
      </c>
      <c r="C630" s="49" t="s">
        <v>134</v>
      </c>
      <c r="D630" s="51">
        <v>43920</v>
      </c>
      <c r="E630" s="51" t="s">
        <v>2551</v>
      </c>
      <c r="F630" s="51" t="s">
        <v>76</v>
      </c>
      <c r="G630" s="49" t="s">
        <v>492</v>
      </c>
      <c r="H630" s="49" t="s">
        <v>19</v>
      </c>
      <c r="I630" s="49" t="str">
        <f t="shared" si="57"/>
        <v>Neutral</v>
      </c>
      <c r="J630" s="45">
        <v>45001</v>
      </c>
      <c r="K630" s="49">
        <v>7.5</v>
      </c>
      <c r="L630" s="82" t="str">
        <f>IF(J630=9001,VLOOKUP(K630,'ISO-reference'!$C$1:$D$67,2,FALSE),IF(J630=45001,VLOOKUP(K630,'ISO-reference'!$A$1:$B$40,2,FALSE),IF(J630=21001,VLOOKUP(K630,'ISO-reference'!$E$1:$F$75,2,FALSE),"No ISO Mapping")))</f>
        <v xml:space="preserve"> Documented information</v>
      </c>
      <c r="M630" s="49" t="s">
        <v>16</v>
      </c>
      <c r="N630" s="16"/>
      <c r="O630" s="54">
        <f t="shared" si="62"/>
        <v>43980</v>
      </c>
      <c r="P630" s="52">
        <v>44000</v>
      </c>
      <c r="Q630" s="82" t="s">
        <v>1156</v>
      </c>
      <c r="R630" s="28" t="str">
        <f t="shared" si="59"/>
        <v>Closed</v>
      </c>
      <c r="S630" s="17">
        <f t="shared" ca="1" si="58"/>
        <v>80</v>
      </c>
      <c r="T630" s="17">
        <f t="shared" si="60"/>
        <v>20</v>
      </c>
      <c r="U630" s="17"/>
      <c r="V630" s="45">
        <v>24597</v>
      </c>
    </row>
    <row r="631" spans="1:22" ht="27.6">
      <c r="A631" s="45">
        <v>630</v>
      </c>
      <c r="B631" s="82" t="s">
        <v>1530</v>
      </c>
      <c r="C631" s="49" t="s">
        <v>134</v>
      </c>
      <c r="D631" s="51">
        <v>43920</v>
      </c>
      <c r="E631" s="51" t="s">
        <v>2551</v>
      </c>
      <c r="F631" s="51" t="s">
        <v>76</v>
      </c>
      <c r="G631" s="49" t="s">
        <v>492</v>
      </c>
      <c r="H631" s="49" t="s">
        <v>19</v>
      </c>
      <c r="I631" s="49" t="str">
        <f t="shared" si="57"/>
        <v>Neutral</v>
      </c>
      <c r="J631" s="45">
        <v>45001</v>
      </c>
      <c r="K631" s="49" t="s">
        <v>1157</v>
      </c>
      <c r="L631" s="82" t="str">
        <f>IF(J631=9001,VLOOKUP(K631,'ISO-reference'!$C$1:$D$67,2,FALSE),IF(J631=45001,VLOOKUP(K631,'ISO-reference'!$A$1:$B$40,2,FALSE),IF(J631=21001,VLOOKUP(K631,'ISO-reference'!$E$1:$F$75,2,FALSE),"No ISO Mapping")))</f>
        <v xml:space="preserve"> Procurement</v>
      </c>
      <c r="M631" s="49" t="s">
        <v>16</v>
      </c>
      <c r="N631" s="16"/>
      <c r="O631" s="54">
        <f t="shared" si="62"/>
        <v>43980</v>
      </c>
      <c r="P631" s="52">
        <v>44000</v>
      </c>
      <c r="Q631" s="82" t="s">
        <v>1171</v>
      </c>
      <c r="R631" s="28" t="str">
        <f t="shared" si="59"/>
        <v>Closed</v>
      </c>
      <c r="S631" s="17">
        <f t="shared" ca="1" si="58"/>
        <v>80</v>
      </c>
      <c r="T631" s="17">
        <f t="shared" si="60"/>
        <v>20</v>
      </c>
      <c r="U631" s="17"/>
      <c r="V631" s="45">
        <v>24599</v>
      </c>
    </row>
    <row r="632" spans="1:22">
      <c r="A632" s="45">
        <v>631</v>
      </c>
      <c r="B632" s="82" t="s">
        <v>1172</v>
      </c>
      <c r="C632" s="49" t="s">
        <v>134</v>
      </c>
      <c r="D632" s="51">
        <v>43920</v>
      </c>
      <c r="E632" s="51" t="s">
        <v>2551</v>
      </c>
      <c r="F632" s="51" t="s">
        <v>76</v>
      </c>
      <c r="G632" s="49" t="s">
        <v>492</v>
      </c>
      <c r="H632" s="49" t="s">
        <v>19</v>
      </c>
      <c r="I632" s="49" t="str">
        <f t="shared" si="57"/>
        <v>Neutral</v>
      </c>
      <c r="J632" s="45">
        <v>45001</v>
      </c>
      <c r="K632" s="49">
        <v>7.1</v>
      </c>
      <c r="L632" s="82" t="str">
        <f>IF(J632=9001,VLOOKUP(K632,'ISO-reference'!$C$1:$D$67,2,FALSE),IF(J632=45001,VLOOKUP(K632,'ISO-reference'!$A$1:$B$40,2,FALSE),IF(J632=21001,VLOOKUP(K632,'ISO-reference'!$E$1:$F$75,2,FALSE),"No ISO Mapping")))</f>
        <v xml:space="preserve"> Resources</v>
      </c>
      <c r="M632" s="49" t="s">
        <v>13</v>
      </c>
      <c r="N632" s="16"/>
      <c r="O632" s="54">
        <f t="shared" si="62"/>
        <v>43980</v>
      </c>
      <c r="P632" s="52">
        <v>44034</v>
      </c>
      <c r="Q632" s="82" t="s">
        <v>1173</v>
      </c>
      <c r="R632" s="28" t="str">
        <f t="shared" si="59"/>
        <v>Closed</v>
      </c>
      <c r="S632" s="17">
        <f t="shared" ca="1" si="58"/>
        <v>114</v>
      </c>
      <c r="T632" s="17">
        <f t="shared" si="60"/>
        <v>54</v>
      </c>
      <c r="U632" s="17"/>
      <c r="V632" s="45">
        <v>24601</v>
      </c>
    </row>
    <row r="633" spans="1:22">
      <c r="A633" s="45">
        <v>632</v>
      </c>
      <c r="B633" s="82" t="s">
        <v>1159</v>
      </c>
      <c r="C633" s="49" t="s">
        <v>134</v>
      </c>
      <c r="D633" s="51">
        <v>43920</v>
      </c>
      <c r="E633" s="51" t="s">
        <v>2551</v>
      </c>
      <c r="F633" s="51" t="s">
        <v>76</v>
      </c>
      <c r="G633" s="49" t="s">
        <v>492</v>
      </c>
      <c r="H633" s="49" t="s">
        <v>19</v>
      </c>
      <c r="I633" s="49" t="str">
        <f t="shared" si="57"/>
        <v>Neutral</v>
      </c>
      <c r="J633" s="45">
        <v>45001</v>
      </c>
      <c r="K633" s="49" t="s">
        <v>947</v>
      </c>
      <c r="L633" s="82" t="str">
        <f>IF(J633=9001,VLOOKUP(K633,'ISO-reference'!$C$1:$D$67,2,FALSE),IF(J633=45001,VLOOKUP(K633,'ISO-reference'!$A$1:$B$40,2,FALSE),IF(J633=21001,VLOOKUP(K633,'ISO-reference'!$E$1:$F$75,2,FALSE),"No ISO Mapping")))</f>
        <v xml:space="preserve"> Evaluation of Complaince</v>
      </c>
      <c r="M633" s="49" t="s">
        <v>16</v>
      </c>
      <c r="N633" s="16"/>
      <c r="O633" s="54">
        <f t="shared" si="62"/>
        <v>43980</v>
      </c>
      <c r="P633" s="52">
        <v>44034</v>
      </c>
      <c r="Q633" s="82" t="s">
        <v>548</v>
      </c>
      <c r="R633" s="28" t="str">
        <f t="shared" si="59"/>
        <v>Closed</v>
      </c>
      <c r="S633" s="17">
        <f t="shared" ca="1" si="58"/>
        <v>114</v>
      </c>
      <c r="T633" s="17">
        <f t="shared" si="60"/>
        <v>54</v>
      </c>
      <c r="U633" s="17"/>
      <c r="V633" s="45">
        <v>24605</v>
      </c>
    </row>
    <row r="634" spans="1:22" ht="27.6">
      <c r="A634" s="45">
        <v>633</v>
      </c>
      <c r="B634" s="82" t="s">
        <v>1160</v>
      </c>
      <c r="C634" s="49" t="s">
        <v>134</v>
      </c>
      <c r="D634" s="51">
        <v>43920</v>
      </c>
      <c r="E634" s="51" t="s">
        <v>2551</v>
      </c>
      <c r="F634" s="51" t="s">
        <v>76</v>
      </c>
      <c r="G634" s="49" t="s">
        <v>492</v>
      </c>
      <c r="H634" s="49" t="s">
        <v>19</v>
      </c>
      <c r="I634" s="49" t="str">
        <f t="shared" si="57"/>
        <v>Neutral</v>
      </c>
      <c r="J634" s="45">
        <v>45001</v>
      </c>
      <c r="K634" s="49">
        <v>8.1</v>
      </c>
      <c r="L634" s="82" t="str">
        <f>IF(J634=9001,VLOOKUP(K634,'ISO-reference'!$C$1:$D$67,2,FALSE),IF(J634=45001,VLOOKUP(K634,'ISO-reference'!$A$1:$B$40,2,FALSE),IF(J634=21001,VLOOKUP(K634,'ISO-reference'!$E$1:$F$75,2,FALSE),"No ISO Mapping")))</f>
        <v xml:space="preserve"> Operational planning and control</v>
      </c>
      <c r="M634" s="49" t="s">
        <v>16</v>
      </c>
      <c r="N634" s="16"/>
      <c r="O634" s="54">
        <f t="shared" si="62"/>
        <v>43980</v>
      </c>
      <c r="P634" s="52">
        <v>44000</v>
      </c>
      <c r="Q634" s="82" t="s">
        <v>1174</v>
      </c>
      <c r="R634" s="28" t="str">
        <f t="shared" si="59"/>
        <v>Closed</v>
      </c>
      <c r="S634" s="17">
        <f t="shared" ca="1" si="58"/>
        <v>80</v>
      </c>
      <c r="T634" s="17">
        <f t="shared" si="60"/>
        <v>20</v>
      </c>
      <c r="U634" s="17"/>
      <c r="V634" s="45">
        <v>24606</v>
      </c>
    </row>
    <row r="635" spans="1:22" ht="27.6">
      <c r="A635" s="45">
        <v>634</v>
      </c>
      <c r="B635" s="82" t="s">
        <v>1162</v>
      </c>
      <c r="C635" s="49" t="s">
        <v>134</v>
      </c>
      <c r="D635" s="51">
        <v>43920</v>
      </c>
      <c r="E635" s="51" t="s">
        <v>2551</v>
      </c>
      <c r="F635" s="51" t="s">
        <v>76</v>
      </c>
      <c r="G635" s="49" t="s">
        <v>492</v>
      </c>
      <c r="H635" s="49" t="s">
        <v>19</v>
      </c>
      <c r="I635" s="49" t="str">
        <f t="shared" si="57"/>
        <v>Neutral</v>
      </c>
      <c r="J635" s="45">
        <v>45001</v>
      </c>
      <c r="K635" s="49">
        <v>8.1999999999999993</v>
      </c>
      <c r="L635" s="82" t="str">
        <f>IF(J635=9001,VLOOKUP(K635,'ISO-reference'!$C$1:$D$67,2,FALSE),IF(J635=45001,VLOOKUP(K635,'ISO-reference'!$A$1:$B$40,2,FALSE),IF(J635=21001,VLOOKUP(K635,'ISO-reference'!$E$1:$F$75,2,FALSE),"No ISO Mapping")))</f>
        <v xml:space="preserve"> Emergency preparedness and response</v>
      </c>
      <c r="M635" s="49" t="s">
        <v>16</v>
      </c>
      <c r="N635" s="16"/>
      <c r="O635" s="54">
        <f t="shared" si="62"/>
        <v>43980</v>
      </c>
      <c r="P635" s="52">
        <v>43990</v>
      </c>
      <c r="Q635" s="82" t="s">
        <v>1163</v>
      </c>
      <c r="R635" s="28" t="str">
        <f t="shared" si="59"/>
        <v>Closed</v>
      </c>
      <c r="S635" s="17">
        <f t="shared" ca="1" si="58"/>
        <v>70</v>
      </c>
      <c r="T635" s="17">
        <f t="shared" si="60"/>
        <v>10</v>
      </c>
      <c r="U635" s="17"/>
      <c r="V635" s="45">
        <v>24607</v>
      </c>
    </row>
    <row r="636" spans="1:22" ht="27.6">
      <c r="A636" s="45">
        <v>635</v>
      </c>
      <c r="B636" s="82" t="s">
        <v>1531</v>
      </c>
      <c r="C636" s="49" t="s">
        <v>134</v>
      </c>
      <c r="D636" s="51">
        <v>43920</v>
      </c>
      <c r="E636" s="51" t="s">
        <v>2551</v>
      </c>
      <c r="F636" s="51" t="s">
        <v>76</v>
      </c>
      <c r="G636" s="49" t="s">
        <v>492</v>
      </c>
      <c r="H636" s="49" t="s">
        <v>19</v>
      </c>
      <c r="I636" s="49" t="str">
        <f t="shared" si="57"/>
        <v>Neutral</v>
      </c>
      <c r="J636" s="45">
        <v>45001</v>
      </c>
      <c r="K636" s="49">
        <v>8.1999999999999993</v>
      </c>
      <c r="L636" s="82" t="str">
        <f>IF(J636=9001,VLOOKUP(K636,'ISO-reference'!$C$1:$D$67,2,FALSE),IF(J636=45001,VLOOKUP(K636,'ISO-reference'!$A$1:$B$40,2,FALSE),IF(J636=21001,VLOOKUP(K636,'ISO-reference'!$E$1:$F$75,2,FALSE),"No ISO Mapping")))</f>
        <v xml:space="preserve"> Emergency preparedness and response</v>
      </c>
      <c r="M636" s="49" t="s">
        <v>16</v>
      </c>
      <c r="N636" s="16"/>
      <c r="O636" s="54">
        <f t="shared" si="62"/>
        <v>43980</v>
      </c>
      <c r="P636" s="52">
        <v>43990</v>
      </c>
      <c r="Q636" s="82" t="s">
        <v>1164</v>
      </c>
      <c r="R636" s="28" t="str">
        <f t="shared" si="59"/>
        <v>Closed</v>
      </c>
      <c r="S636" s="17">
        <f t="shared" ca="1" si="58"/>
        <v>70</v>
      </c>
      <c r="T636" s="17">
        <f t="shared" si="60"/>
        <v>10</v>
      </c>
      <c r="U636" s="17"/>
      <c r="V636" s="45">
        <v>24608</v>
      </c>
    </row>
    <row r="637" spans="1:22">
      <c r="A637" s="45">
        <v>636</v>
      </c>
      <c r="B637" s="82" t="s">
        <v>1165</v>
      </c>
      <c r="C637" s="49" t="s">
        <v>134</v>
      </c>
      <c r="D637" s="51">
        <v>43920</v>
      </c>
      <c r="E637" s="51" t="s">
        <v>2551</v>
      </c>
      <c r="F637" s="51" t="s">
        <v>76</v>
      </c>
      <c r="G637" s="49" t="s">
        <v>492</v>
      </c>
      <c r="H637" s="49" t="s">
        <v>19</v>
      </c>
      <c r="I637" s="49" t="str">
        <f t="shared" si="57"/>
        <v>Neutral</v>
      </c>
      <c r="J637" s="45">
        <v>45001</v>
      </c>
      <c r="K637" s="49" t="s">
        <v>1040</v>
      </c>
      <c r="L637" s="82" t="str">
        <f>IF(J637=9001,VLOOKUP(K637,'ISO-reference'!$C$1:$D$67,2,FALSE),IF(J637=45001,VLOOKUP(K637,'ISO-reference'!$A$1:$B$40,2,FALSE),IF(J637=21001,VLOOKUP(K637,'ISO-reference'!$E$1:$F$75,2,FALSE),"No ISO Mapping")))</f>
        <v xml:space="preserve"> General (Documented Info)</v>
      </c>
      <c r="M637" s="49" t="s">
        <v>16</v>
      </c>
      <c r="N637" s="16"/>
      <c r="O637" s="54">
        <f t="shared" si="62"/>
        <v>43980</v>
      </c>
      <c r="P637" s="52">
        <v>44000</v>
      </c>
      <c r="Q637" s="82" t="s">
        <v>1175</v>
      </c>
      <c r="R637" s="28" t="str">
        <f t="shared" si="59"/>
        <v>Closed</v>
      </c>
      <c r="S637" s="17">
        <f t="shared" ca="1" si="58"/>
        <v>80</v>
      </c>
      <c r="T637" s="17">
        <f t="shared" si="60"/>
        <v>20</v>
      </c>
      <c r="U637" s="17"/>
      <c r="V637" s="45">
        <v>24609</v>
      </c>
    </row>
    <row r="638" spans="1:22" ht="27.6">
      <c r="A638" s="45">
        <v>637</v>
      </c>
      <c r="B638" s="82" t="s">
        <v>1166</v>
      </c>
      <c r="C638" s="49" t="s">
        <v>134</v>
      </c>
      <c r="D638" s="51">
        <v>43920</v>
      </c>
      <c r="E638" s="51" t="s">
        <v>2551</v>
      </c>
      <c r="F638" s="51" t="s">
        <v>76</v>
      </c>
      <c r="G638" s="49" t="s">
        <v>492</v>
      </c>
      <c r="H638" s="49" t="s">
        <v>19</v>
      </c>
      <c r="I638" s="49" t="str">
        <f t="shared" si="57"/>
        <v>Neutral</v>
      </c>
      <c r="J638" s="45">
        <v>45001</v>
      </c>
      <c r="K638" s="49">
        <v>7.1</v>
      </c>
      <c r="L638" s="82" t="str">
        <f>IF(J638=9001,VLOOKUP(K638,'ISO-reference'!$C$1:$D$67,2,FALSE),IF(J638=45001,VLOOKUP(K638,'ISO-reference'!$A$1:$B$40,2,FALSE),IF(J638=21001,VLOOKUP(K638,'ISO-reference'!$E$1:$F$75,2,FALSE),"No ISO Mapping")))</f>
        <v xml:space="preserve"> Resources</v>
      </c>
      <c r="M638" s="49" t="s">
        <v>13</v>
      </c>
      <c r="N638" s="16"/>
      <c r="O638" s="54">
        <f t="shared" si="62"/>
        <v>43980</v>
      </c>
      <c r="P638" s="52">
        <v>43990</v>
      </c>
      <c r="Q638" s="82" t="s">
        <v>1167</v>
      </c>
      <c r="R638" s="28" t="str">
        <f t="shared" si="59"/>
        <v>Closed</v>
      </c>
      <c r="S638" s="17">
        <f t="shared" ca="1" si="58"/>
        <v>70</v>
      </c>
      <c r="T638" s="17">
        <f t="shared" si="60"/>
        <v>10</v>
      </c>
      <c r="U638" s="17"/>
      <c r="V638" s="45">
        <v>24612</v>
      </c>
    </row>
    <row r="639" spans="1:22" ht="27.6">
      <c r="A639" s="45">
        <v>638</v>
      </c>
      <c r="B639" s="82" t="s">
        <v>1168</v>
      </c>
      <c r="C639" s="49" t="s">
        <v>134</v>
      </c>
      <c r="D639" s="51">
        <v>43920</v>
      </c>
      <c r="E639" s="51" t="s">
        <v>2551</v>
      </c>
      <c r="F639" s="51" t="s">
        <v>76</v>
      </c>
      <c r="G639" s="49" t="s">
        <v>492</v>
      </c>
      <c r="H639" s="49" t="s">
        <v>19</v>
      </c>
      <c r="I639" s="49" t="str">
        <f t="shared" si="57"/>
        <v>Neutral</v>
      </c>
      <c r="J639" s="45">
        <v>45001</v>
      </c>
      <c r="K639" s="49" t="s">
        <v>433</v>
      </c>
      <c r="L639" s="82" t="str">
        <f>IF(J639=9001,VLOOKUP(K639,'ISO-reference'!$C$1:$D$67,2,FALSE),IF(J639=45001,VLOOKUP(K639,'ISO-reference'!$A$1:$B$40,2,FALSE),IF(J639=21001,VLOOKUP(K639,'ISO-reference'!$E$1:$F$75,2,FALSE),"No ISO Mapping")))</f>
        <v xml:space="preserve"> Hazard identification &amp; assessment of risks and opportunities</v>
      </c>
      <c r="M639" s="49" t="s">
        <v>73</v>
      </c>
      <c r="N639" s="16"/>
      <c r="O639" s="54">
        <f t="shared" si="62"/>
        <v>43980</v>
      </c>
      <c r="P639" s="52">
        <v>43979</v>
      </c>
      <c r="Q639" s="82" t="s">
        <v>1176</v>
      </c>
      <c r="R639" s="28" t="str">
        <f t="shared" si="59"/>
        <v>Closed</v>
      </c>
      <c r="S639" s="17">
        <f t="shared" ca="1" si="58"/>
        <v>59</v>
      </c>
      <c r="T639" s="17">
        <f t="shared" si="60"/>
        <v>-1</v>
      </c>
      <c r="U639" s="17"/>
      <c r="V639" s="45">
        <v>24613</v>
      </c>
    </row>
    <row r="640" spans="1:22">
      <c r="A640" s="45">
        <v>639</v>
      </c>
      <c r="B640" s="82" t="s">
        <v>1147</v>
      </c>
      <c r="C640" s="49" t="s">
        <v>134</v>
      </c>
      <c r="D640" s="51">
        <v>43922</v>
      </c>
      <c r="E640" s="51" t="s">
        <v>2551</v>
      </c>
      <c r="F640" s="51" t="s">
        <v>76</v>
      </c>
      <c r="G640" s="49" t="s">
        <v>1066</v>
      </c>
      <c r="H640" s="49" t="s">
        <v>19</v>
      </c>
      <c r="I640" s="49" t="str">
        <f t="shared" si="57"/>
        <v>Neutral</v>
      </c>
      <c r="J640" s="45">
        <v>45001</v>
      </c>
      <c r="K640" s="49">
        <v>7.1</v>
      </c>
      <c r="L640" s="82" t="str">
        <f>IF(J640=9001,VLOOKUP(K640,'ISO-reference'!$C$1:$D$67,2,FALSE),IF(J640=45001,VLOOKUP(K640,'ISO-reference'!$A$1:$B$40,2,FALSE),IF(J640=21001,VLOOKUP(K640,'ISO-reference'!$E$1:$F$75,2,FALSE),"No ISO Mapping")))</f>
        <v xml:space="preserve"> Resources</v>
      </c>
      <c r="M640" s="49" t="s">
        <v>13</v>
      </c>
      <c r="N640" s="16"/>
      <c r="O640" s="54">
        <f t="shared" si="62"/>
        <v>43982</v>
      </c>
      <c r="P640" s="52">
        <v>43991</v>
      </c>
      <c r="Q640" s="82" t="s">
        <v>1177</v>
      </c>
      <c r="R640" s="28" t="str">
        <f t="shared" si="59"/>
        <v>Closed</v>
      </c>
      <c r="S640" s="17">
        <f t="shared" ca="1" si="58"/>
        <v>69</v>
      </c>
      <c r="T640" s="17">
        <f t="shared" si="60"/>
        <v>9</v>
      </c>
      <c r="U640" s="17"/>
      <c r="V640" s="45">
        <v>24616</v>
      </c>
    </row>
    <row r="641" spans="1:22" ht="27.6">
      <c r="A641" s="45">
        <v>640</v>
      </c>
      <c r="B641" s="82" t="s">
        <v>1149</v>
      </c>
      <c r="C641" s="49" t="s">
        <v>134</v>
      </c>
      <c r="D641" s="51">
        <v>43922</v>
      </c>
      <c r="E641" s="51" t="s">
        <v>2551</v>
      </c>
      <c r="F641" s="51" t="s">
        <v>76</v>
      </c>
      <c r="G641" s="49" t="s">
        <v>1066</v>
      </c>
      <c r="H641" s="49" t="s">
        <v>19</v>
      </c>
      <c r="I641" s="49" t="str">
        <f t="shared" si="57"/>
        <v>Neutral</v>
      </c>
      <c r="J641" s="45">
        <v>45001</v>
      </c>
      <c r="K641" s="49">
        <v>9.1</v>
      </c>
      <c r="L641" s="82" t="str">
        <f>IF(J641=9001,VLOOKUP(K641,'ISO-reference'!$C$1:$D$67,2,FALSE),IF(J641=45001,VLOOKUP(K641,'ISO-reference'!$A$1:$B$40,2,FALSE),IF(J641=21001,VLOOKUP(K641,'ISO-reference'!$E$1:$F$75,2,FALSE),"No ISO Mapping")))</f>
        <v xml:space="preserve"> Monitoring, measurement, analysis &amp; performance evaluation</v>
      </c>
      <c r="M641" s="49" t="s">
        <v>16</v>
      </c>
      <c r="N641" s="16"/>
      <c r="O641" s="54">
        <f t="shared" ref="O641:O667" si="63">D641+60</f>
        <v>43982</v>
      </c>
      <c r="P641" s="52">
        <v>43979</v>
      </c>
      <c r="Q641" s="82" t="s">
        <v>1178</v>
      </c>
      <c r="R641" s="28" t="str">
        <f t="shared" si="59"/>
        <v>Closed</v>
      </c>
      <c r="S641" s="17">
        <f t="shared" ca="1" si="58"/>
        <v>57</v>
      </c>
      <c r="T641" s="17">
        <f t="shared" si="60"/>
        <v>-3</v>
      </c>
      <c r="U641" s="17"/>
      <c r="V641" s="45">
        <v>24617</v>
      </c>
    </row>
    <row r="642" spans="1:22" ht="41.4">
      <c r="A642" s="45">
        <v>641</v>
      </c>
      <c r="B642" s="82" t="s">
        <v>1152</v>
      </c>
      <c r="C642" s="49" t="s">
        <v>134</v>
      </c>
      <c r="D642" s="51">
        <v>43922</v>
      </c>
      <c r="E642" s="51" t="s">
        <v>2551</v>
      </c>
      <c r="F642" s="51" t="s">
        <v>76</v>
      </c>
      <c r="G642" s="49" t="s">
        <v>1066</v>
      </c>
      <c r="H642" s="49" t="s">
        <v>19</v>
      </c>
      <c r="I642" s="49" t="str">
        <f t="shared" ref="I642:I705" si="64">IF(H642="Strength", "Positive", IF(OR(H642="OFI", H642="Observation"), "Neutral", "Negative"))</f>
        <v>Neutral</v>
      </c>
      <c r="J642" s="45">
        <v>45001</v>
      </c>
      <c r="K642" s="49">
        <v>4.2</v>
      </c>
      <c r="L642" s="82" t="str">
        <f>IF(J642=9001,VLOOKUP(K642,'ISO-reference'!$C$1:$D$67,2,FALSE),IF(J642=45001,VLOOKUP(K642,'ISO-reference'!$A$1:$B$40,2,FALSE),IF(J642=21001,VLOOKUP(K642,'ISO-reference'!$E$1:$F$75,2,FALSE),"No ISO Mapping")))</f>
        <v xml:space="preserve"> Needs &amp; Expectations of workers and other interested parties</v>
      </c>
      <c r="M642" s="49" t="s">
        <v>73</v>
      </c>
      <c r="N642" s="16"/>
      <c r="O642" s="54">
        <f t="shared" si="63"/>
        <v>43982</v>
      </c>
      <c r="P642" s="52">
        <v>43987</v>
      </c>
      <c r="Q642" s="82" t="s">
        <v>1153</v>
      </c>
      <c r="R642" s="28" t="str">
        <f t="shared" si="59"/>
        <v>Closed</v>
      </c>
      <c r="S642" s="17">
        <f t="shared" ref="S642:S705" ca="1" si="65">IF(P642="NA",TODAY()-D642, P642-D642)</f>
        <v>65</v>
      </c>
      <c r="T642" s="17">
        <f t="shared" si="60"/>
        <v>5</v>
      </c>
      <c r="U642" s="17"/>
      <c r="V642" s="45">
        <v>24618</v>
      </c>
    </row>
    <row r="643" spans="1:22" ht="27.6">
      <c r="A643" s="45">
        <v>642</v>
      </c>
      <c r="B643" s="82" t="s">
        <v>1529</v>
      </c>
      <c r="C643" s="49" t="s">
        <v>134</v>
      </c>
      <c r="D643" s="51">
        <v>43922</v>
      </c>
      <c r="E643" s="51" t="s">
        <v>2551</v>
      </c>
      <c r="F643" s="51" t="s">
        <v>76</v>
      </c>
      <c r="G643" s="49" t="s">
        <v>1066</v>
      </c>
      <c r="H643" s="49" t="s">
        <v>19</v>
      </c>
      <c r="I643" s="49" t="str">
        <f t="shared" si="64"/>
        <v>Neutral</v>
      </c>
      <c r="J643" s="45">
        <v>45001</v>
      </c>
      <c r="K643" s="49">
        <v>7.1</v>
      </c>
      <c r="L643" s="82" t="str">
        <f>IF(J643=9001,VLOOKUP(K643,'ISO-reference'!$C$1:$D$67,2,FALSE),IF(J643=45001,VLOOKUP(K643,'ISO-reference'!$A$1:$B$40,2,FALSE),IF(J643=21001,VLOOKUP(K643,'ISO-reference'!$E$1:$F$75,2,FALSE),"No ISO Mapping")))</f>
        <v xml:space="preserve"> Resources</v>
      </c>
      <c r="M643" s="49" t="s">
        <v>13</v>
      </c>
      <c r="N643" s="16"/>
      <c r="O643" s="54">
        <f t="shared" si="63"/>
        <v>43982</v>
      </c>
      <c r="P643" s="52">
        <v>43979</v>
      </c>
      <c r="Q643" s="82" t="s">
        <v>1154</v>
      </c>
      <c r="R643" s="28" t="str">
        <f t="shared" ref="R643:R683" si="66">IF(P643="NA", "Open", "Closed")</f>
        <v>Closed</v>
      </c>
      <c r="S643" s="17">
        <f t="shared" ca="1" si="65"/>
        <v>57</v>
      </c>
      <c r="T643" s="17">
        <f t="shared" ref="T643:T683" si="67">IF(R643="Open",0, P643-O643)</f>
        <v>-3</v>
      </c>
      <c r="U643" s="17"/>
      <c r="V643" s="45">
        <v>24620</v>
      </c>
    </row>
    <row r="644" spans="1:22">
      <c r="A644" s="45">
        <v>643</v>
      </c>
      <c r="B644" s="82" t="s">
        <v>1155</v>
      </c>
      <c r="C644" s="49" t="s">
        <v>134</v>
      </c>
      <c r="D644" s="51">
        <v>43922</v>
      </c>
      <c r="E644" s="51" t="s">
        <v>2551</v>
      </c>
      <c r="F644" s="51" t="s">
        <v>76</v>
      </c>
      <c r="G644" s="49" t="s">
        <v>1066</v>
      </c>
      <c r="H644" s="49" t="s">
        <v>19</v>
      </c>
      <c r="I644" s="49" t="str">
        <f t="shared" si="64"/>
        <v>Neutral</v>
      </c>
      <c r="J644" s="45">
        <v>45001</v>
      </c>
      <c r="K644" s="49">
        <v>7.5</v>
      </c>
      <c r="L644" s="82" t="str">
        <f>IF(J644=9001,VLOOKUP(K644,'ISO-reference'!$C$1:$D$67,2,FALSE),IF(J644=45001,VLOOKUP(K644,'ISO-reference'!$A$1:$B$40,2,FALSE),IF(J644=21001,VLOOKUP(K644,'ISO-reference'!$E$1:$F$75,2,FALSE),"No ISO Mapping")))</f>
        <v xml:space="preserve"> Documented information</v>
      </c>
      <c r="M644" s="49" t="s">
        <v>16</v>
      </c>
      <c r="N644" s="16"/>
      <c r="O644" s="54">
        <f t="shared" si="63"/>
        <v>43982</v>
      </c>
      <c r="P644" s="52">
        <v>44000</v>
      </c>
      <c r="Q644" s="82" t="s">
        <v>1156</v>
      </c>
      <c r="R644" s="28" t="str">
        <f t="shared" si="66"/>
        <v>Closed</v>
      </c>
      <c r="S644" s="17">
        <f t="shared" ca="1" si="65"/>
        <v>78</v>
      </c>
      <c r="T644" s="17">
        <f t="shared" si="67"/>
        <v>18</v>
      </c>
      <c r="U644" s="17"/>
      <c r="V644" s="45">
        <v>24622</v>
      </c>
    </row>
    <row r="645" spans="1:22" ht="27.6">
      <c r="A645" s="45">
        <v>644</v>
      </c>
      <c r="B645" s="82" t="s">
        <v>1530</v>
      </c>
      <c r="C645" s="49" t="s">
        <v>134</v>
      </c>
      <c r="D645" s="51">
        <v>43922</v>
      </c>
      <c r="E645" s="51" t="s">
        <v>2551</v>
      </c>
      <c r="F645" s="51" t="s">
        <v>76</v>
      </c>
      <c r="G645" s="49" t="s">
        <v>1066</v>
      </c>
      <c r="H645" s="49" t="s">
        <v>19</v>
      </c>
      <c r="I645" s="49" t="str">
        <f t="shared" si="64"/>
        <v>Neutral</v>
      </c>
      <c r="J645" s="45">
        <v>45001</v>
      </c>
      <c r="K645" s="49" t="s">
        <v>1157</v>
      </c>
      <c r="L645" s="82" t="str">
        <f>IF(J645=9001,VLOOKUP(K645,'ISO-reference'!$C$1:$D$67,2,FALSE),IF(J645=45001,VLOOKUP(K645,'ISO-reference'!$A$1:$B$40,2,FALSE),IF(J645=21001,VLOOKUP(K645,'ISO-reference'!$E$1:$F$75,2,FALSE),"No ISO Mapping")))</f>
        <v xml:space="preserve"> Procurement</v>
      </c>
      <c r="M645" s="49" t="s">
        <v>16</v>
      </c>
      <c r="N645" s="16"/>
      <c r="O645" s="54">
        <f t="shared" si="63"/>
        <v>43982</v>
      </c>
      <c r="P645" s="52">
        <v>43990</v>
      </c>
      <c r="Q645" s="82" t="s">
        <v>1179</v>
      </c>
      <c r="R645" s="28" t="str">
        <f t="shared" si="66"/>
        <v>Closed</v>
      </c>
      <c r="S645" s="17">
        <f t="shared" ca="1" si="65"/>
        <v>68</v>
      </c>
      <c r="T645" s="17">
        <f t="shared" si="67"/>
        <v>8</v>
      </c>
      <c r="U645" s="17"/>
      <c r="V645" s="45">
        <v>24624</v>
      </c>
    </row>
    <row r="646" spans="1:22">
      <c r="A646" s="45">
        <v>645</v>
      </c>
      <c r="B646" s="82" t="s">
        <v>1159</v>
      </c>
      <c r="C646" s="49" t="s">
        <v>134</v>
      </c>
      <c r="D646" s="51">
        <v>43922</v>
      </c>
      <c r="E646" s="51" t="s">
        <v>2551</v>
      </c>
      <c r="F646" s="51" t="s">
        <v>76</v>
      </c>
      <c r="G646" s="49" t="s">
        <v>1066</v>
      </c>
      <c r="H646" s="49" t="s">
        <v>19</v>
      </c>
      <c r="I646" s="49" t="str">
        <f t="shared" si="64"/>
        <v>Neutral</v>
      </c>
      <c r="J646" s="45">
        <v>45001</v>
      </c>
      <c r="K646" s="49" t="s">
        <v>947</v>
      </c>
      <c r="L646" s="82" t="str">
        <f>IF(J646=9001,VLOOKUP(K646,'ISO-reference'!$C$1:$D$67,2,FALSE),IF(J646=45001,VLOOKUP(K646,'ISO-reference'!$A$1:$B$40,2,FALSE),IF(J646=21001,VLOOKUP(K646,'ISO-reference'!$E$1:$F$75,2,FALSE),"No ISO Mapping")))</f>
        <v xml:space="preserve"> Evaluation of Complaince</v>
      </c>
      <c r="M646" s="49" t="s">
        <v>16</v>
      </c>
      <c r="N646" s="16"/>
      <c r="O646" s="54">
        <f t="shared" si="63"/>
        <v>43982</v>
      </c>
      <c r="P646" s="52">
        <v>43986</v>
      </c>
      <c r="Q646" s="82" t="s">
        <v>1180</v>
      </c>
      <c r="R646" s="28" t="str">
        <f t="shared" si="66"/>
        <v>Closed</v>
      </c>
      <c r="S646" s="17">
        <f t="shared" ca="1" si="65"/>
        <v>64</v>
      </c>
      <c r="T646" s="17">
        <f t="shared" si="67"/>
        <v>4</v>
      </c>
      <c r="U646" s="17"/>
      <c r="V646" s="45">
        <v>24625</v>
      </c>
    </row>
    <row r="647" spans="1:22" ht="27.6">
      <c r="A647" s="45">
        <v>646</v>
      </c>
      <c r="B647" s="82" t="s">
        <v>1160</v>
      </c>
      <c r="C647" s="49" t="s">
        <v>134</v>
      </c>
      <c r="D647" s="51">
        <v>43922</v>
      </c>
      <c r="E647" s="51" t="s">
        <v>2551</v>
      </c>
      <c r="F647" s="51" t="s">
        <v>76</v>
      </c>
      <c r="G647" s="49" t="s">
        <v>1066</v>
      </c>
      <c r="H647" s="49" t="s">
        <v>19</v>
      </c>
      <c r="I647" s="49" t="str">
        <f t="shared" si="64"/>
        <v>Neutral</v>
      </c>
      <c r="J647" s="45">
        <v>45001</v>
      </c>
      <c r="K647" s="49">
        <v>8.1</v>
      </c>
      <c r="L647" s="82" t="str">
        <f>IF(J647=9001,VLOOKUP(K647,'ISO-reference'!$C$1:$D$67,2,FALSE),IF(J647=45001,VLOOKUP(K647,'ISO-reference'!$A$1:$B$40,2,FALSE),IF(J647=21001,VLOOKUP(K647,'ISO-reference'!$E$1:$F$75,2,FALSE),"No ISO Mapping")))</f>
        <v xml:space="preserve"> Operational planning and control</v>
      </c>
      <c r="M647" s="49" t="s">
        <v>16</v>
      </c>
      <c r="N647" s="16"/>
      <c r="O647" s="54">
        <f t="shared" si="63"/>
        <v>43982</v>
      </c>
      <c r="P647" s="52">
        <v>43992</v>
      </c>
      <c r="Q647" s="82" t="s">
        <v>1161</v>
      </c>
      <c r="R647" s="28" t="str">
        <f t="shared" si="66"/>
        <v>Closed</v>
      </c>
      <c r="S647" s="17">
        <f t="shared" ca="1" si="65"/>
        <v>70</v>
      </c>
      <c r="T647" s="17">
        <f t="shared" si="67"/>
        <v>10</v>
      </c>
      <c r="U647" s="17"/>
      <c r="V647" s="45">
        <v>24627</v>
      </c>
    </row>
    <row r="648" spans="1:22" ht="27.6">
      <c r="A648" s="45">
        <v>647</v>
      </c>
      <c r="B648" s="82" t="s">
        <v>1162</v>
      </c>
      <c r="C648" s="49" t="s">
        <v>134</v>
      </c>
      <c r="D648" s="51">
        <v>43922</v>
      </c>
      <c r="E648" s="51" t="s">
        <v>2551</v>
      </c>
      <c r="F648" s="51" t="s">
        <v>76</v>
      </c>
      <c r="G648" s="49" t="s">
        <v>1066</v>
      </c>
      <c r="H648" s="49" t="s">
        <v>19</v>
      </c>
      <c r="I648" s="49" t="str">
        <f t="shared" si="64"/>
        <v>Neutral</v>
      </c>
      <c r="J648" s="45">
        <v>45001</v>
      </c>
      <c r="K648" s="49">
        <v>8.1999999999999993</v>
      </c>
      <c r="L648" s="82" t="str">
        <f>IF(J648=9001,VLOOKUP(K648,'ISO-reference'!$C$1:$D$67,2,FALSE),IF(J648=45001,VLOOKUP(K648,'ISO-reference'!$A$1:$B$40,2,FALSE),IF(J648=21001,VLOOKUP(K648,'ISO-reference'!$E$1:$F$75,2,FALSE),"No ISO Mapping")))</f>
        <v xml:space="preserve"> Emergency preparedness and response</v>
      </c>
      <c r="M648" s="49" t="s">
        <v>16</v>
      </c>
      <c r="N648" s="16"/>
      <c r="O648" s="54">
        <f t="shared" si="63"/>
        <v>43982</v>
      </c>
      <c r="P648" s="52">
        <v>43990</v>
      </c>
      <c r="Q648" s="82" t="s">
        <v>1163</v>
      </c>
      <c r="R648" s="28" t="str">
        <f t="shared" si="66"/>
        <v>Closed</v>
      </c>
      <c r="S648" s="17">
        <f t="shared" ca="1" si="65"/>
        <v>68</v>
      </c>
      <c r="T648" s="17">
        <f t="shared" si="67"/>
        <v>8</v>
      </c>
      <c r="U648" s="17"/>
      <c r="V648" s="45">
        <v>24629</v>
      </c>
    </row>
    <row r="649" spans="1:22" ht="27.6">
      <c r="A649" s="45">
        <v>648</v>
      </c>
      <c r="B649" s="82" t="s">
        <v>1181</v>
      </c>
      <c r="C649" s="49" t="s">
        <v>134</v>
      </c>
      <c r="D649" s="51">
        <v>43922</v>
      </c>
      <c r="E649" s="51" t="s">
        <v>2551</v>
      </c>
      <c r="F649" s="51" t="s">
        <v>76</v>
      </c>
      <c r="G649" s="49" t="s">
        <v>1066</v>
      </c>
      <c r="H649" s="49" t="s">
        <v>19</v>
      </c>
      <c r="I649" s="49" t="str">
        <f t="shared" si="64"/>
        <v>Neutral</v>
      </c>
      <c r="J649" s="45">
        <v>45001</v>
      </c>
      <c r="K649" s="49" t="s">
        <v>433</v>
      </c>
      <c r="L649" s="82" t="str">
        <f>IF(J649=9001,VLOOKUP(K649,'ISO-reference'!$C$1:$D$67,2,FALSE),IF(J649=45001,VLOOKUP(K649,'ISO-reference'!$A$1:$B$40,2,FALSE),IF(J649=21001,VLOOKUP(K649,'ISO-reference'!$E$1:$F$75,2,FALSE),"No ISO Mapping")))</f>
        <v xml:space="preserve"> Hazard identification &amp; assessment of risks and opportunities</v>
      </c>
      <c r="M649" s="49" t="s">
        <v>73</v>
      </c>
      <c r="N649" s="16"/>
      <c r="O649" s="54">
        <f t="shared" si="63"/>
        <v>43982</v>
      </c>
      <c r="P649" s="52">
        <v>43988</v>
      </c>
      <c r="Q649" s="82" t="s">
        <v>1182</v>
      </c>
      <c r="R649" s="28" t="str">
        <f t="shared" si="66"/>
        <v>Closed</v>
      </c>
      <c r="S649" s="17">
        <f t="shared" ca="1" si="65"/>
        <v>66</v>
      </c>
      <c r="T649" s="17">
        <f t="shared" si="67"/>
        <v>6</v>
      </c>
      <c r="U649" s="17"/>
      <c r="V649" s="45">
        <v>24638</v>
      </c>
    </row>
    <row r="650" spans="1:22" ht="27.6">
      <c r="A650" s="45">
        <v>649</v>
      </c>
      <c r="B650" s="82" t="s">
        <v>1531</v>
      </c>
      <c r="C650" s="49" t="s">
        <v>134</v>
      </c>
      <c r="D650" s="51">
        <v>43922</v>
      </c>
      <c r="E650" s="51" t="s">
        <v>2551</v>
      </c>
      <c r="F650" s="51" t="s">
        <v>76</v>
      </c>
      <c r="G650" s="49" t="s">
        <v>1066</v>
      </c>
      <c r="H650" s="49" t="s">
        <v>19</v>
      </c>
      <c r="I650" s="49" t="str">
        <f t="shared" si="64"/>
        <v>Neutral</v>
      </c>
      <c r="J650" s="45">
        <v>45001</v>
      </c>
      <c r="K650" s="49">
        <v>8.1999999999999993</v>
      </c>
      <c r="L650" s="82" t="str">
        <f>IF(J650=9001,VLOOKUP(K650,'ISO-reference'!$C$1:$D$67,2,FALSE),IF(J650=45001,VLOOKUP(K650,'ISO-reference'!$A$1:$B$40,2,FALSE),IF(J650=21001,VLOOKUP(K650,'ISO-reference'!$E$1:$F$75,2,FALSE),"No ISO Mapping")))</f>
        <v xml:space="preserve"> Emergency preparedness and response</v>
      </c>
      <c r="M650" s="49" t="s">
        <v>16</v>
      </c>
      <c r="N650" s="16"/>
      <c r="O650" s="54">
        <f t="shared" si="63"/>
        <v>43982</v>
      </c>
      <c r="P650" s="52">
        <v>43990</v>
      </c>
      <c r="Q650" s="82" t="s">
        <v>1164</v>
      </c>
      <c r="R650" s="28" t="str">
        <f t="shared" si="66"/>
        <v>Closed</v>
      </c>
      <c r="S650" s="17">
        <f t="shared" ca="1" si="65"/>
        <v>68</v>
      </c>
      <c r="T650" s="17">
        <f t="shared" si="67"/>
        <v>8</v>
      </c>
      <c r="U650" s="17"/>
      <c r="V650" s="45">
        <v>24639</v>
      </c>
    </row>
    <row r="651" spans="1:22">
      <c r="A651" s="45">
        <v>650</v>
      </c>
      <c r="B651" s="82" t="s">
        <v>1165</v>
      </c>
      <c r="C651" s="49" t="s">
        <v>134</v>
      </c>
      <c r="D651" s="51">
        <v>43922</v>
      </c>
      <c r="E651" s="51" t="s">
        <v>2551</v>
      </c>
      <c r="F651" s="51" t="s">
        <v>76</v>
      </c>
      <c r="G651" s="49" t="s">
        <v>1066</v>
      </c>
      <c r="H651" s="49" t="s">
        <v>19</v>
      </c>
      <c r="I651" s="49" t="str">
        <f t="shared" si="64"/>
        <v>Neutral</v>
      </c>
      <c r="J651" s="45">
        <v>45001</v>
      </c>
      <c r="K651" s="49" t="s">
        <v>1040</v>
      </c>
      <c r="L651" s="82" t="str">
        <f>IF(J651=9001,VLOOKUP(K651,'ISO-reference'!$C$1:$D$67,2,FALSE),IF(J651=45001,VLOOKUP(K651,'ISO-reference'!$A$1:$B$40,2,FALSE),IF(J651=21001,VLOOKUP(K651,'ISO-reference'!$E$1:$F$75,2,FALSE),"No ISO Mapping")))</f>
        <v xml:space="preserve"> General (Documented Info)</v>
      </c>
      <c r="M651" s="49" t="s">
        <v>16</v>
      </c>
      <c r="N651" s="16"/>
      <c r="O651" s="54">
        <f t="shared" si="63"/>
        <v>43982</v>
      </c>
      <c r="P651" s="52">
        <v>43986</v>
      </c>
      <c r="Q651" s="82" t="s">
        <v>1180</v>
      </c>
      <c r="R651" s="28" t="str">
        <f t="shared" si="66"/>
        <v>Closed</v>
      </c>
      <c r="S651" s="17">
        <f t="shared" ca="1" si="65"/>
        <v>64</v>
      </c>
      <c r="T651" s="17">
        <f t="shared" si="67"/>
        <v>4</v>
      </c>
      <c r="U651" s="17"/>
      <c r="V651" s="45">
        <v>24640</v>
      </c>
    </row>
    <row r="652" spans="1:22" ht="27.6">
      <c r="A652" s="45">
        <v>651</v>
      </c>
      <c r="B652" s="82" t="s">
        <v>1166</v>
      </c>
      <c r="C652" s="49" t="s">
        <v>134</v>
      </c>
      <c r="D652" s="51">
        <v>43922</v>
      </c>
      <c r="E652" s="51" t="s">
        <v>2551</v>
      </c>
      <c r="F652" s="51" t="s">
        <v>76</v>
      </c>
      <c r="G652" s="49" t="s">
        <v>1066</v>
      </c>
      <c r="H652" s="49" t="s">
        <v>19</v>
      </c>
      <c r="I652" s="49" t="str">
        <f t="shared" si="64"/>
        <v>Neutral</v>
      </c>
      <c r="J652" s="45">
        <v>45001</v>
      </c>
      <c r="K652" s="49">
        <v>7.1</v>
      </c>
      <c r="L652" s="82" t="str">
        <f>IF(J652=9001,VLOOKUP(K652,'ISO-reference'!$C$1:$D$67,2,FALSE),IF(J652=45001,VLOOKUP(K652,'ISO-reference'!$A$1:$B$40,2,FALSE),IF(J652=21001,VLOOKUP(K652,'ISO-reference'!$E$1:$F$75,2,FALSE),"No ISO Mapping")))</f>
        <v xml:space="preserve"> Resources</v>
      </c>
      <c r="M652" s="49" t="s">
        <v>13</v>
      </c>
      <c r="N652" s="16"/>
      <c r="O652" s="54">
        <f t="shared" si="63"/>
        <v>43982</v>
      </c>
      <c r="P652" s="52">
        <v>43990</v>
      </c>
      <c r="Q652" s="82" t="s">
        <v>1167</v>
      </c>
      <c r="R652" s="28" t="str">
        <f t="shared" si="66"/>
        <v>Closed</v>
      </c>
      <c r="S652" s="17">
        <f t="shared" ca="1" si="65"/>
        <v>68</v>
      </c>
      <c r="T652" s="17">
        <f t="shared" si="67"/>
        <v>8</v>
      </c>
      <c r="U652" s="17"/>
      <c r="V652" s="45">
        <v>24643</v>
      </c>
    </row>
    <row r="653" spans="1:22" ht="27.6">
      <c r="A653" s="45">
        <v>652</v>
      </c>
      <c r="B653" s="82" t="s">
        <v>1168</v>
      </c>
      <c r="C653" s="49" t="s">
        <v>134</v>
      </c>
      <c r="D653" s="51">
        <v>43922</v>
      </c>
      <c r="E653" s="51" t="s">
        <v>2551</v>
      </c>
      <c r="F653" s="51" t="s">
        <v>76</v>
      </c>
      <c r="G653" s="49" t="s">
        <v>1066</v>
      </c>
      <c r="H653" s="49" t="s">
        <v>19</v>
      </c>
      <c r="I653" s="49" t="str">
        <f t="shared" si="64"/>
        <v>Neutral</v>
      </c>
      <c r="J653" s="45">
        <v>45001</v>
      </c>
      <c r="K653" s="49" t="s">
        <v>433</v>
      </c>
      <c r="L653" s="82" t="str">
        <f>IF(J653=9001,VLOOKUP(K653,'ISO-reference'!$C$1:$D$67,2,FALSE),IF(J653=45001,VLOOKUP(K653,'ISO-reference'!$A$1:$B$40,2,FALSE),IF(J653=21001,VLOOKUP(K653,'ISO-reference'!$E$1:$F$75,2,FALSE),"No ISO Mapping")))</f>
        <v xml:space="preserve"> Hazard identification &amp; assessment of risks and opportunities</v>
      </c>
      <c r="M653" s="49" t="s">
        <v>73</v>
      </c>
      <c r="N653" s="16"/>
      <c r="O653" s="54">
        <f t="shared" si="63"/>
        <v>43982</v>
      </c>
      <c r="P653" s="52">
        <v>43979</v>
      </c>
      <c r="Q653" s="82" t="s">
        <v>1183</v>
      </c>
      <c r="R653" s="28" t="str">
        <f t="shared" si="66"/>
        <v>Closed</v>
      </c>
      <c r="S653" s="17">
        <f t="shared" ca="1" si="65"/>
        <v>57</v>
      </c>
      <c r="T653" s="17">
        <f t="shared" si="67"/>
        <v>-3</v>
      </c>
      <c r="U653" s="17"/>
      <c r="V653" s="45">
        <v>24644</v>
      </c>
    </row>
    <row r="654" spans="1:22">
      <c r="A654" s="45">
        <v>653</v>
      </c>
      <c r="B654" s="82" t="s">
        <v>1147</v>
      </c>
      <c r="C654" s="49" t="s">
        <v>134</v>
      </c>
      <c r="D654" s="51">
        <v>43924</v>
      </c>
      <c r="E654" s="51" t="s">
        <v>2551</v>
      </c>
      <c r="F654" s="51" t="s">
        <v>76</v>
      </c>
      <c r="G654" s="49" t="s">
        <v>2781</v>
      </c>
      <c r="H654" s="49" t="s">
        <v>19</v>
      </c>
      <c r="I654" s="49" t="str">
        <f t="shared" si="64"/>
        <v>Neutral</v>
      </c>
      <c r="J654" s="45">
        <v>45001</v>
      </c>
      <c r="K654" s="49">
        <v>7.1</v>
      </c>
      <c r="L654" s="82" t="str">
        <f>IF(J654=9001,VLOOKUP(K654,'ISO-reference'!$C$1:$D$67,2,FALSE),IF(J654=45001,VLOOKUP(K654,'ISO-reference'!$A$1:$B$40,2,FALSE),IF(J654=21001,VLOOKUP(K654,'ISO-reference'!$E$1:$F$75,2,FALSE),"No ISO Mapping")))</f>
        <v xml:space="preserve"> Resources</v>
      </c>
      <c r="M654" s="49" t="s">
        <v>13</v>
      </c>
      <c r="N654" s="16"/>
      <c r="O654" s="54">
        <f t="shared" si="63"/>
        <v>43984</v>
      </c>
      <c r="P654" s="52">
        <v>43992</v>
      </c>
      <c r="Q654" s="82" t="s">
        <v>1184</v>
      </c>
      <c r="R654" s="28" t="str">
        <f t="shared" si="66"/>
        <v>Closed</v>
      </c>
      <c r="S654" s="17">
        <f t="shared" ca="1" si="65"/>
        <v>68</v>
      </c>
      <c r="T654" s="17">
        <f t="shared" si="67"/>
        <v>8</v>
      </c>
      <c r="U654" s="17"/>
      <c r="V654" s="45">
        <v>24653</v>
      </c>
    </row>
    <row r="655" spans="1:22" ht="27.6">
      <c r="A655" s="45">
        <v>654</v>
      </c>
      <c r="B655" s="82" t="s">
        <v>1149</v>
      </c>
      <c r="C655" s="49" t="s">
        <v>134</v>
      </c>
      <c r="D655" s="51">
        <v>43924</v>
      </c>
      <c r="E655" s="51" t="s">
        <v>2551</v>
      </c>
      <c r="F655" s="51" t="s">
        <v>76</v>
      </c>
      <c r="G655" s="49" t="s">
        <v>2781</v>
      </c>
      <c r="H655" s="49" t="s">
        <v>19</v>
      </c>
      <c r="I655" s="49" t="str">
        <f t="shared" si="64"/>
        <v>Neutral</v>
      </c>
      <c r="J655" s="45">
        <v>45001</v>
      </c>
      <c r="K655" s="49">
        <v>9.1</v>
      </c>
      <c r="L655" s="82" t="str">
        <f>IF(J655=9001,VLOOKUP(K655,'ISO-reference'!$C$1:$D$67,2,FALSE),IF(J655=45001,VLOOKUP(K655,'ISO-reference'!$A$1:$B$40,2,FALSE),IF(J655=21001,VLOOKUP(K655,'ISO-reference'!$E$1:$F$75,2,FALSE),"No ISO Mapping")))</f>
        <v xml:space="preserve"> Monitoring, measurement, analysis &amp; performance evaluation</v>
      </c>
      <c r="M655" s="49" t="s">
        <v>16</v>
      </c>
      <c r="N655" s="16"/>
      <c r="O655" s="54">
        <f t="shared" si="63"/>
        <v>43984</v>
      </c>
      <c r="P655" s="52">
        <v>43990</v>
      </c>
      <c r="Q655" s="82" t="s">
        <v>1185</v>
      </c>
      <c r="R655" s="28" t="str">
        <f t="shared" si="66"/>
        <v>Closed</v>
      </c>
      <c r="S655" s="17">
        <f t="shared" ca="1" si="65"/>
        <v>66</v>
      </c>
      <c r="T655" s="17">
        <f t="shared" si="67"/>
        <v>6</v>
      </c>
      <c r="U655" s="17"/>
      <c r="V655" s="45">
        <v>24654</v>
      </c>
    </row>
    <row r="656" spans="1:22" ht="41.4">
      <c r="A656" s="45">
        <v>655</v>
      </c>
      <c r="B656" s="82" t="s">
        <v>1152</v>
      </c>
      <c r="C656" s="49" t="s">
        <v>134</v>
      </c>
      <c r="D656" s="51">
        <v>43924</v>
      </c>
      <c r="E656" s="51" t="s">
        <v>2551</v>
      </c>
      <c r="F656" s="51" t="s">
        <v>76</v>
      </c>
      <c r="G656" s="49" t="s">
        <v>2781</v>
      </c>
      <c r="H656" s="49" t="s">
        <v>19</v>
      </c>
      <c r="I656" s="49" t="str">
        <f t="shared" si="64"/>
        <v>Neutral</v>
      </c>
      <c r="J656" s="45">
        <v>45001</v>
      </c>
      <c r="K656" s="49">
        <v>4.2</v>
      </c>
      <c r="L656" s="82" t="str">
        <f>IF(J656=9001,VLOOKUP(K656,'ISO-reference'!$C$1:$D$67,2,FALSE),IF(J656=45001,VLOOKUP(K656,'ISO-reference'!$A$1:$B$40,2,FALSE),IF(J656=21001,VLOOKUP(K656,'ISO-reference'!$E$1:$F$75,2,FALSE),"No ISO Mapping")))</f>
        <v xml:space="preserve"> Needs &amp; Expectations of workers and other interested parties</v>
      </c>
      <c r="M656" s="49" t="s">
        <v>73</v>
      </c>
      <c r="N656" s="16"/>
      <c r="O656" s="54">
        <f t="shared" si="63"/>
        <v>43984</v>
      </c>
      <c r="P656" s="52">
        <v>43986</v>
      </c>
      <c r="Q656" s="82" t="s">
        <v>1153</v>
      </c>
      <c r="R656" s="28" t="str">
        <f t="shared" si="66"/>
        <v>Closed</v>
      </c>
      <c r="S656" s="17">
        <f t="shared" ca="1" si="65"/>
        <v>62</v>
      </c>
      <c r="T656" s="17">
        <f t="shared" si="67"/>
        <v>2</v>
      </c>
      <c r="U656" s="17"/>
      <c r="V656" s="45">
        <v>24655</v>
      </c>
    </row>
    <row r="657" spans="1:22" ht="27.6">
      <c r="A657" s="45">
        <v>656</v>
      </c>
      <c r="B657" s="82" t="s">
        <v>1529</v>
      </c>
      <c r="C657" s="49" t="s">
        <v>134</v>
      </c>
      <c r="D657" s="51">
        <v>43924</v>
      </c>
      <c r="E657" s="51" t="s">
        <v>2551</v>
      </c>
      <c r="F657" s="51" t="s">
        <v>76</v>
      </c>
      <c r="G657" s="49" t="s">
        <v>2781</v>
      </c>
      <c r="H657" s="49" t="s">
        <v>19</v>
      </c>
      <c r="I657" s="49" t="str">
        <f t="shared" si="64"/>
        <v>Neutral</v>
      </c>
      <c r="J657" s="45">
        <v>45001</v>
      </c>
      <c r="K657" s="49">
        <v>7.1</v>
      </c>
      <c r="L657" s="82" t="str">
        <f>IF(J657=9001,VLOOKUP(K657,'ISO-reference'!$C$1:$D$67,2,FALSE),IF(J657=45001,VLOOKUP(K657,'ISO-reference'!$A$1:$B$40,2,FALSE),IF(J657=21001,VLOOKUP(K657,'ISO-reference'!$E$1:$F$75,2,FALSE),"No ISO Mapping")))</f>
        <v xml:space="preserve"> Resources</v>
      </c>
      <c r="M657" s="49" t="s">
        <v>13</v>
      </c>
      <c r="N657" s="16"/>
      <c r="O657" s="54">
        <f t="shared" si="63"/>
        <v>43984</v>
      </c>
      <c r="P657" s="52">
        <v>43979</v>
      </c>
      <c r="Q657" s="82" t="s">
        <v>1186</v>
      </c>
      <c r="R657" s="28" t="str">
        <f t="shared" si="66"/>
        <v>Closed</v>
      </c>
      <c r="S657" s="17">
        <f t="shared" ca="1" si="65"/>
        <v>55</v>
      </c>
      <c r="T657" s="17">
        <f t="shared" si="67"/>
        <v>-5</v>
      </c>
      <c r="U657" s="17"/>
      <c r="V657" s="45">
        <v>24657</v>
      </c>
    </row>
    <row r="658" spans="1:22">
      <c r="A658" s="45">
        <v>657</v>
      </c>
      <c r="B658" s="82" t="s">
        <v>1155</v>
      </c>
      <c r="C658" s="49" t="s">
        <v>134</v>
      </c>
      <c r="D658" s="51">
        <v>43924</v>
      </c>
      <c r="E658" s="51" t="s">
        <v>2551</v>
      </c>
      <c r="F658" s="51" t="s">
        <v>76</v>
      </c>
      <c r="G658" s="49" t="s">
        <v>2781</v>
      </c>
      <c r="H658" s="49" t="s">
        <v>19</v>
      </c>
      <c r="I658" s="49" t="str">
        <f t="shared" si="64"/>
        <v>Neutral</v>
      </c>
      <c r="J658" s="45">
        <v>45001</v>
      </c>
      <c r="K658" s="49">
        <v>7.5</v>
      </c>
      <c r="L658" s="82" t="str">
        <f>IF(J658=9001,VLOOKUP(K658,'ISO-reference'!$C$1:$D$67,2,FALSE),IF(J658=45001,VLOOKUP(K658,'ISO-reference'!$A$1:$B$40,2,FALSE),IF(J658=21001,VLOOKUP(K658,'ISO-reference'!$E$1:$F$75,2,FALSE),"No ISO Mapping")))</f>
        <v xml:space="preserve"> Documented information</v>
      </c>
      <c r="M658" s="49" t="s">
        <v>16</v>
      </c>
      <c r="N658" s="16"/>
      <c r="O658" s="54">
        <f t="shared" si="63"/>
        <v>43984</v>
      </c>
      <c r="P658" s="52">
        <v>44000</v>
      </c>
      <c r="Q658" s="82" t="s">
        <v>1156</v>
      </c>
      <c r="R658" s="28" t="str">
        <f t="shared" si="66"/>
        <v>Closed</v>
      </c>
      <c r="S658" s="17">
        <f t="shared" ca="1" si="65"/>
        <v>76</v>
      </c>
      <c r="T658" s="17">
        <f t="shared" si="67"/>
        <v>16</v>
      </c>
      <c r="U658" s="17"/>
      <c r="V658" s="45">
        <v>24661</v>
      </c>
    </row>
    <row r="659" spans="1:22" ht="27.6">
      <c r="A659" s="45">
        <v>658</v>
      </c>
      <c r="B659" s="82" t="s">
        <v>1530</v>
      </c>
      <c r="C659" s="49" t="s">
        <v>134</v>
      </c>
      <c r="D659" s="51">
        <v>43924</v>
      </c>
      <c r="E659" s="51" t="s">
        <v>2551</v>
      </c>
      <c r="F659" s="51" t="s">
        <v>76</v>
      </c>
      <c r="G659" s="49" t="s">
        <v>2781</v>
      </c>
      <c r="H659" s="49" t="s">
        <v>19</v>
      </c>
      <c r="I659" s="49" t="str">
        <f t="shared" si="64"/>
        <v>Neutral</v>
      </c>
      <c r="J659" s="45">
        <v>45001</v>
      </c>
      <c r="K659" s="49" t="s">
        <v>1157</v>
      </c>
      <c r="L659" s="82" t="str">
        <f>IF(J659=9001,VLOOKUP(K659,'ISO-reference'!$C$1:$D$67,2,FALSE),IF(J659=45001,VLOOKUP(K659,'ISO-reference'!$A$1:$B$40,2,FALSE),IF(J659=21001,VLOOKUP(K659,'ISO-reference'!$E$1:$F$75,2,FALSE),"No ISO Mapping")))</f>
        <v xml:space="preserve"> Procurement</v>
      </c>
      <c r="M659" s="49" t="s">
        <v>16</v>
      </c>
      <c r="N659" s="16"/>
      <c r="O659" s="54">
        <f t="shared" si="63"/>
        <v>43984</v>
      </c>
      <c r="P659" s="52">
        <v>43972</v>
      </c>
      <c r="Q659" s="82" t="s">
        <v>1187</v>
      </c>
      <c r="R659" s="28" t="str">
        <f t="shared" si="66"/>
        <v>Closed</v>
      </c>
      <c r="S659" s="17">
        <f t="shared" ca="1" si="65"/>
        <v>48</v>
      </c>
      <c r="T659" s="17">
        <f t="shared" si="67"/>
        <v>-12</v>
      </c>
      <c r="U659" s="17"/>
      <c r="V659" s="45">
        <v>24663</v>
      </c>
    </row>
    <row r="660" spans="1:22">
      <c r="A660" s="45">
        <v>659</v>
      </c>
      <c r="B660" s="82" t="s">
        <v>1159</v>
      </c>
      <c r="C660" s="49" t="s">
        <v>134</v>
      </c>
      <c r="D660" s="51">
        <v>43924</v>
      </c>
      <c r="E660" s="51" t="s">
        <v>2551</v>
      </c>
      <c r="F660" s="51" t="s">
        <v>76</v>
      </c>
      <c r="G660" s="49" t="s">
        <v>2781</v>
      </c>
      <c r="H660" s="49" t="s">
        <v>19</v>
      </c>
      <c r="I660" s="49" t="str">
        <f t="shared" si="64"/>
        <v>Neutral</v>
      </c>
      <c r="J660" s="45">
        <v>45001</v>
      </c>
      <c r="K660" s="49" t="s">
        <v>947</v>
      </c>
      <c r="L660" s="82" t="str">
        <f>IF(J660=9001,VLOOKUP(K660,'ISO-reference'!$C$1:$D$67,2,FALSE),IF(J660=45001,VLOOKUP(K660,'ISO-reference'!$A$1:$B$40,2,FALSE),IF(J660=21001,VLOOKUP(K660,'ISO-reference'!$E$1:$F$75,2,FALSE),"No ISO Mapping")))</f>
        <v xml:space="preserve"> Evaluation of Complaince</v>
      </c>
      <c r="M660" s="49" t="s">
        <v>16</v>
      </c>
      <c r="N660" s="16"/>
      <c r="O660" s="54">
        <f t="shared" si="63"/>
        <v>43984</v>
      </c>
      <c r="P660" s="52">
        <v>43971</v>
      </c>
      <c r="Q660" s="82" t="s">
        <v>1188</v>
      </c>
      <c r="R660" s="28" t="str">
        <f t="shared" si="66"/>
        <v>Closed</v>
      </c>
      <c r="S660" s="17">
        <f t="shared" ca="1" si="65"/>
        <v>47</v>
      </c>
      <c r="T660" s="17">
        <f t="shared" si="67"/>
        <v>-13</v>
      </c>
      <c r="U660" s="17"/>
      <c r="V660" s="45">
        <v>24666</v>
      </c>
    </row>
    <row r="661" spans="1:22" ht="27.6">
      <c r="A661" s="45">
        <v>660</v>
      </c>
      <c r="B661" s="82" t="s">
        <v>1160</v>
      </c>
      <c r="C661" s="49" t="s">
        <v>134</v>
      </c>
      <c r="D661" s="51">
        <v>43924</v>
      </c>
      <c r="E661" s="51" t="s">
        <v>2551</v>
      </c>
      <c r="F661" s="51" t="s">
        <v>76</v>
      </c>
      <c r="G661" s="49" t="s">
        <v>2781</v>
      </c>
      <c r="H661" s="49" t="s">
        <v>19</v>
      </c>
      <c r="I661" s="49" t="str">
        <f t="shared" si="64"/>
        <v>Neutral</v>
      </c>
      <c r="J661" s="45">
        <v>45001</v>
      </c>
      <c r="K661" s="49">
        <v>8.1</v>
      </c>
      <c r="L661" s="82" t="str">
        <f>IF(J661=9001,VLOOKUP(K661,'ISO-reference'!$C$1:$D$67,2,FALSE),IF(J661=45001,VLOOKUP(K661,'ISO-reference'!$A$1:$B$40,2,FALSE),IF(J661=21001,VLOOKUP(K661,'ISO-reference'!$E$1:$F$75,2,FALSE),"No ISO Mapping")))</f>
        <v xml:space="preserve"> Operational planning and control</v>
      </c>
      <c r="M661" s="49" t="s">
        <v>16</v>
      </c>
      <c r="N661" s="16"/>
      <c r="O661" s="54">
        <f t="shared" si="63"/>
        <v>43984</v>
      </c>
      <c r="P661" s="52">
        <v>43971</v>
      </c>
      <c r="Q661" s="82" t="s">
        <v>1189</v>
      </c>
      <c r="R661" s="28" t="str">
        <f t="shared" si="66"/>
        <v>Closed</v>
      </c>
      <c r="S661" s="17">
        <f t="shared" ca="1" si="65"/>
        <v>47</v>
      </c>
      <c r="T661" s="17">
        <f t="shared" si="67"/>
        <v>-13</v>
      </c>
      <c r="U661" s="17"/>
      <c r="V661" s="45">
        <v>24668</v>
      </c>
    </row>
    <row r="662" spans="1:22" ht="27.6">
      <c r="A662" s="45">
        <v>661</v>
      </c>
      <c r="B662" s="82" t="s">
        <v>1162</v>
      </c>
      <c r="C662" s="49" t="s">
        <v>134</v>
      </c>
      <c r="D662" s="51">
        <v>43924</v>
      </c>
      <c r="E662" s="51" t="s">
        <v>2551</v>
      </c>
      <c r="F662" s="51" t="s">
        <v>76</v>
      </c>
      <c r="G662" s="49" t="s">
        <v>2781</v>
      </c>
      <c r="H662" s="49" t="s">
        <v>19</v>
      </c>
      <c r="I662" s="49" t="str">
        <f t="shared" si="64"/>
        <v>Neutral</v>
      </c>
      <c r="J662" s="45">
        <v>45001</v>
      </c>
      <c r="K662" s="49">
        <v>8.1999999999999993</v>
      </c>
      <c r="L662" s="82" t="str">
        <f>IF(J662=9001,VLOOKUP(K662,'ISO-reference'!$C$1:$D$67,2,FALSE),IF(J662=45001,VLOOKUP(K662,'ISO-reference'!$A$1:$B$40,2,FALSE),IF(J662=21001,VLOOKUP(K662,'ISO-reference'!$E$1:$F$75,2,FALSE),"No ISO Mapping")))</f>
        <v xml:space="preserve"> Emergency preparedness and response</v>
      </c>
      <c r="M662" s="49" t="s">
        <v>16</v>
      </c>
      <c r="N662" s="16"/>
      <c r="O662" s="54">
        <f t="shared" si="63"/>
        <v>43984</v>
      </c>
      <c r="P662" s="52">
        <v>43988</v>
      </c>
      <c r="Q662" s="82" t="s">
        <v>1163</v>
      </c>
      <c r="R662" s="28" t="str">
        <f t="shared" si="66"/>
        <v>Closed</v>
      </c>
      <c r="S662" s="17">
        <f t="shared" ca="1" si="65"/>
        <v>64</v>
      </c>
      <c r="T662" s="17">
        <f t="shared" si="67"/>
        <v>4</v>
      </c>
      <c r="U662" s="17"/>
      <c r="V662" s="45">
        <v>24669</v>
      </c>
    </row>
    <row r="663" spans="1:22" ht="27.6">
      <c r="A663" s="45">
        <v>662</v>
      </c>
      <c r="B663" s="82" t="s">
        <v>1531</v>
      </c>
      <c r="C663" s="49" t="s">
        <v>134</v>
      </c>
      <c r="D663" s="51">
        <v>43924</v>
      </c>
      <c r="E663" s="51" t="s">
        <v>2551</v>
      </c>
      <c r="F663" s="51" t="s">
        <v>76</v>
      </c>
      <c r="G663" s="49" t="s">
        <v>2781</v>
      </c>
      <c r="H663" s="49" t="s">
        <v>19</v>
      </c>
      <c r="I663" s="49" t="str">
        <f t="shared" si="64"/>
        <v>Neutral</v>
      </c>
      <c r="J663" s="45">
        <v>45001</v>
      </c>
      <c r="K663" s="49">
        <v>8.1999999999999993</v>
      </c>
      <c r="L663" s="82" t="str">
        <f>IF(J663=9001,VLOOKUP(K663,'ISO-reference'!$C$1:$D$67,2,FALSE),IF(J663=45001,VLOOKUP(K663,'ISO-reference'!$A$1:$B$40,2,FALSE),IF(J663=21001,VLOOKUP(K663,'ISO-reference'!$E$1:$F$75,2,FALSE),"No ISO Mapping")))</f>
        <v xml:space="preserve"> Emergency preparedness and response</v>
      </c>
      <c r="M663" s="49" t="s">
        <v>16</v>
      </c>
      <c r="N663" s="16"/>
      <c r="O663" s="54">
        <f t="shared" si="63"/>
        <v>43984</v>
      </c>
      <c r="P663" s="52">
        <v>43988</v>
      </c>
      <c r="Q663" s="82" t="s">
        <v>1190</v>
      </c>
      <c r="R663" s="28" t="str">
        <f t="shared" si="66"/>
        <v>Closed</v>
      </c>
      <c r="S663" s="17">
        <f t="shared" ca="1" si="65"/>
        <v>64</v>
      </c>
      <c r="T663" s="17">
        <f t="shared" si="67"/>
        <v>4</v>
      </c>
      <c r="U663" s="17"/>
      <c r="V663" s="45">
        <v>24670</v>
      </c>
    </row>
    <row r="664" spans="1:22">
      <c r="A664" s="45">
        <v>663</v>
      </c>
      <c r="B664" s="95" t="s">
        <v>1191</v>
      </c>
      <c r="C664" s="49" t="s">
        <v>134</v>
      </c>
      <c r="D664" s="51">
        <v>43924</v>
      </c>
      <c r="E664" s="51" t="s">
        <v>2551</v>
      </c>
      <c r="F664" s="51" t="s">
        <v>76</v>
      </c>
      <c r="G664" s="49" t="s">
        <v>2781</v>
      </c>
      <c r="H664" s="49" t="s">
        <v>19</v>
      </c>
      <c r="I664" s="49" t="str">
        <f t="shared" si="64"/>
        <v>Neutral</v>
      </c>
      <c r="J664" s="45">
        <v>45001</v>
      </c>
      <c r="K664" s="49" t="s">
        <v>947</v>
      </c>
      <c r="L664" s="82" t="str">
        <f>IF(J664=9001,VLOOKUP(K664,'ISO-reference'!$C$1:$D$67,2,FALSE),IF(J664=45001,VLOOKUP(K664,'ISO-reference'!$A$1:$B$40,2,FALSE),IF(J664=21001,VLOOKUP(K664,'ISO-reference'!$E$1:$F$75,2,FALSE),"No ISO Mapping")))</f>
        <v xml:space="preserve"> Evaluation of Complaince</v>
      </c>
      <c r="M664" s="49" t="s">
        <v>16</v>
      </c>
      <c r="N664" s="16"/>
      <c r="O664" s="54">
        <f t="shared" si="63"/>
        <v>43984</v>
      </c>
      <c r="P664" s="52">
        <v>44070</v>
      </c>
      <c r="Q664" s="82" t="s">
        <v>1192</v>
      </c>
      <c r="R664" s="28" t="str">
        <f t="shared" si="66"/>
        <v>Closed</v>
      </c>
      <c r="S664" s="17">
        <f t="shared" ca="1" si="65"/>
        <v>146</v>
      </c>
      <c r="T664" s="17">
        <f t="shared" si="67"/>
        <v>86</v>
      </c>
      <c r="U664" s="17"/>
      <c r="V664" s="45">
        <v>24671</v>
      </c>
    </row>
    <row r="665" spans="1:22">
      <c r="A665" s="45">
        <v>664</v>
      </c>
      <c r="B665" s="82" t="s">
        <v>1165</v>
      </c>
      <c r="C665" s="49" t="s">
        <v>134</v>
      </c>
      <c r="D665" s="51">
        <v>43924</v>
      </c>
      <c r="E665" s="51" t="s">
        <v>2551</v>
      </c>
      <c r="F665" s="51" t="s">
        <v>76</v>
      </c>
      <c r="G665" s="49" t="s">
        <v>2781</v>
      </c>
      <c r="H665" s="49" t="s">
        <v>19</v>
      </c>
      <c r="I665" s="49" t="str">
        <f t="shared" si="64"/>
        <v>Neutral</v>
      </c>
      <c r="J665" s="45">
        <v>45001</v>
      </c>
      <c r="K665" s="49" t="s">
        <v>1040</v>
      </c>
      <c r="L665" s="82" t="str">
        <f>IF(J665=9001,VLOOKUP(K665,'ISO-reference'!$C$1:$D$67,2,FALSE),IF(J665=45001,VLOOKUP(K665,'ISO-reference'!$A$1:$B$40,2,FALSE),IF(J665=21001,VLOOKUP(K665,'ISO-reference'!$E$1:$F$75,2,FALSE),"No ISO Mapping")))</f>
        <v xml:space="preserve"> General (Documented Info)</v>
      </c>
      <c r="M665" s="49" t="s">
        <v>16</v>
      </c>
      <c r="N665" s="16"/>
      <c r="O665" s="54">
        <f t="shared" si="63"/>
        <v>43984</v>
      </c>
      <c r="P665" s="52">
        <v>44000</v>
      </c>
      <c r="Q665" s="82" t="s">
        <v>1175</v>
      </c>
      <c r="R665" s="28" t="str">
        <f t="shared" si="66"/>
        <v>Closed</v>
      </c>
      <c r="S665" s="17">
        <f t="shared" ca="1" si="65"/>
        <v>76</v>
      </c>
      <c r="T665" s="17">
        <f t="shared" si="67"/>
        <v>16</v>
      </c>
      <c r="U665" s="17"/>
      <c r="V665" s="45">
        <v>24672</v>
      </c>
    </row>
    <row r="666" spans="1:22" ht="27.6">
      <c r="A666" s="45">
        <v>665</v>
      </c>
      <c r="B666" s="82" t="s">
        <v>1166</v>
      </c>
      <c r="C666" s="49" t="s">
        <v>134</v>
      </c>
      <c r="D666" s="51">
        <v>43924</v>
      </c>
      <c r="E666" s="51" t="s">
        <v>2551</v>
      </c>
      <c r="F666" s="51" t="s">
        <v>76</v>
      </c>
      <c r="G666" s="49" t="s">
        <v>2781</v>
      </c>
      <c r="H666" s="49" t="s">
        <v>19</v>
      </c>
      <c r="I666" s="49" t="str">
        <f t="shared" si="64"/>
        <v>Neutral</v>
      </c>
      <c r="J666" s="45">
        <v>45001</v>
      </c>
      <c r="K666" s="49">
        <v>7.1</v>
      </c>
      <c r="L666" s="82" t="str">
        <f>IF(J666=9001,VLOOKUP(K666,'ISO-reference'!$C$1:$D$67,2,FALSE),IF(J666=45001,VLOOKUP(K666,'ISO-reference'!$A$1:$B$40,2,FALSE),IF(J666=21001,VLOOKUP(K666,'ISO-reference'!$E$1:$F$75,2,FALSE),"No ISO Mapping")))</f>
        <v xml:space="preserve"> Resources</v>
      </c>
      <c r="M666" s="49" t="s">
        <v>13</v>
      </c>
      <c r="N666" s="16"/>
      <c r="O666" s="54">
        <f t="shared" si="63"/>
        <v>43984</v>
      </c>
      <c r="P666" s="52">
        <v>43990</v>
      </c>
      <c r="Q666" s="82" t="s">
        <v>1167</v>
      </c>
      <c r="R666" s="28" t="str">
        <f t="shared" si="66"/>
        <v>Closed</v>
      </c>
      <c r="S666" s="17">
        <f t="shared" ca="1" si="65"/>
        <v>66</v>
      </c>
      <c r="T666" s="17">
        <f t="shared" si="67"/>
        <v>6</v>
      </c>
      <c r="U666" s="17"/>
      <c r="V666" s="45">
        <v>24673</v>
      </c>
    </row>
    <row r="667" spans="1:22" ht="27.6">
      <c r="A667" s="45">
        <v>666</v>
      </c>
      <c r="B667" s="82" t="s">
        <v>1168</v>
      </c>
      <c r="C667" s="49" t="s">
        <v>134</v>
      </c>
      <c r="D667" s="51">
        <v>43924</v>
      </c>
      <c r="E667" s="51" t="s">
        <v>2551</v>
      </c>
      <c r="F667" s="51" t="s">
        <v>76</v>
      </c>
      <c r="G667" s="49" t="s">
        <v>2781</v>
      </c>
      <c r="H667" s="49" t="s">
        <v>19</v>
      </c>
      <c r="I667" s="49" t="str">
        <f t="shared" si="64"/>
        <v>Neutral</v>
      </c>
      <c r="J667" s="45">
        <v>45001</v>
      </c>
      <c r="K667" s="49" t="s">
        <v>433</v>
      </c>
      <c r="L667" s="82" t="str">
        <f>IF(J667=9001,VLOOKUP(K667,'ISO-reference'!$C$1:$D$67,2,FALSE),IF(J667=45001,VLOOKUP(K667,'ISO-reference'!$A$1:$B$40,2,FALSE),IF(J667=21001,VLOOKUP(K667,'ISO-reference'!$E$1:$F$75,2,FALSE),"No ISO Mapping")))</f>
        <v xml:space="preserve"> Hazard identification &amp; assessment of risks and opportunities</v>
      </c>
      <c r="M667" s="49" t="s">
        <v>73</v>
      </c>
      <c r="N667" s="16"/>
      <c r="O667" s="54">
        <f t="shared" si="63"/>
        <v>43984</v>
      </c>
      <c r="P667" s="52">
        <v>43972</v>
      </c>
      <c r="Q667" s="82" t="s">
        <v>1193</v>
      </c>
      <c r="R667" s="28" t="str">
        <f t="shared" si="66"/>
        <v>Closed</v>
      </c>
      <c r="S667" s="17">
        <f t="shared" ca="1" si="65"/>
        <v>48</v>
      </c>
      <c r="T667" s="17">
        <f t="shared" si="67"/>
        <v>-12</v>
      </c>
      <c r="U667" s="17"/>
      <c r="V667" s="45">
        <v>24674</v>
      </c>
    </row>
    <row r="668" spans="1:22">
      <c r="A668" s="45">
        <v>667</v>
      </c>
      <c r="B668" s="82" t="s">
        <v>1147</v>
      </c>
      <c r="C668" s="49" t="s">
        <v>134</v>
      </c>
      <c r="D668" s="51">
        <v>43927</v>
      </c>
      <c r="E668" s="51" t="s">
        <v>2551</v>
      </c>
      <c r="F668" s="51" t="s">
        <v>10</v>
      </c>
      <c r="G668" s="49" t="s">
        <v>11</v>
      </c>
      <c r="H668" s="49" t="s">
        <v>19</v>
      </c>
      <c r="I668" s="49" t="str">
        <f t="shared" si="64"/>
        <v>Neutral</v>
      </c>
      <c r="J668" s="45">
        <v>45001</v>
      </c>
      <c r="K668" s="49">
        <v>7.1</v>
      </c>
      <c r="L668" s="82" t="str">
        <f>IF(J668=9001,VLOOKUP(K668,'ISO-reference'!$C$1:$D$67,2,FALSE),IF(J668=45001,VLOOKUP(K668,'ISO-reference'!$A$1:$B$40,2,FALSE),IF(J668=21001,VLOOKUP(K668,'ISO-reference'!$E$1:$F$75,2,FALSE),"No ISO Mapping")))</f>
        <v xml:space="preserve"> Resources</v>
      </c>
      <c r="M668" s="49" t="s">
        <v>13</v>
      </c>
      <c r="N668" s="16"/>
      <c r="O668" s="52">
        <v>44134</v>
      </c>
      <c r="P668" s="52">
        <v>44015</v>
      </c>
      <c r="Q668" s="82" t="s">
        <v>1194</v>
      </c>
      <c r="R668" s="28" t="str">
        <f t="shared" si="66"/>
        <v>Closed</v>
      </c>
      <c r="S668" s="17">
        <f t="shared" ca="1" si="65"/>
        <v>88</v>
      </c>
      <c r="T668" s="17">
        <f t="shared" si="67"/>
        <v>-119</v>
      </c>
      <c r="U668" s="17"/>
      <c r="V668" s="45">
        <v>24729</v>
      </c>
    </row>
    <row r="669" spans="1:22" ht="27.6">
      <c r="A669" s="45">
        <v>668</v>
      </c>
      <c r="B669" s="82" t="s">
        <v>1149</v>
      </c>
      <c r="C669" s="49" t="s">
        <v>134</v>
      </c>
      <c r="D669" s="51">
        <v>43927</v>
      </c>
      <c r="E669" s="51" t="s">
        <v>2551</v>
      </c>
      <c r="F669" s="51" t="s">
        <v>10</v>
      </c>
      <c r="G669" s="49" t="s">
        <v>11</v>
      </c>
      <c r="H669" s="49" t="s">
        <v>19</v>
      </c>
      <c r="I669" s="49" t="str">
        <f t="shared" si="64"/>
        <v>Neutral</v>
      </c>
      <c r="J669" s="45">
        <v>45001</v>
      </c>
      <c r="K669" s="49">
        <v>9.1</v>
      </c>
      <c r="L669" s="82" t="str">
        <f>IF(J669=9001,VLOOKUP(K669,'ISO-reference'!$C$1:$D$67,2,FALSE),IF(J669=45001,VLOOKUP(K669,'ISO-reference'!$A$1:$B$40,2,FALSE),IF(J669=21001,VLOOKUP(K669,'ISO-reference'!$E$1:$F$75,2,FALSE),"No ISO Mapping")))</f>
        <v xml:space="preserve"> Monitoring, measurement, analysis &amp; performance evaluation</v>
      </c>
      <c r="M669" s="49" t="s">
        <v>16</v>
      </c>
      <c r="N669" s="16"/>
      <c r="O669" s="52">
        <v>44104</v>
      </c>
      <c r="P669" s="52">
        <v>43969</v>
      </c>
      <c r="Q669" s="82" t="s">
        <v>1195</v>
      </c>
      <c r="R669" s="28" t="str">
        <f t="shared" si="66"/>
        <v>Closed</v>
      </c>
      <c r="S669" s="17">
        <f t="shared" ca="1" si="65"/>
        <v>42</v>
      </c>
      <c r="T669" s="17">
        <f t="shared" si="67"/>
        <v>-135</v>
      </c>
      <c r="U669" s="17"/>
      <c r="V669" s="45">
        <v>24732</v>
      </c>
    </row>
    <row r="670" spans="1:22" ht="41.4">
      <c r="A670" s="45">
        <v>669</v>
      </c>
      <c r="B670" s="82" t="s">
        <v>1152</v>
      </c>
      <c r="C670" s="49" t="s">
        <v>134</v>
      </c>
      <c r="D670" s="51">
        <v>43927</v>
      </c>
      <c r="E670" s="51" t="s">
        <v>2551</v>
      </c>
      <c r="F670" s="51" t="s">
        <v>10</v>
      </c>
      <c r="G670" s="49" t="s">
        <v>11</v>
      </c>
      <c r="H670" s="49" t="s">
        <v>19</v>
      </c>
      <c r="I670" s="49" t="str">
        <f t="shared" si="64"/>
        <v>Neutral</v>
      </c>
      <c r="J670" s="45">
        <v>45001</v>
      </c>
      <c r="K670" s="49">
        <v>4.2</v>
      </c>
      <c r="L670" s="82" t="str">
        <f>IF(J670=9001,VLOOKUP(K670,'ISO-reference'!$C$1:$D$67,2,FALSE),IF(J670=45001,VLOOKUP(K670,'ISO-reference'!$A$1:$B$40,2,FALSE),IF(J670=21001,VLOOKUP(K670,'ISO-reference'!$E$1:$F$75,2,FALSE),"No ISO Mapping")))</f>
        <v xml:space="preserve"> Needs &amp; Expectations of workers and other interested parties</v>
      </c>
      <c r="M670" s="49" t="s">
        <v>73</v>
      </c>
      <c r="N670" s="16"/>
      <c r="O670" s="52">
        <v>44012</v>
      </c>
      <c r="P670" s="52">
        <v>44014</v>
      </c>
      <c r="Q670" s="82" t="s">
        <v>1153</v>
      </c>
      <c r="R670" s="28" t="str">
        <f t="shared" si="66"/>
        <v>Closed</v>
      </c>
      <c r="S670" s="17">
        <f t="shared" ca="1" si="65"/>
        <v>87</v>
      </c>
      <c r="T670" s="17">
        <f t="shared" si="67"/>
        <v>2</v>
      </c>
      <c r="U670" s="17">
        <v>614</v>
      </c>
      <c r="V670" s="45">
        <v>24734</v>
      </c>
    </row>
    <row r="671" spans="1:22" ht="27.6">
      <c r="A671" s="45">
        <v>670</v>
      </c>
      <c r="B671" s="82" t="s">
        <v>1529</v>
      </c>
      <c r="C671" s="49" t="s">
        <v>134</v>
      </c>
      <c r="D671" s="51">
        <v>43927</v>
      </c>
      <c r="E671" s="51" t="s">
        <v>2551</v>
      </c>
      <c r="F671" s="51" t="s">
        <v>10</v>
      </c>
      <c r="G671" s="49" t="s">
        <v>11</v>
      </c>
      <c r="H671" s="49" t="s">
        <v>19</v>
      </c>
      <c r="I671" s="49" t="str">
        <f t="shared" si="64"/>
        <v>Neutral</v>
      </c>
      <c r="J671" s="45">
        <v>45001</v>
      </c>
      <c r="K671" s="49">
        <v>7.1</v>
      </c>
      <c r="L671" s="82" t="str">
        <f>IF(J671=9001,VLOOKUP(K671,'ISO-reference'!$C$1:$D$67,2,FALSE),IF(J671=45001,VLOOKUP(K671,'ISO-reference'!$A$1:$B$40,2,FALSE),IF(J671=21001,VLOOKUP(K671,'ISO-reference'!$E$1:$F$75,2,FALSE),"No ISO Mapping")))</f>
        <v xml:space="preserve"> Resources</v>
      </c>
      <c r="M671" s="49" t="s">
        <v>13</v>
      </c>
      <c r="N671" s="16"/>
      <c r="O671" s="52">
        <v>44104</v>
      </c>
      <c r="P671" s="52">
        <v>44039</v>
      </c>
      <c r="Q671" s="82" t="s">
        <v>1196</v>
      </c>
      <c r="R671" s="28" t="str">
        <f t="shared" si="66"/>
        <v>Closed</v>
      </c>
      <c r="S671" s="17">
        <f t="shared" ca="1" si="65"/>
        <v>112</v>
      </c>
      <c r="T671" s="17">
        <f t="shared" si="67"/>
        <v>-65</v>
      </c>
      <c r="U671" s="17"/>
      <c r="V671" s="45">
        <v>24735</v>
      </c>
    </row>
    <row r="672" spans="1:22">
      <c r="A672" s="45">
        <v>671</v>
      </c>
      <c r="B672" s="82" t="s">
        <v>1155</v>
      </c>
      <c r="C672" s="49" t="s">
        <v>134</v>
      </c>
      <c r="D672" s="51">
        <v>43927</v>
      </c>
      <c r="E672" s="51" t="s">
        <v>2551</v>
      </c>
      <c r="F672" s="51" t="s">
        <v>10</v>
      </c>
      <c r="G672" s="49" t="s">
        <v>11</v>
      </c>
      <c r="H672" s="49" t="s">
        <v>19</v>
      </c>
      <c r="I672" s="49" t="str">
        <f t="shared" si="64"/>
        <v>Neutral</v>
      </c>
      <c r="J672" s="45">
        <v>45001</v>
      </c>
      <c r="K672" s="49">
        <v>7.5</v>
      </c>
      <c r="L672" s="82" t="str">
        <f>IF(J672=9001,VLOOKUP(K672,'ISO-reference'!$C$1:$D$67,2,FALSE),IF(J672=45001,VLOOKUP(K672,'ISO-reference'!$A$1:$B$40,2,FALSE),IF(J672=21001,VLOOKUP(K672,'ISO-reference'!$E$1:$F$75,2,FALSE),"No ISO Mapping")))</f>
        <v xml:space="preserve"> Documented information</v>
      </c>
      <c r="M672" s="49" t="s">
        <v>16</v>
      </c>
      <c r="N672" s="16"/>
      <c r="O672" s="52">
        <v>44042</v>
      </c>
      <c r="P672" s="52">
        <v>43971</v>
      </c>
      <c r="Q672" s="82" t="s">
        <v>1197</v>
      </c>
      <c r="R672" s="28" t="str">
        <f t="shared" si="66"/>
        <v>Closed</v>
      </c>
      <c r="S672" s="17">
        <f t="shared" ca="1" si="65"/>
        <v>44</v>
      </c>
      <c r="T672" s="17">
        <f t="shared" si="67"/>
        <v>-71</v>
      </c>
      <c r="U672" s="45"/>
      <c r="V672" s="45">
        <v>24738</v>
      </c>
    </row>
    <row r="673" spans="1:22" ht="27.6">
      <c r="A673" s="45">
        <v>672</v>
      </c>
      <c r="B673" s="82" t="s">
        <v>1530</v>
      </c>
      <c r="C673" s="49" t="s">
        <v>134</v>
      </c>
      <c r="D673" s="51">
        <v>43927</v>
      </c>
      <c r="E673" s="51" t="s">
        <v>2551</v>
      </c>
      <c r="F673" s="51" t="s">
        <v>10</v>
      </c>
      <c r="G673" s="49" t="s">
        <v>11</v>
      </c>
      <c r="H673" s="49" t="s">
        <v>19</v>
      </c>
      <c r="I673" s="49" t="str">
        <f t="shared" si="64"/>
        <v>Neutral</v>
      </c>
      <c r="J673" s="45">
        <v>45001</v>
      </c>
      <c r="K673" s="49" t="s">
        <v>1157</v>
      </c>
      <c r="L673" s="82" t="str">
        <f>IF(J673=9001,VLOOKUP(K673,'ISO-reference'!$C$1:$D$67,2,FALSE),IF(J673=45001,VLOOKUP(K673,'ISO-reference'!$A$1:$B$40,2,FALSE),IF(J673=21001,VLOOKUP(K673,'ISO-reference'!$E$1:$F$75,2,FALSE),"No ISO Mapping")))</f>
        <v xml:space="preserve"> Procurement</v>
      </c>
      <c r="M673" s="49" t="s">
        <v>16</v>
      </c>
      <c r="N673" s="16"/>
      <c r="O673" s="52">
        <v>44012</v>
      </c>
      <c r="P673" s="52">
        <v>44075</v>
      </c>
      <c r="Q673" s="82" t="s">
        <v>1198</v>
      </c>
      <c r="R673" s="28" t="str">
        <f t="shared" si="66"/>
        <v>Closed</v>
      </c>
      <c r="S673" s="17">
        <f t="shared" ca="1" si="65"/>
        <v>148</v>
      </c>
      <c r="T673" s="17">
        <f t="shared" si="67"/>
        <v>63</v>
      </c>
      <c r="U673" s="45"/>
      <c r="V673" s="45">
        <v>24741</v>
      </c>
    </row>
    <row r="674" spans="1:22">
      <c r="A674" s="45">
        <v>673</v>
      </c>
      <c r="B674" s="82" t="s">
        <v>1159</v>
      </c>
      <c r="C674" s="49" t="s">
        <v>134</v>
      </c>
      <c r="D674" s="51">
        <v>43927</v>
      </c>
      <c r="E674" s="51" t="s">
        <v>2551</v>
      </c>
      <c r="F674" s="51" t="s">
        <v>10</v>
      </c>
      <c r="G674" s="49" t="s">
        <v>11</v>
      </c>
      <c r="H674" s="49" t="s">
        <v>19</v>
      </c>
      <c r="I674" s="49" t="str">
        <f t="shared" si="64"/>
        <v>Neutral</v>
      </c>
      <c r="J674" s="45">
        <v>45001</v>
      </c>
      <c r="K674" s="49" t="s">
        <v>947</v>
      </c>
      <c r="L674" s="82" t="str">
        <f>IF(J674=9001,VLOOKUP(K674,'ISO-reference'!$C$1:$D$67,2,FALSE),IF(J674=45001,VLOOKUP(K674,'ISO-reference'!$A$1:$B$40,2,FALSE),IF(J674=21001,VLOOKUP(K674,'ISO-reference'!$E$1:$F$75,2,FALSE),"No ISO Mapping")))</f>
        <v xml:space="preserve"> Evaluation of Complaince</v>
      </c>
      <c r="M674" s="49" t="s">
        <v>16</v>
      </c>
      <c r="N674" s="16"/>
      <c r="O674" s="52">
        <v>44012</v>
      </c>
      <c r="P674" s="52">
        <v>43965</v>
      </c>
      <c r="Q674" s="82" t="s">
        <v>1199</v>
      </c>
      <c r="R674" s="28" t="str">
        <f t="shared" si="66"/>
        <v>Closed</v>
      </c>
      <c r="S674" s="17">
        <f t="shared" ca="1" si="65"/>
        <v>38</v>
      </c>
      <c r="T674" s="17">
        <f t="shared" si="67"/>
        <v>-47</v>
      </c>
      <c r="U674" s="45"/>
      <c r="V674" s="45">
        <v>24745</v>
      </c>
    </row>
    <row r="675" spans="1:22" ht="27.6">
      <c r="A675" s="45">
        <v>674</v>
      </c>
      <c r="B675" s="82" t="s">
        <v>1160</v>
      </c>
      <c r="C675" s="49" t="s">
        <v>134</v>
      </c>
      <c r="D675" s="51">
        <v>43927</v>
      </c>
      <c r="E675" s="51" t="s">
        <v>2551</v>
      </c>
      <c r="F675" s="51" t="s">
        <v>10</v>
      </c>
      <c r="G675" s="49" t="s">
        <v>11</v>
      </c>
      <c r="H675" s="49" t="s">
        <v>19</v>
      </c>
      <c r="I675" s="49" t="str">
        <f t="shared" si="64"/>
        <v>Neutral</v>
      </c>
      <c r="J675" s="45">
        <v>45001</v>
      </c>
      <c r="K675" s="49">
        <v>8.1</v>
      </c>
      <c r="L675" s="82" t="str">
        <f>IF(J675=9001,VLOOKUP(K675,'ISO-reference'!$C$1:$D$67,2,FALSE),IF(J675=45001,VLOOKUP(K675,'ISO-reference'!$A$1:$B$40,2,FALSE),IF(J675=21001,VLOOKUP(K675,'ISO-reference'!$E$1:$F$75,2,FALSE),"No ISO Mapping")))</f>
        <v xml:space="preserve"> Operational planning and control</v>
      </c>
      <c r="M675" s="49" t="s">
        <v>16</v>
      </c>
      <c r="N675" s="16"/>
      <c r="O675" s="52">
        <v>43981</v>
      </c>
      <c r="P675" s="52">
        <v>43965</v>
      </c>
      <c r="Q675" s="82" t="s">
        <v>1200</v>
      </c>
      <c r="R675" s="28" t="str">
        <f t="shared" si="66"/>
        <v>Closed</v>
      </c>
      <c r="S675" s="17">
        <f t="shared" ca="1" si="65"/>
        <v>38</v>
      </c>
      <c r="T675" s="17">
        <f t="shared" si="67"/>
        <v>-16</v>
      </c>
      <c r="U675" s="45"/>
      <c r="V675" s="45">
        <v>24746</v>
      </c>
    </row>
    <row r="676" spans="1:22" ht="27.6">
      <c r="A676" s="45">
        <v>675</v>
      </c>
      <c r="B676" s="82" t="s">
        <v>1162</v>
      </c>
      <c r="C676" s="49" t="s">
        <v>134</v>
      </c>
      <c r="D676" s="51">
        <v>43927</v>
      </c>
      <c r="E676" s="51" t="s">
        <v>2551</v>
      </c>
      <c r="F676" s="51" t="s">
        <v>10</v>
      </c>
      <c r="G676" s="49" t="s">
        <v>11</v>
      </c>
      <c r="H676" s="49" t="s">
        <v>19</v>
      </c>
      <c r="I676" s="49" t="str">
        <f t="shared" si="64"/>
        <v>Neutral</v>
      </c>
      <c r="J676" s="45">
        <v>45001</v>
      </c>
      <c r="K676" s="49">
        <v>8.1999999999999993</v>
      </c>
      <c r="L676" s="82" t="str">
        <f>IF(J676=9001,VLOOKUP(K676,'ISO-reference'!$C$1:$D$67,2,FALSE),IF(J676=45001,VLOOKUP(K676,'ISO-reference'!$A$1:$B$40,2,FALSE),IF(J676=21001,VLOOKUP(K676,'ISO-reference'!$E$1:$F$75,2,FALSE),"No ISO Mapping")))</f>
        <v xml:space="preserve"> Emergency preparedness and response</v>
      </c>
      <c r="M676" s="49" t="s">
        <v>16</v>
      </c>
      <c r="N676" s="16"/>
      <c r="O676" s="52">
        <v>43981</v>
      </c>
      <c r="P676" s="52">
        <v>44014</v>
      </c>
      <c r="Q676" s="82" t="s">
        <v>1163</v>
      </c>
      <c r="R676" s="28" t="str">
        <f t="shared" si="66"/>
        <v>Closed</v>
      </c>
      <c r="S676" s="17">
        <f t="shared" ca="1" si="65"/>
        <v>87</v>
      </c>
      <c r="T676" s="17">
        <f t="shared" si="67"/>
        <v>33</v>
      </c>
      <c r="U676" s="45"/>
      <c r="V676" s="45">
        <v>24747</v>
      </c>
    </row>
    <row r="677" spans="1:22" ht="27.6">
      <c r="A677" s="45">
        <v>676</v>
      </c>
      <c r="B677" s="82" t="s">
        <v>1531</v>
      </c>
      <c r="C677" s="49" t="s">
        <v>134</v>
      </c>
      <c r="D677" s="51">
        <v>43927</v>
      </c>
      <c r="E677" s="51" t="s">
        <v>2551</v>
      </c>
      <c r="F677" s="51" t="s">
        <v>10</v>
      </c>
      <c r="G677" s="49" t="s">
        <v>11</v>
      </c>
      <c r="H677" s="49" t="s">
        <v>19</v>
      </c>
      <c r="I677" s="49" t="str">
        <f t="shared" si="64"/>
        <v>Neutral</v>
      </c>
      <c r="J677" s="45">
        <v>45001</v>
      </c>
      <c r="K677" s="49">
        <v>8.1999999999999993</v>
      </c>
      <c r="L677" s="82" t="str">
        <f>IF(J677=9001,VLOOKUP(K677,'ISO-reference'!$C$1:$D$67,2,FALSE),IF(J677=45001,VLOOKUP(K677,'ISO-reference'!$A$1:$B$40,2,FALSE),IF(J677=21001,VLOOKUP(K677,'ISO-reference'!$E$1:$F$75,2,FALSE),"No ISO Mapping")))</f>
        <v xml:space="preserve"> Emergency preparedness and response</v>
      </c>
      <c r="M677" s="49" t="s">
        <v>16</v>
      </c>
      <c r="N677" s="16"/>
      <c r="O677" s="52">
        <v>43997</v>
      </c>
      <c r="P677" s="52">
        <v>44027</v>
      </c>
      <c r="Q677" s="82" t="s">
        <v>1164</v>
      </c>
      <c r="R677" s="28" t="str">
        <f t="shared" si="66"/>
        <v>Closed</v>
      </c>
      <c r="S677" s="17">
        <f t="shared" ca="1" si="65"/>
        <v>100</v>
      </c>
      <c r="T677" s="17">
        <f t="shared" si="67"/>
        <v>30</v>
      </c>
      <c r="U677" s="45"/>
      <c r="V677" s="45">
        <v>24748</v>
      </c>
    </row>
    <row r="678" spans="1:22">
      <c r="A678" s="45">
        <v>677</v>
      </c>
      <c r="B678" s="82" t="s">
        <v>1165</v>
      </c>
      <c r="C678" s="49" t="s">
        <v>134</v>
      </c>
      <c r="D678" s="51">
        <v>43927</v>
      </c>
      <c r="E678" s="51" t="s">
        <v>2551</v>
      </c>
      <c r="F678" s="51" t="s">
        <v>10</v>
      </c>
      <c r="G678" s="49" t="s">
        <v>11</v>
      </c>
      <c r="H678" s="49" t="s">
        <v>19</v>
      </c>
      <c r="I678" s="49" t="str">
        <f t="shared" si="64"/>
        <v>Neutral</v>
      </c>
      <c r="J678" s="45">
        <v>45001</v>
      </c>
      <c r="K678" s="49" t="s">
        <v>1040</v>
      </c>
      <c r="L678" s="82" t="str">
        <f>IF(J678=9001,VLOOKUP(K678,'ISO-reference'!$C$1:$D$67,2,FALSE),IF(J678=45001,VLOOKUP(K678,'ISO-reference'!$A$1:$B$40,2,FALSE),IF(J678=21001,VLOOKUP(K678,'ISO-reference'!$E$1:$F$75,2,FALSE),"No ISO Mapping")))</f>
        <v xml:space="preserve"> General (Documented Info)</v>
      </c>
      <c r="M678" s="49" t="s">
        <v>16</v>
      </c>
      <c r="N678" s="16"/>
      <c r="O678" s="52">
        <v>44012</v>
      </c>
      <c r="P678" s="52">
        <v>43969</v>
      </c>
      <c r="Q678" s="82" t="s">
        <v>1199</v>
      </c>
      <c r="R678" s="28" t="str">
        <f t="shared" si="66"/>
        <v>Closed</v>
      </c>
      <c r="S678" s="17">
        <f t="shared" ca="1" si="65"/>
        <v>42</v>
      </c>
      <c r="T678" s="17">
        <f t="shared" si="67"/>
        <v>-43</v>
      </c>
      <c r="U678" s="45"/>
      <c r="V678" s="45">
        <v>24749</v>
      </c>
    </row>
    <row r="679" spans="1:22" ht="27.6">
      <c r="A679" s="45">
        <v>678</v>
      </c>
      <c r="B679" s="82" t="s">
        <v>1166</v>
      </c>
      <c r="C679" s="49" t="s">
        <v>134</v>
      </c>
      <c r="D679" s="51">
        <v>43927</v>
      </c>
      <c r="E679" s="51" t="s">
        <v>2551</v>
      </c>
      <c r="F679" s="51" t="s">
        <v>10</v>
      </c>
      <c r="G679" s="49" t="s">
        <v>11</v>
      </c>
      <c r="H679" s="49" t="s">
        <v>19</v>
      </c>
      <c r="I679" s="49" t="str">
        <f t="shared" si="64"/>
        <v>Neutral</v>
      </c>
      <c r="J679" s="45">
        <v>45001</v>
      </c>
      <c r="K679" s="49">
        <v>7.1</v>
      </c>
      <c r="L679" s="82" t="str">
        <f>IF(J679=9001,VLOOKUP(K679,'ISO-reference'!$C$1:$D$67,2,FALSE),IF(J679=45001,VLOOKUP(K679,'ISO-reference'!$A$1:$B$40,2,FALSE),IF(J679=21001,VLOOKUP(K679,'ISO-reference'!$E$1:$F$75,2,FALSE),"No ISO Mapping")))</f>
        <v xml:space="preserve"> Resources</v>
      </c>
      <c r="M679" s="49" t="s">
        <v>13</v>
      </c>
      <c r="N679" s="16"/>
      <c r="O679" s="52">
        <v>43997</v>
      </c>
      <c r="P679" s="52">
        <v>44014</v>
      </c>
      <c r="Q679" s="82" t="s">
        <v>1201</v>
      </c>
      <c r="R679" s="28" t="str">
        <f t="shared" si="66"/>
        <v>Closed</v>
      </c>
      <c r="S679" s="17">
        <f t="shared" ca="1" si="65"/>
        <v>87</v>
      </c>
      <c r="T679" s="17">
        <f t="shared" si="67"/>
        <v>17</v>
      </c>
      <c r="U679" s="45">
        <v>616</v>
      </c>
      <c r="V679" s="45">
        <v>24750</v>
      </c>
    </row>
    <row r="680" spans="1:22" ht="27.6">
      <c r="A680" s="45">
        <v>679</v>
      </c>
      <c r="B680" s="82" t="s">
        <v>1168</v>
      </c>
      <c r="C680" s="49" t="s">
        <v>134</v>
      </c>
      <c r="D680" s="51">
        <v>43927</v>
      </c>
      <c r="E680" s="51" t="s">
        <v>2551</v>
      </c>
      <c r="F680" s="51" t="s">
        <v>10</v>
      </c>
      <c r="G680" s="49" t="s">
        <v>11</v>
      </c>
      <c r="H680" s="49" t="s">
        <v>19</v>
      </c>
      <c r="I680" s="49" t="str">
        <f t="shared" si="64"/>
        <v>Neutral</v>
      </c>
      <c r="J680" s="45">
        <v>45001</v>
      </c>
      <c r="K680" s="49" t="s">
        <v>433</v>
      </c>
      <c r="L680" s="82" t="str">
        <f>IF(J680=9001,VLOOKUP(K680,'ISO-reference'!$C$1:$D$67,2,FALSE),IF(J680=45001,VLOOKUP(K680,'ISO-reference'!$A$1:$B$40,2,FALSE),IF(J680=21001,VLOOKUP(K680,'ISO-reference'!$E$1:$F$75,2,FALSE),"No ISO Mapping")))</f>
        <v xml:space="preserve"> Hazard identification &amp; assessment of risks and opportunities</v>
      </c>
      <c r="M680" s="49" t="s">
        <v>73</v>
      </c>
      <c r="N680" s="16"/>
      <c r="O680" s="52">
        <v>44073</v>
      </c>
      <c r="P680" s="52">
        <v>44040</v>
      </c>
      <c r="Q680" s="82" t="s">
        <v>1202</v>
      </c>
      <c r="R680" s="28" t="str">
        <f t="shared" si="66"/>
        <v>Closed</v>
      </c>
      <c r="S680" s="17">
        <f t="shared" ca="1" si="65"/>
        <v>113</v>
      </c>
      <c r="T680" s="17">
        <f t="shared" si="67"/>
        <v>-33</v>
      </c>
      <c r="U680" s="45">
        <v>615</v>
      </c>
      <c r="V680" s="45">
        <v>24752</v>
      </c>
    </row>
    <row r="681" spans="1:22" ht="27.6">
      <c r="A681" s="45">
        <v>680</v>
      </c>
      <c r="B681" s="95" t="s">
        <v>1203</v>
      </c>
      <c r="C681" s="49" t="s">
        <v>134</v>
      </c>
      <c r="D681" s="51">
        <v>43931</v>
      </c>
      <c r="E681" s="51" t="s">
        <v>2551</v>
      </c>
      <c r="F681" s="51" t="s">
        <v>742</v>
      </c>
      <c r="G681" s="49" t="s">
        <v>743</v>
      </c>
      <c r="H681" s="49" t="s">
        <v>19</v>
      </c>
      <c r="I681" s="49" t="str">
        <f t="shared" si="64"/>
        <v>Neutral</v>
      </c>
      <c r="J681" s="45">
        <v>45001</v>
      </c>
      <c r="K681" s="49" t="s">
        <v>1040</v>
      </c>
      <c r="L681" s="82" t="str">
        <f>IF(J681=9001,VLOOKUP(K681,'ISO-reference'!$C$1:$D$67,2,FALSE),IF(J681=45001,VLOOKUP(K681,'ISO-reference'!$A$1:$B$40,2,FALSE),IF(J681=21001,VLOOKUP(K681,'ISO-reference'!$E$1:$F$75,2,FALSE),"No ISO Mapping")))</f>
        <v xml:space="preserve"> General (Documented Info)</v>
      </c>
      <c r="M681" s="49" t="s">
        <v>1204</v>
      </c>
      <c r="N681" s="16"/>
      <c r="O681" s="52">
        <f>D681+60</f>
        <v>43991</v>
      </c>
      <c r="P681" s="52">
        <v>43994</v>
      </c>
      <c r="Q681" s="82" t="s">
        <v>1205</v>
      </c>
      <c r="R681" s="28" t="str">
        <f t="shared" si="66"/>
        <v>Closed</v>
      </c>
      <c r="S681" s="17">
        <f t="shared" ca="1" si="65"/>
        <v>63</v>
      </c>
      <c r="T681" s="17">
        <f t="shared" si="67"/>
        <v>3</v>
      </c>
      <c r="U681" s="45"/>
      <c r="V681" s="45">
        <v>25105</v>
      </c>
    </row>
    <row r="682" spans="1:22" ht="27.6">
      <c r="A682" s="45">
        <v>681</v>
      </c>
      <c r="B682" s="95" t="s">
        <v>1206</v>
      </c>
      <c r="C682" s="49" t="s">
        <v>134</v>
      </c>
      <c r="D682" s="51">
        <v>43931</v>
      </c>
      <c r="E682" s="51" t="s">
        <v>2551</v>
      </c>
      <c r="F682" s="51" t="s">
        <v>742</v>
      </c>
      <c r="G682" s="49" t="s">
        <v>743</v>
      </c>
      <c r="H682" s="49" t="s">
        <v>19</v>
      </c>
      <c r="I682" s="49" t="str">
        <f t="shared" si="64"/>
        <v>Neutral</v>
      </c>
      <c r="J682" s="45">
        <v>45001</v>
      </c>
      <c r="K682" s="49" t="s">
        <v>1040</v>
      </c>
      <c r="L682" s="82" t="str">
        <f>IF(J682=9001,VLOOKUP(K682,'ISO-reference'!$C$1:$D$67,2,FALSE),IF(J682=45001,VLOOKUP(K682,'ISO-reference'!$A$1:$B$40,2,FALSE),IF(J682=21001,VLOOKUP(K682,'ISO-reference'!$E$1:$F$75,2,FALSE),"No ISO Mapping")))</f>
        <v xml:space="preserve"> General (Documented Info)</v>
      </c>
      <c r="M682" s="49" t="s">
        <v>1204</v>
      </c>
      <c r="N682" s="16"/>
      <c r="O682" s="52">
        <f>D682+60</f>
        <v>43991</v>
      </c>
      <c r="P682" s="52">
        <v>43994</v>
      </c>
      <c r="Q682" s="82" t="s">
        <v>1207</v>
      </c>
      <c r="R682" s="28" t="str">
        <f t="shared" si="66"/>
        <v>Closed</v>
      </c>
      <c r="S682" s="17">
        <f t="shared" ca="1" si="65"/>
        <v>63</v>
      </c>
      <c r="T682" s="17">
        <f t="shared" si="67"/>
        <v>3</v>
      </c>
      <c r="U682" s="45"/>
      <c r="V682" s="45">
        <v>25107</v>
      </c>
    </row>
    <row r="683" spans="1:22" ht="27.6">
      <c r="A683" s="45">
        <v>682</v>
      </c>
      <c r="B683" s="95" t="s">
        <v>1208</v>
      </c>
      <c r="C683" s="49" t="s">
        <v>134</v>
      </c>
      <c r="D683" s="51">
        <v>43931</v>
      </c>
      <c r="E683" s="51" t="s">
        <v>2551</v>
      </c>
      <c r="F683" s="51" t="s">
        <v>742</v>
      </c>
      <c r="G683" s="49" t="s">
        <v>743</v>
      </c>
      <c r="H683" s="49" t="s">
        <v>19</v>
      </c>
      <c r="I683" s="49" t="str">
        <f t="shared" si="64"/>
        <v>Neutral</v>
      </c>
      <c r="J683" s="45">
        <v>45001</v>
      </c>
      <c r="K683" s="49" t="s">
        <v>1040</v>
      </c>
      <c r="L683" s="82" t="str">
        <f>IF(J683=9001,VLOOKUP(K683,'ISO-reference'!$C$1:$D$67,2,FALSE),IF(J683=45001,VLOOKUP(K683,'ISO-reference'!$A$1:$B$40,2,FALSE),IF(J683=21001,VLOOKUP(K683,'ISO-reference'!$E$1:$F$75,2,FALSE),"No ISO Mapping")))</f>
        <v xml:space="preserve"> General (Documented Info)</v>
      </c>
      <c r="M683" s="49" t="s">
        <v>73</v>
      </c>
      <c r="N683" s="16"/>
      <c r="O683" s="52">
        <f>D683+60</f>
        <v>43991</v>
      </c>
      <c r="P683" s="52">
        <v>43971</v>
      </c>
      <c r="Q683" s="82" t="s">
        <v>1209</v>
      </c>
      <c r="R683" s="28" t="str">
        <f t="shared" si="66"/>
        <v>Closed</v>
      </c>
      <c r="S683" s="17">
        <f t="shared" ca="1" si="65"/>
        <v>40</v>
      </c>
      <c r="T683" s="17">
        <f t="shared" si="67"/>
        <v>-20</v>
      </c>
      <c r="U683" s="45"/>
      <c r="V683" s="45">
        <v>25110</v>
      </c>
    </row>
    <row r="684" spans="1:22">
      <c r="A684" s="45">
        <v>683</v>
      </c>
      <c r="B684" s="95" t="s">
        <v>1210</v>
      </c>
      <c r="C684" s="49" t="s">
        <v>9</v>
      </c>
      <c r="D684" s="51">
        <v>43992</v>
      </c>
      <c r="E684" s="51" t="s">
        <v>2551</v>
      </c>
      <c r="F684" s="51" t="s">
        <v>52</v>
      </c>
      <c r="G684" s="49" t="s">
        <v>115</v>
      </c>
      <c r="H684" s="49" t="s">
        <v>88</v>
      </c>
      <c r="I684" s="49" t="str">
        <f t="shared" si="64"/>
        <v>Neutral</v>
      </c>
      <c r="J684" s="45">
        <v>9001</v>
      </c>
      <c r="K684" s="49">
        <v>4.2</v>
      </c>
      <c r="L684" s="82" t="str">
        <f>IF(J684=9001,VLOOKUP(K684,'ISO-reference'!$C$1:$D$67,2,FALSE),IF(J684=45001,VLOOKUP(K684,'ISO-reference'!$A$1:$B$40,2,FALSE),IF(J684=21001,VLOOKUP(K684,'ISO-reference'!$E$1:$F$75,2,FALSE),"No ISO Mapping")))</f>
        <v xml:space="preserve"> Needs &amp; Expectations</v>
      </c>
      <c r="M684" s="49" t="s">
        <v>94</v>
      </c>
      <c r="N684" s="16"/>
      <c r="O684" s="52">
        <v>44058</v>
      </c>
      <c r="P684" s="52">
        <v>44050</v>
      </c>
      <c r="Q684" s="82" t="s">
        <v>1211</v>
      </c>
      <c r="R684" s="28" t="str">
        <f>IF(P684="NA", "Open", "Closed")</f>
        <v>Closed</v>
      </c>
      <c r="S684" s="17">
        <f t="shared" ca="1" si="65"/>
        <v>58</v>
      </c>
      <c r="T684" s="17">
        <f>IF(R684="Open",0, P684-O684)</f>
        <v>-8</v>
      </c>
      <c r="U684" s="45"/>
      <c r="V684" s="45">
        <v>27455</v>
      </c>
    </row>
    <row r="685" spans="1:22">
      <c r="A685" s="45">
        <v>684</v>
      </c>
      <c r="B685" s="95" t="s">
        <v>1212</v>
      </c>
      <c r="C685" s="49" t="s">
        <v>9</v>
      </c>
      <c r="D685" s="51">
        <v>43992</v>
      </c>
      <c r="E685" s="51" t="s">
        <v>2551</v>
      </c>
      <c r="F685" s="51" t="s">
        <v>52</v>
      </c>
      <c r="G685" s="49" t="s">
        <v>115</v>
      </c>
      <c r="H685" s="49" t="s">
        <v>88</v>
      </c>
      <c r="I685" s="49" t="str">
        <f t="shared" si="64"/>
        <v>Neutral</v>
      </c>
      <c r="J685" s="45">
        <v>9001</v>
      </c>
      <c r="K685" s="49">
        <v>7.3</v>
      </c>
      <c r="L685" s="82" t="str">
        <f>IF(J685=9001,VLOOKUP(K685,'ISO-reference'!$C$1:$D$67,2,FALSE),IF(J685=45001,VLOOKUP(K685,'ISO-reference'!$A$1:$B$40,2,FALSE),IF(J685=21001,VLOOKUP(K685,'ISO-reference'!$E$1:$F$75,2,FALSE),"No ISO Mapping")))</f>
        <v xml:space="preserve"> Awareness</v>
      </c>
      <c r="M685" s="49" t="s">
        <v>94</v>
      </c>
      <c r="N685" s="16"/>
      <c r="O685" s="52">
        <v>44073</v>
      </c>
      <c r="P685" s="52">
        <v>44230</v>
      </c>
      <c r="Q685" s="82" t="s">
        <v>1213</v>
      </c>
      <c r="R685" s="28" t="str">
        <f t="shared" ref="R685:R748" si="68">IF(P685="NA", "Open", "Closed")</f>
        <v>Closed</v>
      </c>
      <c r="S685" s="17">
        <f t="shared" ca="1" si="65"/>
        <v>238</v>
      </c>
      <c r="T685" s="17">
        <f t="shared" ref="T685:T748" si="69">IF(R685="Open",0, P685-O685)</f>
        <v>157</v>
      </c>
      <c r="U685" s="45"/>
      <c r="V685" s="45">
        <v>27457</v>
      </c>
    </row>
    <row r="686" spans="1:22">
      <c r="A686" s="45">
        <v>685</v>
      </c>
      <c r="B686" s="95" t="s">
        <v>1214</v>
      </c>
      <c r="C686" s="49" t="s">
        <v>9</v>
      </c>
      <c r="D686" s="51">
        <v>43992</v>
      </c>
      <c r="E686" s="51" t="s">
        <v>2551</v>
      </c>
      <c r="F686" s="51" t="s">
        <v>52</v>
      </c>
      <c r="G686" s="49" t="s">
        <v>115</v>
      </c>
      <c r="H686" s="49" t="s">
        <v>19</v>
      </c>
      <c r="I686" s="49" t="str">
        <f t="shared" si="64"/>
        <v>Neutral</v>
      </c>
      <c r="J686" s="45">
        <v>45001</v>
      </c>
      <c r="K686" s="49">
        <v>5.2</v>
      </c>
      <c r="L686" s="82" t="str">
        <f>IF(J686=9001,VLOOKUP(K686,'ISO-reference'!$C$1:$D$67,2,FALSE),IF(J686=45001,VLOOKUP(K686,'ISO-reference'!$A$1:$B$40,2,FALSE),IF(J686=21001,VLOOKUP(K686,'ISO-reference'!$E$1:$F$75,2,FALSE),"No ISO Mapping")))</f>
        <v xml:space="preserve"> OH&amp;S Policy</v>
      </c>
      <c r="M686" s="49" t="s">
        <v>94</v>
      </c>
      <c r="N686" s="16"/>
      <c r="O686" s="52">
        <v>44044</v>
      </c>
      <c r="P686" s="52">
        <v>44050</v>
      </c>
      <c r="Q686" s="82" t="s">
        <v>1215</v>
      </c>
      <c r="R686" s="28" t="str">
        <f t="shared" si="68"/>
        <v>Closed</v>
      </c>
      <c r="S686" s="17">
        <f t="shared" ca="1" si="65"/>
        <v>58</v>
      </c>
      <c r="T686" s="17">
        <f t="shared" si="69"/>
        <v>6</v>
      </c>
      <c r="U686" s="45"/>
      <c r="V686" s="45">
        <v>27461</v>
      </c>
    </row>
    <row r="687" spans="1:22">
      <c r="A687" s="45">
        <v>686</v>
      </c>
      <c r="B687" s="95" t="s">
        <v>1216</v>
      </c>
      <c r="C687" s="49" t="s">
        <v>9</v>
      </c>
      <c r="D687" s="51">
        <v>43992</v>
      </c>
      <c r="E687" s="51" t="s">
        <v>2551</v>
      </c>
      <c r="F687" s="51" t="s">
        <v>52</v>
      </c>
      <c r="G687" s="49" t="s">
        <v>115</v>
      </c>
      <c r="H687" s="49" t="s">
        <v>88</v>
      </c>
      <c r="I687" s="49" t="str">
        <f t="shared" si="64"/>
        <v>Neutral</v>
      </c>
      <c r="J687" s="45">
        <v>9001</v>
      </c>
      <c r="K687" s="49">
        <v>10.3</v>
      </c>
      <c r="L687" s="82" t="str">
        <f>IF(J687=9001,VLOOKUP(K687,'ISO-reference'!$C$1:$D$67,2,FALSE),IF(J687=45001,VLOOKUP(K687,'ISO-reference'!$A$1:$B$40,2,FALSE),IF(J687=21001,VLOOKUP(K687,'ISO-reference'!$E$1:$F$75,2,FALSE),"No ISO Mapping")))</f>
        <v xml:space="preserve"> Continual improvement</v>
      </c>
      <c r="M687" s="49" t="s">
        <v>489</v>
      </c>
      <c r="N687" s="16"/>
      <c r="O687" s="52">
        <v>44074</v>
      </c>
      <c r="P687" s="52">
        <v>44228</v>
      </c>
      <c r="Q687" s="82" t="s">
        <v>1217</v>
      </c>
      <c r="R687" s="28" t="str">
        <f t="shared" si="68"/>
        <v>Closed</v>
      </c>
      <c r="S687" s="17">
        <f t="shared" ca="1" si="65"/>
        <v>236</v>
      </c>
      <c r="T687" s="17">
        <f t="shared" si="69"/>
        <v>154</v>
      </c>
      <c r="U687" s="45"/>
      <c r="V687" s="45">
        <v>27465</v>
      </c>
    </row>
    <row r="688" spans="1:22">
      <c r="A688" s="45">
        <v>687</v>
      </c>
      <c r="B688" s="95" t="s">
        <v>1218</v>
      </c>
      <c r="C688" s="49" t="s">
        <v>9</v>
      </c>
      <c r="D688" s="51">
        <v>43992</v>
      </c>
      <c r="E688" s="51" t="s">
        <v>2551</v>
      </c>
      <c r="F688" s="51" t="s">
        <v>52</v>
      </c>
      <c r="G688" s="49" t="s">
        <v>115</v>
      </c>
      <c r="H688" s="49" t="s">
        <v>88</v>
      </c>
      <c r="I688" s="49" t="str">
        <f t="shared" si="64"/>
        <v>Neutral</v>
      </c>
      <c r="J688" s="45">
        <v>9001</v>
      </c>
      <c r="K688" s="49" t="s">
        <v>123</v>
      </c>
      <c r="L688" s="82" t="str">
        <f>IF(J688=9001,VLOOKUP(K688,'ISO-reference'!$C$1:$D$67,2,FALSE),IF(J688=45001,VLOOKUP(K688,'ISO-reference'!$A$1:$B$40,2,FALSE),IF(J688=21001,VLOOKUP(K688,'ISO-reference'!$E$1:$F$75,2,FALSE),"No ISO Mapping")))</f>
        <v xml:space="preserve"> Analysis &amp; evaluation</v>
      </c>
      <c r="M688" s="49" t="s">
        <v>489</v>
      </c>
      <c r="N688" s="16"/>
      <c r="O688" s="52">
        <v>44017</v>
      </c>
      <c r="P688" s="52">
        <v>44050</v>
      </c>
      <c r="Q688" s="82" t="s">
        <v>1219</v>
      </c>
      <c r="R688" s="28" t="str">
        <f t="shared" si="68"/>
        <v>Closed</v>
      </c>
      <c r="S688" s="17">
        <f t="shared" ca="1" si="65"/>
        <v>58</v>
      </c>
      <c r="T688" s="17">
        <f t="shared" si="69"/>
        <v>33</v>
      </c>
      <c r="U688" s="45"/>
      <c r="V688" s="45">
        <v>27466</v>
      </c>
    </row>
    <row r="689" spans="1:22" ht="27.6">
      <c r="A689" s="45">
        <v>688</v>
      </c>
      <c r="B689" s="95" t="s">
        <v>1220</v>
      </c>
      <c r="C689" s="49" t="s">
        <v>9</v>
      </c>
      <c r="D689" s="51">
        <v>43992</v>
      </c>
      <c r="E689" s="51" t="s">
        <v>2551</v>
      </c>
      <c r="F689" s="51" t="s">
        <v>52</v>
      </c>
      <c r="G689" s="49" t="s">
        <v>115</v>
      </c>
      <c r="H689" s="49" t="s">
        <v>88</v>
      </c>
      <c r="I689" s="49" t="str">
        <f t="shared" si="64"/>
        <v>Neutral</v>
      </c>
      <c r="J689" s="45">
        <v>45001</v>
      </c>
      <c r="K689" s="49" t="s">
        <v>433</v>
      </c>
      <c r="L689" s="82" t="str">
        <f>IF(J689=9001,VLOOKUP(K689,'ISO-reference'!$C$1:$D$67,2,FALSE),IF(J689=45001,VLOOKUP(K689,'ISO-reference'!$A$1:$B$40,2,FALSE),IF(J689=21001,VLOOKUP(K689,'ISO-reference'!$E$1:$F$75,2,FALSE),"No ISO Mapping")))</f>
        <v xml:space="preserve"> Hazard identification &amp; assessment of risks and opportunities</v>
      </c>
      <c r="M689" s="49" t="s">
        <v>489</v>
      </c>
      <c r="N689" s="16"/>
      <c r="O689" s="52">
        <v>44043</v>
      </c>
      <c r="P689" s="52">
        <v>44050</v>
      </c>
      <c r="Q689" s="82" t="s">
        <v>1221</v>
      </c>
      <c r="R689" s="28" t="str">
        <f t="shared" si="68"/>
        <v>Closed</v>
      </c>
      <c r="S689" s="17">
        <f t="shared" ca="1" si="65"/>
        <v>58</v>
      </c>
      <c r="T689" s="17">
        <f t="shared" si="69"/>
        <v>7</v>
      </c>
      <c r="U689" s="45"/>
      <c r="V689" s="45">
        <v>27467</v>
      </c>
    </row>
    <row r="690" spans="1:22" ht="27.6">
      <c r="A690" s="45">
        <v>689</v>
      </c>
      <c r="B690" s="95" t="s">
        <v>1222</v>
      </c>
      <c r="C690" s="49" t="s">
        <v>9</v>
      </c>
      <c r="D690" s="51">
        <v>43992</v>
      </c>
      <c r="E690" s="51" t="s">
        <v>2551</v>
      </c>
      <c r="F690" s="51" t="s">
        <v>52</v>
      </c>
      <c r="G690" s="49" t="s">
        <v>115</v>
      </c>
      <c r="H690" s="49" t="s">
        <v>88</v>
      </c>
      <c r="I690" s="49" t="str">
        <f t="shared" si="64"/>
        <v>Neutral</v>
      </c>
      <c r="J690" s="45">
        <v>45001</v>
      </c>
      <c r="K690" s="49" t="s">
        <v>433</v>
      </c>
      <c r="L690" s="82" t="str">
        <f>IF(J690=9001,VLOOKUP(K690,'ISO-reference'!$C$1:$D$67,2,FALSE),IF(J690=45001,VLOOKUP(K690,'ISO-reference'!$A$1:$B$40,2,FALSE),IF(J690=21001,VLOOKUP(K690,'ISO-reference'!$E$1:$F$75,2,FALSE),"No ISO Mapping")))</f>
        <v xml:space="preserve"> Hazard identification &amp; assessment of risks and opportunities</v>
      </c>
      <c r="M690" s="49" t="s">
        <v>1223</v>
      </c>
      <c r="N690" s="16"/>
      <c r="O690" s="52">
        <v>44043</v>
      </c>
      <c r="P690" s="52">
        <v>44228</v>
      </c>
      <c r="Q690" s="82" t="s">
        <v>1224</v>
      </c>
      <c r="R690" s="28" t="str">
        <f t="shared" si="68"/>
        <v>Closed</v>
      </c>
      <c r="S690" s="17">
        <f t="shared" ca="1" si="65"/>
        <v>236</v>
      </c>
      <c r="T690" s="17">
        <f t="shared" si="69"/>
        <v>185</v>
      </c>
      <c r="U690" s="45"/>
      <c r="V690" s="45">
        <v>27469</v>
      </c>
    </row>
    <row r="691" spans="1:22">
      <c r="A691" s="45">
        <v>690</v>
      </c>
      <c r="B691" s="95" t="s">
        <v>1225</v>
      </c>
      <c r="C691" s="49" t="s">
        <v>9</v>
      </c>
      <c r="D691" s="51">
        <v>43992</v>
      </c>
      <c r="E691" s="51" t="s">
        <v>2551</v>
      </c>
      <c r="F691" s="51" t="s">
        <v>52</v>
      </c>
      <c r="G691" s="49" t="s">
        <v>115</v>
      </c>
      <c r="H691" s="49" t="s">
        <v>88</v>
      </c>
      <c r="I691" s="49" t="str">
        <f t="shared" si="64"/>
        <v>Neutral</v>
      </c>
      <c r="J691" s="45">
        <v>45001</v>
      </c>
      <c r="K691" s="49">
        <v>5.4</v>
      </c>
      <c r="L691" s="82" t="str">
        <f>IF(J691=9001,VLOOKUP(K691,'ISO-reference'!$C$1:$D$67,2,FALSE),IF(J691=45001,VLOOKUP(K691,'ISO-reference'!$A$1:$B$40,2,FALSE),IF(J691=21001,VLOOKUP(K691,'ISO-reference'!$E$1:$F$75,2,FALSE),"No ISO Mapping")))</f>
        <v xml:space="preserve"> Consultation and participation of workers</v>
      </c>
      <c r="M691" s="49" t="s">
        <v>16</v>
      </c>
      <c r="N691" s="16"/>
      <c r="O691" s="52">
        <v>44075</v>
      </c>
      <c r="P691" s="52">
        <v>44050</v>
      </c>
      <c r="Q691" s="82" t="s">
        <v>1226</v>
      </c>
      <c r="R691" s="28" t="str">
        <f t="shared" si="68"/>
        <v>Closed</v>
      </c>
      <c r="S691" s="17">
        <f t="shared" ca="1" si="65"/>
        <v>58</v>
      </c>
      <c r="T691" s="17">
        <f t="shared" si="69"/>
        <v>-25</v>
      </c>
      <c r="U691" s="45"/>
      <c r="V691" s="45">
        <v>27471</v>
      </c>
    </row>
    <row r="692" spans="1:22">
      <c r="A692" s="45">
        <v>691</v>
      </c>
      <c r="B692" s="95" t="s">
        <v>1227</v>
      </c>
      <c r="C692" s="49" t="s">
        <v>9</v>
      </c>
      <c r="D692" s="51">
        <v>43992</v>
      </c>
      <c r="E692" s="51" t="s">
        <v>2551</v>
      </c>
      <c r="F692" s="51" t="s">
        <v>52</v>
      </c>
      <c r="G692" s="49" t="s">
        <v>115</v>
      </c>
      <c r="H692" s="49" t="s">
        <v>88</v>
      </c>
      <c r="I692" s="49" t="str">
        <f t="shared" si="64"/>
        <v>Neutral</v>
      </c>
      <c r="J692" s="45">
        <v>45001</v>
      </c>
      <c r="K692" s="49">
        <v>8.1999999999999993</v>
      </c>
      <c r="L692" s="82" t="str">
        <f>IF(J692=9001,VLOOKUP(K692,'ISO-reference'!$C$1:$D$67,2,FALSE),IF(J692=45001,VLOOKUP(K692,'ISO-reference'!$A$1:$B$40,2,FALSE),IF(J692=21001,VLOOKUP(K692,'ISO-reference'!$E$1:$F$75,2,FALSE),"No ISO Mapping")))</f>
        <v xml:space="preserve"> Emergency preparedness and response</v>
      </c>
      <c r="M692" s="49" t="s">
        <v>16</v>
      </c>
      <c r="N692" s="16"/>
      <c r="O692" s="52">
        <v>44043</v>
      </c>
      <c r="P692" s="52">
        <v>44050</v>
      </c>
      <c r="Q692" s="82" t="s">
        <v>1228</v>
      </c>
      <c r="R692" s="28" t="str">
        <f t="shared" si="68"/>
        <v>Closed</v>
      </c>
      <c r="S692" s="17">
        <f t="shared" ca="1" si="65"/>
        <v>58</v>
      </c>
      <c r="T692" s="17">
        <f t="shared" si="69"/>
        <v>7</v>
      </c>
      <c r="U692" s="45"/>
      <c r="V692" s="45">
        <v>27472</v>
      </c>
    </row>
    <row r="693" spans="1:22" ht="27.6">
      <c r="A693" s="45">
        <v>692</v>
      </c>
      <c r="B693" s="95" t="s">
        <v>1229</v>
      </c>
      <c r="C693" s="49" t="s">
        <v>9</v>
      </c>
      <c r="D693" s="51">
        <v>43993</v>
      </c>
      <c r="E693" s="51" t="s">
        <v>2551</v>
      </c>
      <c r="F693" s="51" t="s">
        <v>52</v>
      </c>
      <c r="G693" s="49" t="s">
        <v>115</v>
      </c>
      <c r="H693" s="49" t="s">
        <v>88</v>
      </c>
      <c r="I693" s="49" t="str">
        <f t="shared" si="64"/>
        <v>Neutral</v>
      </c>
      <c r="J693" s="45">
        <v>9001</v>
      </c>
      <c r="K693" s="49" t="s">
        <v>45</v>
      </c>
      <c r="L693" s="82" t="str">
        <f>IF(J693=9001,VLOOKUP(K693,'ISO-reference'!$C$1:$D$67,2,FALSE),IF(J693=45001,VLOOKUP(K693,'ISO-reference'!$A$1:$B$40,2,FALSE),IF(J693=21001,VLOOKUP(K693,'ISO-reference'!$E$1:$F$75,2,FALSE),"No ISO Mapping")))</f>
        <v xml:space="preserve"> People</v>
      </c>
      <c r="M693" s="49" t="s">
        <v>13</v>
      </c>
      <c r="N693" s="16"/>
      <c r="O693" s="52">
        <v>44084</v>
      </c>
      <c r="P693" s="52">
        <v>44228</v>
      </c>
      <c r="Q693" s="82" t="s">
        <v>1230</v>
      </c>
      <c r="R693" s="28" t="str">
        <f t="shared" si="68"/>
        <v>Closed</v>
      </c>
      <c r="S693" s="17">
        <f t="shared" ca="1" si="65"/>
        <v>235</v>
      </c>
      <c r="T693" s="17">
        <f t="shared" si="69"/>
        <v>144</v>
      </c>
      <c r="U693" s="45"/>
      <c r="V693" s="45">
        <v>27474</v>
      </c>
    </row>
    <row r="694" spans="1:22" ht="27.6">
      <c r="A694" s="45">
        <v>693</v>
      </c>
      <c r="B694" s="95" t="s">
        <v>1231</v>
      </c>
      <c r="C694" s="49" t="s">
        <v>9</v>
      </c>
      <c r="D694" s="51">
        <v>43993</v>
      </c>
      <c r="E694" s="51" t="s">
        <v>2551</v>
      </c>
      <c r="F694" s="51" t="s">
        <v>52</v>
      </c>
      <c r="G694" s="49" t="s">
        <v>115</v>
      </c>
      <c r="H694" s="49" t="s">
        <v>88</v>
      </c>
      <c r="I694" s="49" t="str">
        <f t="shared" si="64"/>
        <v>Neutral</v>
      </c>
      <c r="J694" s="45">
        <v>9001</v>
      </c>
      <c r="K694" s="49">
        <v>9.1</v>
      </c>
      <c r="L694" s="82" t="str">
        <f>IF(J694=9001,VLOOKUP(K694,'ISO-reference'!$C$1:$D$67,2,FALSE),IF(J694=45001,VLOOKUP(K694,'ISO-reference'!$A$1:$B$40,2,FALSE),IF(J694=21001,VLOOKUP(K694,'ISO-reference'!$E$1:$F$75,2,FALSE),"No ISO Mapping")))</f>
        <v xml:space="preserve"> Monitoring, measurement, analysis &amp; evaluation</v>
      </c>
      <c r="M694" s="49" t="s">
        <v>13</v>
      </c>
      <c r="N694" s="16"/>
      <c r="O694" s="52">
        <v>44074</v>
      </c>
      <c r="P694" s="52">
        <v>44228</v>
      </c>
      <c r="Q694" s="82" t="s">
        <v>1232</v>
      </c>
      <c r="R694" s="28" t="str">
        <f t="shared" si="68"/>
        <v>Closed</v>
      </c>
      <c r="S694" s="17">
        <f t="shared" ca="1" si="65"/>
        <v>235</v>
      </c>
      <c r="T694" s="17">
        <f t="shared" si="69"/>
        <v>154</v>
      </c>
      <c r="U694" s="45"/>
      <c r="V694" s="45">
        <v>27476</v>
      </c>
    </row>
    <row r="695" spans="1:22">
      <c r="A695" s="45">
        <v>694</v>
      </c>
      <c r="B695" s="95" t="s">
        <v>1233</v>
      </c>
      <c r="C695" s="49" t="s">
        <v>9</v>
      </c>
      <c r="D695" s="51">
        <v>43993</v>
      </c>
      <c r="E695" s="51" t="s">
        <v>2551</v>
      </c>
      <c r="F695" s="51" t="s">
        <v>52</v>
      </c>
      <c r="G695" s="49" t="s">
        <v>115</v>
      </c>
      <c r="H695" s="49" t="s">
        <v>19</v>
      </c>
      <c r="I695" s="49" t="str">
        <f t="shared" si="64"/>
        <v>Neutral</v>
      </c>
      <c r="J695" s="45">
        <v>9001</v>
      </c>
      <c r="K695" s="49" t="s">
        <v>45</v>
      </c>
      <c r="L695" s="82" t="str">
        <f>IF(J695=9001,VLOOKUP(K695,'ISO-reference'!$C$1:$D$67,2,FALSE),IF(J695=45001,VLOOKUP(K695,'ISO-reference'!$A$1:$B$40,2,FALSE),IF(J695=21001,VLOOKUP(K695,'ISO-reference'!$E$1:$F$75,2,FALSE),"No ISO Mapping")))</f>
        <v xml:space="preserve"> People</v>
      </c>
      <c r="M695" s="49" t="s">
        <v>13</v>
      </c>
      <c r="N695" s="16"/>
      <c r="O695" s="52">
        <v>44017</v>
      </c>
      <c r="P695" s="52">
        <v>44050</v>
      </c>
      <c r="Q695" s="82" t="s">
        <v>1234</v>
      </c>
      <c r="R695" s="28" t="str">
        <f t="shared" si="68"/>
        <v>Closed</v>
      </c>
      <c r="S695" s="17">
        <f t="shared" ca="1" si="65"/>
        <v>57</v>
      </c>
      <c r="T695" s="17">
        <f t="shared" si="69"/>
        <v>33</v>
      </c>
      <c r="U695" s="45"/>
      <c r="V695" s="45">
        <v>27478</v>
      </c>
    </row>
    <row r="696" spans="1:22">
      <c r="A696" s="45">
        <v>695</v>
      </c>
      <c r="B696" s="95" t="s">
        <v>1235</v>
      </c>
      <c r="C696" s="49" t="s">
        <v>9</v>
      </c>
      <c r="D696" s="51">
        <v>43993</v>
      </c>
      <c r="E696" s="51" t="s">
        <v>2551</v>
      </c>
      <c r="F696" s="51" t="s">
        <v>52</v>
      </c>
      <c r="G696" s="49" t="s">
        <v>115</v>
      </c>
      <c r="H696" s="49" t="s">
        <v>19</v>
      </c>
      <c r="I696" s="49" t="str">
        <f t="shared" si="64"/>
        <v>Neutral</v>
      </c>
      <c r="J696" s="45">
        <v>9001</v>
      </c>
      <c r="K696" s="49" t="s">
        <v>947</v>
      </c>
      <c r="L696" s="82" t="str">
        <f>IF(J696=9001,VLOOKUP(K696,'ISO-reference'!$C$1:$D$67,2,FALSE),IF(J696=45001,VLOOKUP(K696,'ISO-reference'!$A$1:$B$40,2,FALSE),IF(J696=21001,VLOOKUP(K696,'ISO-reference'!$E$1:$F$75,2,FALSE),"No ISO Mapping")))</f>
        <v xml:space="preserve"> Customer satisfaction</v>
      </c>
      <c r="M696" s="49" t="s">
        <v>21</v>
      </c>
      <c r="N696" s="16"/>
      <c r="O696" s="52">
        <v>44011</v>
      </c>
      <c r="P696" s="52">
        <v>44050</v>
      </c>
      <c r="Q696" s="82" t="s">
        <v>1236</v>
      </c>
      <c r="R696" s="28" t="str">
        <f t="shared" si="68"/>
        <v>Closed</v>
      </c>
      <c r="S696" s="17">
        <f t="shared" ca="1" si="65"/>
        <v>57</v>
      </c>
      <c r="T696" s="17">
        <f t="shared" si="69"/>
        <v>39</v>
      </c>
      <c r="U696" s="45"/>
      <c r="V696" s="45">
        <v>27480</v>
      </c>
    </row>
    <row r="697" spans="1:22">
      <c r="A697" s="45">
        <v>696</v>
      </c>
      <c r="B697" s="95" t="s">
        <v>1237</v>
      </c>
      <c r="C697" s="49" t="s">
        <v>9</v>
      </c>
      <c r="D697" s="51">
        <v>43993</v>
      </c>
      <c r="E697" s="51" t="s">
        <v>2551</v>
      </c>
      <c r="F697" s="51" t="s">
        <v>52</v>
      </c>
      <c r="G697" s="49" t="s">
        <v>115</v>
      </c>
      <c r="H697" s="49" t="s">
        <v>19</v>
      </c>
      <c r="I697" s="49" t="str">
        <f t="shared" si="64"/>
        <v>Neutral</v>
      </c>
      <c r="J697" s="45">
        <v>9001</v>
      </c>
      <c r="K697" s="49">
        <v>10.3</v>
      </c>
      <c r="L697" s="82" t="str">
        <f>IF(J697=9001,VLOOKUP(K697,'ISO-reference'!$C$1:$D$67,2,FALSE),IF(J697=45001,VLOOKUP(K697,'ISO-reference'!$A$1:$B$40,2,FALSE),IF(J697=21001,VLOOKUP(K697,'ISO-reference'!$E$1:$F$75,2,FALSE),"No ISO Mapping")))</f>
        <v xml:space="preserve"> Continual improvement</v>
      </c>
      <c r="M697" s="49" t="s">
        <v>21</v>
      </c>
      <c r="N697" s="16"/>
      <c r="O697" s="52">
        <v>44053</v>
      </c>
      <c r="P697" s="52">
        <v>44228</v>
      </c>
      <c r="Q697" s="82" t="s">
        <v>1238</v>
      </c>
      <c r="R697" s="28" t="str">
        <f t="shared" si="68"/>
        <v>Closed</v>
      </c>
      <c r="S697" s="17">
        <f t="shared" ca="1" si="65"/>
        <v>235</v>
      </c>
      <c r="T697" s="17">
        <f t="shared" si="69"/>
        <v>175</v>
      </c>
      <c r="U697" s="45"/>
      <c r="V697" s="45">
        <v>27481</v>
      </c>
    </row>
    <row r="698" spans="1:22">
      <c r="A698" s="45">
        <v>697</v>
      </c>
      <c r="B698" s="95" t="s">
        <v>1520</v>
      </c>
      <c r="C698" s="49" t="s">
        <v>9</v>
      </c>
      <c r="D698" s="51">
        <v>43993</v>
      </c>
      <c r="E698" s="51" t="s">
        <v>2551</v>
      </c>
      <c r="F698" s="51" t="s">
        <v>52</v>
      </c>
      <c r="G698" s="49" t="s">
        <v>115</v>
      </c>
      <c r="H698" s="49" t="s">
        <v>19</v>
      </c>
      <c r="I698" s="49" t="str">
        <f t="shared" si="64"/>
        <v>Neutral</v>
      </c>
      <c r="J698" s="45">
        <v>9001</v>
      </c>
      <c r="K698" s="49">
        <v>4.2</v>
      </c>
      <c r="L698" s="82" t="str">
        <f>IF(J698=9001,VLOOKUP(K698,'ISO-reference'!$C$1:$D$67,2,FALSE),IF(J698=45001,VLOOKUP(K698,'ISO-reference'!$A$1:$B$40,2,FALSE),IF(J698=21001,VLOOKUP(K698,'ISO-reference'!$E$1:$F$75,2,FALSE),"No ISO Mapping")))</f>
        <v xml:space="preserve"> Needs &amp; Expectations</v>
      </c>
      <c r="M698" s="49" t="s">
        <v>94</v>
      </c>
      <c r="N698" s="16"/>
      <c r="O698" s="52">
        <v>44074</v>
      </c>
      <c r="P698" s="52">
        <v>44082</v>
      </c>
      <c r="Q698" s="82" t="s">
        <v>1239</v>
      </c>
      <c r="R698" s="28" t="str">
        <f t="shared" si="68"/>
        <v>Closed</v>
      </c>
      <c r="S698" s="17">
        <f t="shared" ca="1" si="65"/>
        <v>89</v>
      </c>
      <c r="T698" s="17">
        <f t="shared" si="69"/>
        <v>8</v>
      </c>
      <c r="U698" s="45"/>
      <c r="V698" s="45">
        <v>27483</v>
      </c>
    </row>
    <row r="699" spans="1:22" ht="27.6">
      <c r="A699" s="45">
        <v>698</v>
      </c>
      <c r="B699" s="95" t="s">
        <v>1532</v>
      </c>
      <c r="C699" s="49" t="s">
        <v>9</v>
      </c>
      <c r="D699" s="51">
        <v>44025</v>
      </c>
      <c r="E699" s="51" t="s">
        <v>2551</v>
      </c>
      <c r="F699" s="51" t="s">
        <v>52</v>
      </c>
      <c r="G699" s="49" t="s">
        <v>53</v>
      </c>
      <c r="H699" s="49" t="s">
        <v>88</v>
      </c>
      <c r="I699" s="49" t="str">
        <f t="shared" si="64"/>
        <v>Neutral</v>
      </c>
      <c r="J699" s="45">
        <v>45001</v>
      </c>
      <c r="K699" s="49">
        <v>4.0999999999999996</v>
      </c>
      <c r="L699" s="82" t="str">
        <f>IF(J699=9001,VLOOKUP(K699,'ISO-reference'!$C$1:$D$67,2,FALSE),IF(J699=45001,VLOOKUP(K699,'ISO-reference'!$A$1:$B$40,2,FALSE),IF(J699=21001,VLOOKUP(K699,'ISO-reference'!$E$1:$F$75,2,FALSE),"No ISO Mapping")))</f>
        <v xml:space="preserve"> Understanding the organization and its context</v>
      </c>
      <c r="M699" s="49" t="s">
        <v>94</v>
      </c>
      <c r="N699" s="16"/>
      <c r="O699" s="52">
        <v>44056</v>
      </c>
      <c r="P699" s="52">
        <v>44082</v>
      </c>
      <c r="Q699" s="82" t="s">
        <v>1240</v>
      </c>
      <c r="R699" s="28" t="str">
        <f t="shared" si="68"/>
        <v>Closed</v>
      </c>
      <c r="S699" s="17">
        <f t="shared" ca="1" si="65"/>
        <v>57</v>
      </c>
      <c r="T699" s="17">
        <f t="shared" si="69"/>
        <v>26</v>
      </c>
      <c r="U699" s="45"/>
      <c r="V699" s="45">
        <v>29563</v>
      </c>
    </row>
    <row r="700" spans="1:22">
      <c r="A700" s="45">
        <v>699</v>
      </c>
      <c r="B700" s="95" t="s">
        <v>1533</v>
      </c>
      <c r="C700" s="49" t="s">
        <v>9</v>
      </c>
      <c r="D700" s="51">
        <v>44025</v>
      </c>
      <c r="E700" s="51" t="s">
        <v>2551</v>
      </c>
      <c r="F700" s="51" t="s">
        <v>52</v>
      </c>
      <c r="G700" s="49" t="s">
        <v>53</v>
      </c>
      <c r="H700" s="49" t="s">
        <v>88</v>
      </c>
      <c r="I700" s="49" t="str">
        <f t="shared" si="64"/>
        <v>Neutral</v>
      </c>
      <c r="J700" s="45">
        <v>9001</v>
      </c>
      <c r="K700" s="49">
        <v>4.2</v>
      </c>
      <c r="L700" s="82" t="str">
        <f>IF(J700=9001,VLOOKUP(K700,'ISO-reference'!$C$1:$D$67,2,FALSE),IF(J700=45001,VLOOKUP(K700,'ISO-reference'!$A$1:$B$40,2,FALSE),IF(J700=21001,VLOOKUP(K700,'ISO-reference'!$E$1:$F$75,2,FALSE),"No ISO Mapping")))</f>
        <v xml:space="preserve"> Needs &amp; Expectations</v>
      </c>
      <c r="M700" s="49" t="s">
        <v>94</v>
      </c>
      <c r="N700" s="16"/>
      <c r="O700" s="52">
        <v>44056</v>
      </c>
      <c r="P700" s="52">
        <v>44088</v>
      </c>
      <c r="Q700" s="82" t="s">
        <v>1241</v>
      </c>
      <c r="R700" s="28" t="str">
        <f t="shared" si="68"/>
        <v>Closed</v>
      </c>
      <c r="S700" s="17">
        <f t="shared" ca="1" si="65"/>
        <v>63</v>
      </c>
      <c r="T700" s="17">
        <f t="shared" si="69"/>
        <v>32</v>
      </c>
      <c r="U700" s="45"/>
      <c r="V700" s="45">
        <v>29564</v>
      </c>
    </row>
    <row r="701" spans="1:22" ht="41.4">
      <c r="A701" s="45">
        <v>700</v>
      </c>
      <c r="B701" s="95" t="s">
        <v>1242</v>
      </c>
      <c r="C701" s="49" t="s">
        <v>9</v>
      </c>
      <c r="D701" s="51">
        <v>44025</v>
      </c>
      <c r="E701" s="51" t="s">
        <v>2551</v>
      </c>
      <c r="F701" s="51" t="s">
        <v>52</v>
      </c>
      <c r="G701" s="49" t="s">
        <v>53</v>
      </c>
      <c r="H701" s="49" t="s">
        <v>88</v>
      </c>
      <c r="I701" s="49" t="str">
        <f t="shared" si="64"/>
        <v>Neutral</v>
      </c>
      <c r="J701" s="45">
        <v>9001</v>
      </c>
      <c r="K701" s="49">
        <v>7.3</v>
      </c>
      <c r="L701" s="82" t="str">
        <f>IF(J701=9001,VLOOKUP(K701,'ISO-reference'!$C$1:$D$67,2,FALSE),IF(J701=45001,VLOOKUP(K701,'ISO-reference'!$A$1:$B$40,2,FALSE),IF(J701=21001,VLOOKUP(K701,'ISO-reference'!$E$1:$F$75,2,FALSE),"No ISO Mapping")))</f>
        <v xml:space="preserve"> Awareness</v>
      </c>
      <c r="M701" s="49" t="s">
        <v>94</v>
      </c>
      <c r="N701" s="16"/>
      <c r="O701" s="52">
        <v>44056</v>
      </c>
      <c r="P701" s="52">
        <v>44085</v>
      </c>
      <c r="Q701" s="82" t="s">
        <v>1243</v>
      </c>
      <c r="R701" s="28" t="str">
        <f t="shared" si="68"/>
        <v>Closed</v>
      </c>
      <c r="S701" s="17">
        <f t="shared" ca="1" si="65"/>
        <v>60</v>
      </c>
      <c r="T701" s="17">
        <f t="shared" si="69"/>
        <v>29</v>
      </c>
      <c r="U701" s="45"/>
      <c r="V701" s="45">
        <v>29566</v>
      </c>
    </row>
    <row r="702" spans="1:22">
      <c r="A702" s="45">
        <v>701</v>
      </c>
      <c r="B702" s="95" t="s">
        <v>1244</v>
      </c>
      <c r="C702" s="49" t="s">
        <v>9</v>
      </c>
      <c r="D702" s="51">
        <v>44025</v>
      </c>
      <c r="E702" s="51" t="s">
        <v>2551</v>
      </c>
      <c r="F702" s="51" t="s">
        <v>52</v>
      </c>
      <c r="G702" s="49" t="s">
        <v>53</v>
      </c>
      <c r="H702" s="49" t="s">
        <v>88</v>
      </c>
      <c r="I702" s="49" t="str">
        <f t="shared" si="64"/>
        <v>Neutral</v>
      </c>
      <c r="J702" s="45">
        <v>9001</v>
      </c>
      <c r="K702" s="49">
        <v>6.1</v>
      </c>
      <c r="L702" s="82" t="str">
        <f>IF(J702=9001,VLOOKUP(K702,'ISO-reference'!$C$1:$D$67,2,FALSE),IF(J702=45001,VLOOKUP(K702,'ISO-reference'!$A$1:$B$40,2,FALSE),IF(J702=21001,VLOOKUP(K702,'ISO-reference'!$E$1:$F$75,2,FALSE),"No ISO Mapping")))</f>
        <v xml:space="preserve"> Address risk &amp; opportunity</v>
      </c>
      <c r="M702" s="49" t="s">
        <v>73</v>
      </c>
      <c r="N702" s="16"/>
      <c r="O702" s="52">
        <v>44056</v>
      </c>
      <c r="P702" s="52">
        <v>44138</v>
      </c>
      <c r="Q702" s="82" t="s">
        <v>1245</v>
      </c>
      <c r="R702" s="28" t="str">
        <f t="shared" si="68"/>
        <v>Closed</v>
      </c>
      <c r="S702" s="17">
        <f t="shared" ca="1" si="65"/>
        <v>113</v>
      </c>
      <c r="T702" s="17">
        <f t="shared" si="69"/>
        <v>82</v>
      </c>
      <c r="U702" s="45"/>
      <c r="V702" s="45">
        <v>29567</v>
      </c>
    </row>
    <row r="703" spans="1:22">
      <c r="A703" s="45">
        <v>702</v>
      </c>
      <c r="B703" s="95" t="s">
        <v>1246</v>
      </c>
      <c r="C703" s="49" t="s">
        <v>9</v>
      </c>
      <c r="D703" s="51">
        <v>44025</v>
      </c>
      <c r="E703" s="51" t="s">
        <v>2551</v>
      </c>
      <c r="F703" s="51" t="s">
        <v>52</v>
      </c>
      <c r="G703" s="49" t="s">
        <v>53</v>
      </c>
      <c r="H703" s="49" t="s">
        <v>88</v>
      </c>
      <c r="I703" s="49" t="str">
        <f t="shared" si="64"/>
        <v>Neutral</v>
      </c>
      <c r="J703" s="45">
        <v>45001</v>
      </c>
      <c r="K703" s="49">
        <v>5.4</v>
      </c>
      <c r="L703" s="82" t="str">
        <f>IF(J703=9001,VLOOKUP(K703,'ISO-reference'!$C$1:$D$67,2,FALSE),IF(J703=45001,VLOOKUP(K703,'ISO-reference'!$A$1:$B$40,2,FALSE),IF(J703=21001,VLOOKUP(K703,'ISO-reference'!$E$1:$F$75,2,FALSE),"No ISO Mapping")))</f>
        <v xml:space="preserve"> Consultation and participation of workers</v>
      </c>
      <c r="M703" s="49" t="s">
        <v>13</v>
      </c>
      <c r="N703" s="16"/>
      <c r="O703" s="52">
        <v>44056</v>
      </c>
      <c r="P703" s="52">
        <v>44230</v>
      </c>
      <c r="Q703" s="82" t="s">
        <v>1247</v>
      </c>
      <c r="R703" s="28" t="str">
        <f t="shared" si="68"/>
        <v>Closed</v>
      </c>
      <c r="S703" s="17">
        <f t="shared" ca="1" si="65"/>
        <v>205</v>
      </c>
      <c r="T703" s="17">
        <f t="shared" si="69"/>
        <v>174</v>
      </c>
      <c r="U703" s="45"/>
      <c r="V703" s="45">
        <v>29568</v>
      </c>
    </row>
    <row r="704" spans="1:22">
      <c r="A704" s="45">
        <v>703</v>
      </c>
      <c r="B704" s="95" t="s">
        <v>1248</v>
      </c>
      <c r="C704" s="49" t="s">
        <v>9</v>
      </c>
      <c r="D704" s="51">
        <v>44025</v>
      </c>
      <c r="E704" s="51" t="s">
        <v>2551</v>
      </c>
      <c r="F704" s="51" t="s">
        <v>52</v>
      </c>
      <c r="G704" s="49" t="s">
        <v>53</v>
      </c>
      <c r="H704" s="49" t="s">
        <v>88</v>
      </c>
      <c r="I704" s="49" t="str">
        <f t="shared" si="64"/>
        <v>Neutral</v>
      </c>
      <c r="J704" s="45">
        <v>9001</v>
      </c>
      <c r="K704" s="49" t="s">
        <v>45</v>
      </c>
      <c r="L704" s="82" t="str">
        <f>IF(J704=9001,VLOOKUP(K704,'ISO-reference'!$C$1:$D$67,2,FALSE),IF(J704=45001,VLOOKUP(K704,'ISO-reference'!$A$1:$B$40,2,FALSE),IF(J704=21001,VLOOKUP(K704,'ISO-reference'!$E$1:$F$75,2,FALSE),"No ISO Mapping")))</f>
        <v xml:space="preserve"> People</v>
      </c>
      <c r="M704" s="49" t="s">
        <v>13</v>
      </c>
      <c r="N704" s="16"/>
      <c r="O704" s="52">
        <v>44056</v>
      </c>
      <c r="P704" s="52">
        <v>44088</v>
      </c>
      <c r="Q704" s="82" t="s">
        <v>1249</v>
      </c>
      <c r="R704" s="28" t="str">
        <f t="shared" si="68"/>
        <v>Closed</v>
      </c>
      <c r="S704" s="17">
        <f t="shared" ca="1" si="65"/>
        <v>63</v>
      </c>
      <c r="T704" s="17">
        <f t="shared" si="69"/>
        <v>32</v>
      </c>
      <c r="U704" s="45"/>
      <c r="V704" s="45">
        <v>29569</v>
      </c>
    </row>
    <row r="705" spans="1:22" ht="27.6">
      <c r="A705" s="45">
        <v>704</v>
      </c>
      <c r="B705" s="95" t="s">
        <v>1250</v>
      </c>
      <c r="C705" s="49" t="s">
        <v>9</v>
      </c>
      <c r="D705" s="51">
        <v>44025</v>
      </c>
      <c r="E705" s="51" t="s">
        <v>2551</v>
      </c>
      <c r="F705" s="51" t="s">
        <v>52</v>
      </c>
      <c r="G705" s="49" t="s">
        <v>53</v>
      </c>
      <c r="H705" s="49" t="s">
        <v>88</v>
      </c>
      <c r="I705" s="49" t="str">
        <f t="shared" si="64"/>
        <v>Neutral</v>
      </c>
      <c r="J705" s="45">
        <v>45001</v>
      </c>
      <c r="K705" s="49" t="s">
        <v>591</v>
      </c>
      <c r="L705" s="82" t="str">
        <f>IF(J705=9001,VLOOKUP(K705,'ISO-reference'!$C$1:$D$67,2,FALSE),IF(J705=45001,VLOOKUP(K705,'ISO-reference'!$A$1:$B$40,2,FALSE),IF(J705=21001,VLOOKUP(K705,'ISO-reference'!$E$1:$F$75,2,FALSE),"No ISO Mapping")))</f>
        <v xml:space="preserve"> Eliminating Hazards and reducing OH&amp;S risks</v>
      </c>
      <c r="M705" s="49" t="s">
        <v>16</v>
      </c>
      <c r="N705" s="16"/>
      <c r="O705" s="52">
        <v>44056</v>
      </c>
      <c r="P705" s="52">
        <v>44216</v>
      </c>
      <c r="Q705" s="82" t="s">
        <v>1251</v>
      </c>
      <c r="R705" s="28" t="str">
        <f t="shared" si="68"/>
        <v>Closed</v>
      </c>
      <c r="S705" s="17">
        <f t="shared" ca="1" si="65"/>
        <v>191</v>
      </c>
      <c r="T705" s="17">
        <f t="shared" si="69"/>
        <v>160</v>
      </c>
      <c r="U705" s="45"/>
      <c r="V705" s="45">
        <v>29570</v>
      </c>
    </row>
    <row r="706" spans="1:22">
      <c r="A706" s="45">
        <v>705</v>
      </c>
      <c r="B706" s="95" t="s">
        <v>1252</v>
      </c>
      <c r="C706" s="49" t="s">
        <v>9</v>
      </c>
      <c r="D706" s="51">
        <v>44025</v>
      </c>
      <c r="E706" s="51" t="s">
        <v>2551</v>
      </c>
      <c r="F706" s="51" t="s">
        <v>52</v>
      </c>
      <c r="G706" s="49" t="s">
        <v>53</v>
      </c>
      <c r="H706" s="49" t="s">
        <v>88</v>
      </c>
      <c r="I706" s="49" t="str">
        <f t="shared" ref="I706:I769" si="70">IF(H706="Strength", "Positive", IF(OR(H706="OFI", H706="Observation"), "Neutral", "Negative"))</f>
        <v>Neutral</v>
      </c>
      <c r="J706" s="45">
        <v>9001</v>
      </c>
      <c r="K706" s="49">
        <v>9.1999999999999993</v>
      </c>
      <c r="L706" s="82" t="str">
        <f>IF(J706=9001,VLOOKUP(K706,'ISO-reference'!$C$1:$D$67,2,FALSE),IF(J706=45001,VLOOKUP(K706,'ISO-reference'!$A$1:$B$40,2,FALSE),IF(J706=21001,VLOOKUP(K706,'ISO-reference'!$E$1:$F$75,2,FALSE),"No ISO Mapping")))</f>
        <v xml:space="preserve"> Internal audit</v>
      </c>
      <c r="M706" s="49" t="s">
        <v>73</v>
      </c>
      <c r="N706" s="16"/>
      <c r="O706" s="52">
        <v>44056</v>
      </c>
      <c r="P706" s="52">
        <v>44088</v>
      </c>
      <c r="Q706" s="82" t="s">
        <v>1253</v>
      </c>
      <c r="R706" s="28" t="str">
        <f t="shared" si="68"/>
        <v>Closed</v>
      </c>
      <c r="S706" s="17">
        <f t="shared" ref="S706:S745" ca="1" si="71">IF(P706="NA",TODAY()-D706, P706-D706)</f>
        <v>63</v>
      </c>
      <c r="T706" s="17">
        <f>IF(R706="Open",0, P706-O706)</f>
        <v>32</v>
      </c>
      <c r="U706" s="45"/>
      <c r="V706" s="45">
        <v>29571</v>
      </c>
    </row>
    <row r="707" spans="1:22">
      <c r="A707" s="45">
        <v>706</v>
      </c>
      <c r="B707" s="95" t="s">
        <v>1534</v>
      </c>
      <c r="C707" s="49" t="s">
        <v>9</v>
      </c>
      <c r="D707" s="51">
        <v>44026</v>
      </c>
      <c r="E707" s="51" t="s">
        <v>2551</v>
      </c>
      <c r="F707" s="51" t="s">
        <v>52</v>
      </c>
      <c r="G707" s="49" t="s">
        <v>53</v>
      </c>
      <c r="H707" s="49" t="s">
        <v>19</v>
      </c>
      <c r="I707" s="49" t="str">
        <f t="shared" si="70"/>
        <v>Neutral</v>
      </c>
      <c r="J707" s="45">
        <v>9001</v>
      </c>
      <c r="K707" s="49">
        <v>4.2</v>
      </c>
      <c r="L707" s="82" t="str">
        <f>IF(J707=9001,VLOOKUP(K707,'ISO-reference'!$C$1:$D$67,2,FALSE),IF(J707=45001,VLOOKUP(K707,'ISO-reference'!$A$1:$B$40,2,FALSE),IF(J707=21001,VLOOKUP(K707,'ISO-reference'!$E$1:$F$75,2,FALSE),"No ISO Mapping")))</f>
        <v xml:space="preserve"> Needs &amp; Expectations</v>
      </c>
      <c r="M707" s="49" t="s">
        <v>94</v>
      </c>
      <c r="N707" s="16"/>
      <c r="O707" s="52">
        <v>44057</v>
      </c>
      <c r="P707" s="52">
        <v>44088</v>
      </c>
      <c r="Q707" s="82" t="s">
        <v>1254</v>
      </c>
      <c r="R707" s="28" t="str">
        <f t="shared" si="68"/>
        <v>Closed</v>
      </c>
      <c r="S707" s="17">
        <f t="shared" ca="1" si="71"/>
        <v>62</v>
      </c>
      <c r="T707" s="17">
        <f t="shared" si="69"/>
        <v>31</v>
      </c>
      <c r="U707" s="45"/>
      <c r="V707" s="45">
        <v>29574</v>
      </c>
    </row>
    <row r="708" spans="1:22">
      <c r="A708" s="45">
        <v>707</v>
      </c>
      <c r="B708" s="95" t="s">
        <v>1255</v>
      </c>
      <c r="C708" s="49" t="s">
        <v>9</v>
      </c>
      <c r="D708" s="51">
        <v>44026</v>
      </c>
      <c r="E708" s="51" t="s">
        <v>2551</v>
      </c>
      <c r="F708" s="51" t="s">
        <v>52</v>
      </c>
      <c r="G708" s="49" t="s">
        <v>53</v>
      </c>
      <c r="H708" s="49" t="s">
        <v>19</v>
      </c>
      <c r="I708" s="49" t="str">
        <f t="shared" si="70"/>
        <v>Neutral</v>
      </c>
      <c r="J708" s="45">
        <v>9001</v>
      </c>
      <c r="K708" s="49" t="s">
        <v>947</v>
      </c>
      <c r="L708" s="82" t="str">
        <f>IF(J708=9001,VLOOKUP(K708,'ISO-reference'!$C$1:$D$67,2,FALSE),IF(J708=45001,VLOOKUP(K708,'ISO-reference'!$A$1:$B$40,2,FALSE),IF(J708=21001,VLOOKUP(K708,'ISO-reference'!$E$1:$F$75,2,FALSE),"No ISO Mapping")))</f>
        <v xml:space="preserve"> Customer satisfaction</v>
      </c>
      <c r="M708" s="49" t="s">
        <v>21</v>
      </c>
      <c r="N708" s="16"/>
      <c r="O708" s="52">
        <v>44057</v>
      </c>
      <c r="P708" s="52">
        <v>44217</v>
      </c>
      <c r="Q708" s="82" t="s">
        <v>1256</v>
      </c>
      <c r="R708" s="28" t="str">
        <f t="shared" si="68"/>
        <v>Closed</v>
      </c>
      <c r="S708" s="17">
        <f t="shared" ca="1" si="71"/>
        <v>191</v>
      </c>
      <c r="T708" s="17">
        <f t="shared" si="69"/>
        <v>160</v>
      </c>
      <c r="U708" s="45"/>
      <c r="V708" s="45">
        <v>29575</v>
      </c>
    </row>
    <row r="709" spans="1:22">
      <c r="A709" s="45">
        <v>708</v>
      </c>
      <c r="B709" s="95" t="s">
        <v>1535</v>
      </c>
      <c r="C709" s="49" t="s">
        <v>9</v>
      </c>
      <c r="D709" s="51">
        <v>44026</v>
      </c>
      <c r="E709" s="51" t="s">
        <v>2551</v>
      </c>
      <c r="F709" s="51" t="s">
        <v>52</v>
      </c>
      <c r="G709" s="49" t="s">
        <v>53</v>
      </c>
      <c r="H709" s="49" t="s">
        <v>19</v>
      </c>
      <c r="I709" s="49" t="str">
        <f t="shared" si="70"/>
        <v>Neutral</v>
      </c>
      <c r="J709" s="45">
        <v>9001</v>
      </c>
      <c r="K709" s="49" t="s">
        <v>947</v>
      </c>
      <c r="L709" s="82" t="str">
        <f>IF(J709=9001,VLOOKUP(K709,'ISO-reference'!$C$1:$D$67,2,FALSE),IF(J709=45001,VLOOKUP(K709,'ISO-reference'!$A$1:$B$40,2,FALSE),IF(J709=21001,VLOOKUP(K709,'ISO-reference'!$E$1:$F$75,2,FALSE),"No ISO Mapping")))</f>
        <v xml:space="preserve"> Customer satisfaction</v>
      </c>
      <c r="M709" s="49" t="s">
        <v>21</v>
      </c>
      <c r="N709" s="16"/>
      <c r="O709" s="52">
        <v>44057</v>
      </c>
      <c r="P709" s="52">
        <v>44217</v>
      </c>
      <c r="Q709" s="82" t="s">
        <v>1257</v>
      </c>
      <c r="R709" s="28" t="str">
        <f t="shared" si="68"/>
        <v>Closed</v>
      </c>
      <c r="S709" s="17">
        <f t="shared" ca="1" si="71"/>
        <v>191</v>
      </c>
      <c r="T709" s="17">
        <f t="shared" si="69"/>
        <v>160</v>
      </c>
      <c r="U709" s="45"/>
      <c r="V709" s="45">
        <v>29576</v>
      </c>
    </row>
    <row r="710" spans="1:22" ht="27.6">
      <c r="A710" s="45">
        <v>709</v>
      </c>
      <c r="B710" s="95" t="s">
        <v>1258</v>
      </c>
      <c r="C710" s="49" t="s">
        <v>9</v>
      </c>
      <c r="D710" s="51">
        <v>44026</v>
      </c>
      <c r="E710" s="51" t="s">
        <v>2551</v>
      </c>
      <c r="F710" s="51" t="s">
        <v>52</v>
      </c>
      <c r="G710" s="49" t="s">
        <v>53</v>
      </c>
      <c r="H710" s="49" t="s">
        <v>19</v>
      </c>
      <c r="I710" s="49" t="str">
        <f t="shared" si="70"/>
        <v>Neutral</v>
      </c>
      <c r="J710" s="45">
        <v>45001</v>
      </c>
      <c r="K710" s="49" t="s">
        <v>433</v>
      </c>
      <c r="L710" s="82" t="str">
        <f>IF(J710=9001,VLOOKUP(K710,'ISO-reference'!$C$1:$D$67,2,FALSE),IF(J710=45001,VLOOKUP(K710,'ISO-reference'!$A$1:$B$40,2,FALSE),IF(J710=21001,VLOOKUP(K710,'ISO-reference'!$E$1:$F$75,2,FALSE),"No ISO Mapping")))</f>
        <v xml:space="preserve"> Hazard identification &amp; assessment of risks and opportunities</v>
      </c>
      <c r="M710" s="49" t="s">
        <v>16</v>
      </c>
      <c r="N710" s="16"/>
      <c r="O710" s="52">
        <v>44057</v>
      </c>
      <c r="P710" s="52">
        <v>44228</v>
      </c>
      <c r="Q710" s="82" t="s">
        <v>1259</v>
      </c>
      <c r="R710" s="28" t="str">
        <f t="shared" si="68"/>
        <v>Closed</v>
      </c>
      <c r="S710" s="17">
        <f t="shared" ca="1" si="71"/>
        <v>202</v>
      </c>
      <c r="T710" s="17">
        <f t="shared" si="69"/>
        <v>171</v>
      </c>
      <c r="U710" s="45"/>
      <c r="V710" s="45">
        <v>29578</v>
      </c>
    </row>
    <row r="711" spans="1:22">
      <c r="A711" s="45">
        <v>710</v>
      </c>
      <c r="B711" s="95" t="s">
        <v>1260</v>
      </c>
      <c r="C711" s="49" t="s">
        <v>9</v>
      </c>
      <c r="D711" s="51">
        <v>44026</v>
      </c>
      <c r="E711" s="51" t="s">
        <v>2551</v>
      </c>
      <c r="F711" s="51" t="s">
        <v>52</v>
      </c>
      <c r="G711" s="49" t="s">
        <v>53</v>
      </c>
      <c r="H711" s="49" t="s">
        <v>19</v>
      </c>
      <c r="I711" s="49" t="str">
        <f t="shared" si="70"/>
        <v>Neutral</v>
      </c>
      <c r="J711" s="45">
        <v>45001</v>
      </c>
      <c r="K711" s="49">
        <v>8.1999999999999993</v>
      </c>
      <c r="L711" s="82" t="str">
        <f>IF(J711=9001,VLOOKUP(K711,'ISO-reference'!$C$1:$D$67,2,FALSE),IF(J711=45001,VLOOKUP(K711,'ISO-reference'!$A$1:$B$40,2,FALSE),IF(J711=21001,VLOOKUP(K711,'ISO-reference'!$E$1:$F$75,2,FALSE),"No ISO Mapping")))</f>
        <v xml:space="preserve"> Emergency preparedness and response</v>
      </c>
      <c r="M711" s="49" t="s">
        <v>16</v>
      </c>
      <c r="N711" s="16"/>
      <c r="O711" s="52">
        <v>44057</v>
      </c>
      <c r="P711" s="52">
        <v>44221</v>
      </c>
      <c r="Q711" s="82" t="s">
        <v>1261</v>
      </c>
      <c r="R711" s="28" t="str">
        <f t="shared" si="68"/>
        <v>Closed</v>
      </c>
      <c r="S711" s="17">
        <f t="shared" ca="1" si="71"/>
        <v>195</v>
      </c>
      <c r="T711" s="17">
        <f t="shared" si="69"/>
        <v>164</v>
      </c>
      <c r="U711" s="45"/>
      <c r="V711" s="45">
        <v>29581</v>
      </c>
    </row>
    <row r="712" spans="1:22" ht="27.6">
      <c r="A712" s="45">
        <v>711</v>
      </c>
      <c r="B712" s="95" t="s">
        <v>1262</v>
      </c>
      <c r="C712" s="49" t="s">
        <v>9</v>
      </c>
      <c r="D712" s="51">
        <v>44026</v>
      </c>
      <c r="E712" s="51" t="s">
        <v>2551</v>
      </c>
      <c r="F712" s="51" t="s">
        <v>52</v>
      </c>
      <c r="G712" s="49" t="s">
        <v>53</v>
      </c>
      <c r="H712" s="49" t="s">
        <v>19</v>
      </c>
      <c r="I712" s="49" t="str">
        <f t="shared" si="70"/>
        <v>Neutral</v>
      </c>
      <c r="J712" s="45">
        <v>9001</v>
      </c>
      <c r="K712" s="49">
        <v>8.4</v>
      </c>
      <c r="L712" s="82" t="str">
        <f>IF(J712=9001,VLOOKUP(K712,'ISO-reference'!$C$1:$D$67,2,FALSE),IF(J712=45001,VLOOKUP(K712,'ISO-reference'!$A$1:$B$40,2,FALSE),IF(J712=21001,VLOOKUP(K712,'ISO-reference'!$E$1:$F$75,2,FALSE),"No ISO Mapping")))</f>
        <v xml:space="preserve"> Control of external processes, products &amp; services</v>
      </c>
      <c r="M712" s="49" t="s">
        <v>16</v>
      </c>
      <c r="N712" s="16"/>
      <c r="O712" s="52">
        <v>44057</v>
      </c>
      <c r="P712" s="52">
        <v>44221</v>
      </c>
      <c r="Q712" s="82" t="s">
        <v>1263</v>
      </c>
      <c r="R712" s="28" t="str">
        <f t="shared" si="68"/>
        <v>Closed</v>
      </c>
      <c r="S712" s="17">
        <f t="shared" ca="1" si="71"/>
        <v>195</v>
      </c>
      <c r="T712" s="17">
        <f t="shared" si="69"/>
        <v>164</v>
      </c>
      <c r="U712" s="45"/>
      <c r="V712" s="45">
        <v>29582</v>
      </c>
    </row>
    <row r="713" spans="1:22">
      <c r="A713" s="45">
        <v>712</v>
      </c>
      <c r="B713" s="95" t="s">
        <v>1264</v>
      </c>
      <c r="C713" s="49" t="s">
        <v>9</v>
      </c>
      <c r="D713" s="51">
        <v>44026</v>
      </c>
      <c r="E713" s="51" t="s">
        <v>2551</v>
      </c>
      <c r="F713" s="51" t="s">
        <v>52</v>
      </c>
      <c r="G713" s="49" t="s">
        <v>53</v>
      </c>
      <c r="H713" s="49" t="s">
        <v>19</v>
      </c>
      <c r="I713" s="49" t="str">
        <f t="shared" si="70"/>
        <v>Neutral</v>
      </c>
      <c r="J713" s="45">
        <v>45001</v>
      </c>
      <c r="K713" s="49">
        <v>10.3</v>
      </c>
      <c r="L713" s="82" t="str">
        <f>IF(J713=9001,VLOOKUP(K713,'ISO-reference'!$C$1:$D$67,2,FALSE),IF(J713=45001,VLOOKUP(K713,'ISO-reference'!$A$1:$B$40,2,FALSE),IF(J713=21001,VLOOKUP(K713,'ISO-reference'!$E$1:$F$75,2,FALSE),"No ISO Mapping")))</f>
        <v xml:space="preserve"> Continual improvement</v>
      </c>
      <c r="M713" s="49" t="s">
        <v>16</v>
      </c>
      <c r="N713" s="16"/>
      <c r="O713" s="52">
        <v>44057</v>
      </c>
      <c r="P713" s="52">
        <v>44225</v>
      </c>
      <c r="Q713" s="82" t="s">
        <v>1265</v>
      </c>
      <c r="R713" s="28" t="str">
        <f t="shared" si="68"/>
        <v>Closed</v>
      </c>
      <c r="S713" s="17">
        <f t="shared" ca="1" si="71"/>
        <v>199</v>
      </c>
      <c r="T713" s="17">
        <f t="shared" si="69"/>
        <v>168</v>
      </c>
      <c r="U713" s="45"/>
      <c r="V713" s="45">
        <v>29583</v>
      </c>
    </row>
    <row r="714" spans="1:22" ht="27.6">
      <c r="A714" s="45">
        <v>713</v>
      </c>
      <c r="B714" s="95" t="s">
        <v>1266</v>
      </c>
      <c r="C714" s="49" t="s">
        <v>9</v>
      </c>
      <c r="D714" s="51">
        <v>44039</v>
      </c>
      <c r="E714" s="51" t="s">
        <v>2551</v>
      </c>
      <c r="F714" s="51" t="s">
        <v>76</v>
      </c>
      <c r="G714" s="49" t="s">
        <v>1875</v>
      </c>
      <c r="H714" s="49" t="s">
        <v>12</v>
      </c>
      <c r="I714" s="49" t="str">
        <f t="shared" si="70"/>
        <v>Negative</v>
      </c>
      <c r="J714" s="45">
        <v>45001</v>
      </c>
      <c r="K714" s="49" t="s">
        <v>1268</v>
      </c>
      <c r="L714" s="82" t="str">
        <f>IF(J714=9001,VLOOKUP(K714,'ISO-reference'!$C$1:$D$67,2,FALSE),IF(J714=45001,VLOOKUP(K714,'ISO-reference'!$A$1:$B$40,2,FALSE),IF(J714=21001,VLOOKUP(K714,'ISO-reference'!$E$1:$F$75,2,FALSE),"No ISO Mapping")))</f>
        <v xml:space="preserve"> Internal Communication</v>
      </c>
      <c r="M714" s="49" t="s">
        <v>13</v>
      </c>
      <c r="N714" s="16"/>
      <c r="O714" s="38" t="s">
        <v>1269</v>
      </c>
      <c r="P714" s="52">
        <v>44058</v>
      </c>
      <c r="Q714" s="82" t="s">
        <v>1270</v>
      </c>
      <c r="R714" s="28" t="str">
        <f t="shared" si="68"/>
        <v>Closed</v>
      </c>
      <c r="S714" s="17">
        <f t="shared" ca="1" si="71"/>
        <v>19</v>
      </c>
      <c r="T714" s="17" t="e">
        <f t="shared" si="69"/>
        <v>#VALUE!</v>
      </c>
      <c r="U714" s="45"/>
      <c r="V714" s="45">
        <v>30580</v>
      </c>
    </row>
    <row r="715" spans="1:22">
      <c r="A715" s="45">
        <v>714</v>
      </c>
      <c r="B715" s="95" t="s">
        <v>1271</v>
      </c>
      <c r="C715" s="49" t="s">
        <v>9</v>
      </c>
      <c r="D715" s="51">
        <v>44039</v>
      </c>
      <c r="E715" s="51" t="s">
        <v>2551</v>
      </c>
      <c r="F715" s="51" t="s">
        <v>76</v>
      </c>
      <c r="G715" s="49" t="s">
        <v>1875</v>
      </c>
      <c r="H715" s="49" t="s">
        <v>88</v>
      </c>
      <c r="I715" s="49" t="str">
        <f t="shared" si="70"/>
        <v>Neutral</v>
      </c>
      <c r="J715" s="45">
        <v>45001</v>
      </c>
      <c r="K715" s="49" t="s">
        <v>1268</v>
      </c>
      <c r="L715" s="82" t="str">
        <f>IF(J715=9001,VLOOKUP(K715,'ISO-reference'!$C$1:$D$67,2,FALSE),IF(J715=45001,VLOOKUP(K715,'ISO-reference'!$A$1:$B$40,2,FALSE),IF(J715=21001,VLOOKUP(K715,'ISO-reference'!$E$1:$F$75,2,FALSE),"No ISO Mapping")))</f>
        <v xml:space="preserve"> Internal Communication</v>
      </c>
      <c r="M715" s="49" t="s">
        <v>13</v>
      </c>
      <c r="N715" s="16"/>
      <c r="O715" s="38" t="s">
        <v>1269</v>
      </c>
      <c r="P715" s="52">
        <v>44088</v>
      </c>
      <c r="Q715" s="82" t="s">
        <v>1272</v>
      </c>
      <c r="R715" s="28" t="str">
        <f t="shared" si="68"/>
        <v>Closed</v>
      </c>
      <c r="S715" s="17">
        <f t="shared" ca="1" si="71"/>
        <v>49</v>
      </c>
      <c r="T715" s="17" t="e">
        <f t="shared" si="69"/>
        <v>#VALUE!</v>
      </c>
      <c r="U715" s="45"/>
      <c r="V715" s="45">
        <v>30581</v>
      </c>
    </row>
    <row r="716" spans="1:22" ht="27.6">
      <c r="A716" s="45">
        <v>715</v>
      </c>
      <c r="B716" s="95" t="s">
        <v>1273</v>
      </c>
      <c r="C716" s="49" t="s">
        <v>9</v>
      </c>
      <c r="D716" s="51">
        <v>44039</v>
      </c>
      <c r="E716" s="51" t="s">
        <v>2551</v>
      </c>
      <c r="F716" s="51" t="s">
        <v>76</v>
      </c>
      <c r="G716" s="49" t="s">
        <v>1875</v>
      </c>
      <c r="H716" s="49" t="s">
        <v>88</v>
      </c>
      <c r="I716" s="49" t="str">
        <f t="shared" si="70"/>
        <v>Neutral</v>
      </c>
      <c r="J716" s="45">
        <v>45001</v>
      </c>
      <c r="K716" s="49" t="s">
        <v>591</v>
      </c>
      <c r="L716" s="82" t="str">
        <f>IF(J716=9001,VLOOKUP(K716,'ISO-reference'!$C$1:$D$67,2,FALSE),IF(J716=45001,VLOOKUP(K716,'ISO-reference'!$A$1:$B$40,2,FALSE),IF(J716=21001,VLOOKUP(K716,'ISO-reference'!$E$1:$F$75,2,FALSE),"No ISO Mapping")))</f>
        <v xml:space="preserve"> Eliminating Hazards and reducing OH&amp;S risks</v>
      </c>
      <c r="M716" s="49" t="s">
        <v>13</v>
      </c>
      <c r="N716" s="16"/>
      <c r="O716" s="38" t="s">
        <v>1269</v>
      </c>
      <c r="P716" s="52">
        <v>44058</v>
      </c>
      <c r="Q716" s="82" t="s">
        <v>1274</v>
      </c>
      <c r="R716" s="28" t="str">
        <f t="shared" si="68"/>
        <v>Closed</v>
      </c>
      <c r="S716" s="17">
        <f t="shared" ca="1" si="71"/>
        <v>19</v>
      </c>
      <c r="T716" s="17" t="e">
        <f t="shared" si="69"/>
        <v>#VALUE!</v>
      </c>
      <c r="U716" s="45"/>
      <c r="V716" s="45">
        <v>30582</v>
      </c>
    </row>
    <row r="717" spans="1:22">
      <c r="A717" s="45">
        <v>716</v>
      </c>
      <c r="B717" s="95" t="s">
        <v>1275</v>
      </c>
      <c r="C717" s="49" t="s">
        <v>9</v>
      </c>
      <c r="D717" s="51">
        <v>44039</v>
      </c>
      <c r="E717" s="51" t="s">
        <v>2551</v>
      </c>
      <c r="F717" s="51" t="s">
        <v>76</v>
      </c>
      <c r="G717" s="49" t="s">
        <v>1875</v>
      </c>
      <c r="H717" s="49" t="s">
        <v>88</v>
      </c>
      <c r="I717" s="49" t="str">
        <f t="shared" si="70"/>
        <v>Neutral</v>
      </c>
      <c r="J717" s="45">
        <v>45001</v>
      </c>
      <c r="K717" s="49">
        <v>5.4</v>
      </c>
      <c r="L717" s="82" t="str">
        <f>IF(J717=9001,VLOOKUP(K717,'ISO-reference'!$C$1:$D$67,2,FALSE),IF(J717=45001,VLOOKUP(K717,'ISO-reference'!$A$1:$B$40,2,FALSE),IF(J717=21001,VLOOKUP(K717,'ISO-reference'!$E$1:$F$75,2,FALSE),"No ISO Mapping")))</f>
        <v xml:space="preserve"> Consultation and participation of workers</v>
      </c>
      <c r="M717" s="49" t="s">
        <v>13</v>
      </c>
      <c r="N717" s="16"/>
      <c r="O717" s="38" t="s">
        <v>1276</v>
      </c>
      <c r="P717" s="52">
        <v>44088</v>
      </c>
      <c r="Q717" s="82" t="s">
        <v>1277</v>
      </c>
      <c r="R717" s="28" t="str">
        <f t="shared" si="68"/>
        <v>Closed</v>
      </c>
      <c r="S717" s="17">
        <f t="shared" ca="1" si="71"/>
        <v>49</v>
      </c>
      <c r="T717" s="17" t="e">
        <f t="shared" si="69"/>
        <v>#VALUE!</v>
      </c>
      <c r="U717" s="45"/>
      <c r="V717" s="45">
        <v>30583</v>
      </c>
    </row>
    <row r="718" spans="1:22">
      <c r="A718" s="45">
        <v>717</v>
      </c>
      <c r="B718" s="95" t="s">
        <v>1278</v>
      </c>
      <c r="C718" s="49" t="s">
        <v>9</v>
      </c>
      <c r="D718" s="51">
        <v>44039</v>
      </c>
      <c r="E718" s="51" t="s">
        <v>2551</v>
      </c>
      <c r="F718" s="51" t="s">
        <v>76</v>
      </c>
      <c r="G718" s="49" t="s">
        <v>1875</v>
      </c>
      <c r="H718" s="49" t="s">
        <v>88</v>
      </c>
      <c r="I718" s="49" t="str">
        <f t="shared" si="70"/>
        <v>Neutral</v>
      </c>
      <c r="J718" s="45">
        <v>9001</v>
      </c>
      <c r="K718" s="49">
        <v>5.3</v>
      </c>
      <c r="L718" s="82" t="str">
        <f>IF(J718=9001,VLOOKUP(K718,'ISO-reference'!$C$1:$D$67,2,FALSE),IF(J718=45001,VLOOKUP(K718,'ISO-reference'!$A$1:$B$40,2,FALSE),IF(J718=21001,VLOOKUP(K718,'ISO-reference'!$E$1:$F$75,2,FALSE),"No ISO Mapping")))</f>
        <v xml:space="preserve"> Role, Responsibility, Authority</v>
      </c>
      <c r="M718" s="49" t="s">
        <v>13</v>
      </c>
      <c r="N718" s="16"/>
      <c r="O718" s="38" t="s">
        <v>1269</v>
      </c>
      <c r="P718" s="52">
        <v>44088</v>
      </c>
      <c r="Q718" s="82" t="s">
        <v>1279</v>
      </c>
      <c r="R718" s="28" t="str">
        <f t="shared" si="68"/>
        <v>Closed</v>
      </c>
      <c r="S718" s="17">
        <f t="shared" ca="1" si="71"/>
        <v>49</v>
      </c>
      <c r="T718" s="17" t="e">
        <f t="shared" si="69"/>
        <v>#VALUE!</v>
      </c>
      <c r="U718" s="45"/>
      <c r="V718" s="45">
        <v>30587</v>
      </c>
    </row>
    <row r="719" spans="1:22" ht="27.6">
      <c r="A719" s="45">
        <v>718</v>
      </c>
      <c r="B719" s="95" t="s">
        <v>1280</v>
      </c>
      <c r="C719" s="49" t="s">
        <v>9</v>
      </c>
      <c r="D719" s="51">
        <v>44039</v>
      </c>
      <c r="E719" s="51" t="s">
        <v>2551</v>
      </c>
      <c r="F719" s="51" t="s">
        <v>76</v>
      </c>
      <c r="G719" s="49" t="s">
        <v>1875</v>
      </c>
      <c r="H719" s="49" t="s">
        <v>88</v>
      </c>
      <c r="I719" s="49" t="str">
        <f t="shared" si="70"/>
        <v>Neutral</v>
      </c>
      <c r="J719" s="45">
        <v>45001</v>
      </c>
      <c r="K719" s="49" t="s">
        <v>591</v>
      </c>
      <c r="L719" s="82" t="str">
        <f>IF(J719=9001,VLOOKUP(K719,'ISO-reference'!$C$1:$D$67,2,FALSE),IF(J719=45001,VLOOKUP(K719,'ISO-reference'!$A$1:$B$40,2,FALSE),IF(J719=21001,VLOOKUP(K719,'ISO-reference'!$E$1:$F$75,2,FALSE),"No ISO Mapping")))</f>
        <v xml:space="preserve"> Eliminating Hazards and reducing OH&amp;S risks</v>
      </c>
      <c r="M719" s="49" t="s">
        <v>13</v>
      </c>
      <c r="N719" s="16"/>
      <c r="O719" s="38" t="s">
        <v>1269</v>
      </c>
      <c r="P719" s="52">
        <v>44088</v>
      </c>
      <c r="Q719" s="82" t="s">
        <v>1281</v>
      </c>
      <c r="R719" s="28" t="str">
        <f t="shared" si="68"/>
        <v>Closed</v>
      </c>
      <c r="S719" s="17">
        <f t="shared" ca="1" si="71"/>
        <v>49</v>
      </c>
      <c r="T719" s="17" t="e">
        <f t="shared" si="69"/>
        <v>#VALUE!</v>
      </c>
      <c r="U719" s="45"/>
      <c r="V719" s="45">
        <v>30589</v>
      </c>
    </row>
    <row r="720" spans="1:22">
      <c r="A720" s="45">
        <v>719</v>
      </c>
      <c r="B720" s="95" t="s">
        <v>1282</v>
      </c>
      <c r="C720" s="49" t="s">
        <v>9</v>
      </c>
      <c r="D720" s="51">
        <v>44039</v>
      </c>
      <c r="E720" s="51" t="s">
        <v>2551</v>
      </c>
      <c r="F720" s="51" t="s">
        <v>76</v>
      </c>
      <c r="G720" s="49" t="s">
        <v>1875</v>
      </c>
      <c r="H720" s="49" t="s">
        <v>88</v>
      </c>
      <c r="I720" s="49" t="str">
        <f t="shared" si="70"/>
        <v>Neutral</v>
      </c>
      <c r="J720" s="45">
        <v>9001</v>
      </c>
      <c r="K720" s="49" t="s">
        <v>45</v>
      </c>
      <c r="L720" s="82" t="str">
        <f>IF(J720=9001,VLOOKUP(K720,'ISO-reference'!$C$1:$D$67,2,FALSE),IF(J720=45001,VLOOKUP(K720,'ISO-reference'!$A$1:$B$40,2,FALSE),IF(J720=21001,VLOOKUP(K720,'ISO-reference'!$E$1:$F$75,2,FALSE),"No ISO Mapping")))</f>
        <v xml:space="preserve"> People</v>
      </c>
      <c r="M720" s="49" t="s">
        <v>13</v>
      </c>
      <c r="N720" s="16"/>
      <c r="O720" s="38" t="s">
        <v>1269</v>
      </c>
      <c r="P720" s="52">
        <v>44069</v>
      </c>
      <c r="Q720" s="82" t="s">
        <v>1283</v>
      </c>
      <c r="R720" s="28" t="str">
        <f t="shared" si="68"/>
        <v>Closed</v>
      </c>
      <c r="S720" s="17">
        <f t="shared" ca="1" si="71"/>
        <v>30</v>
      </c>
      <c r="T720" s="17" t="e">
        <f t="shared" si="69"/>
        <v>#VALUE!</v>
      </c>
      <c r="U720" s="45"/>
      <c r="V720" s="45">
        <v>30590</v>
      </c>
    </row>
    <row r="721" spans="1:22">
      <c r="A721" s="45">
        <v>720</v>
      </c>
      <c r="B721" s="95" t="s">
        <v>1284</v>
      </c>
      <c r="C721" s="49" t="s">
        <v>9</v>
      </c>
      <c r="D721" s="51">
        <v>44039</v>
      </c>
      <c r="E721" s="51" t="s">
        <v>2551</v>
      </c>
      <c r="F721" s="51" t="s">
        <v>76</v>
      </c>
      <c r="G721" s="49" t="s">
        <v>1875</v>
      </c>
      <c r="H721" s="49" t="s">
        <v>88</v>
      </c>
      <c r="I721" s="49" t="str">
        <f t="shared" si="70"/>
        <v>Neutral</v>
      </c>
      <c r="J721" s="45">
        <v>9001</v>
      </c>
      <c r="K721" s="49" t="s">
        <v>27</v>
      </c>
      <c r="L721" s="82" t="str">
        <f>IF(J721=9001,VLOOKUP(K721,'ISO-reference'!$C$1:$D$67,2,FALSE),IF(J721=45001,VLOOKUP(K721,'ISO-reference'!$A$1:$B$40,2,FALSE),IF(J721=21001,VLOOKUP(K721,'ISO-reference'!$E$1:$F$75,2,FALSE),"No ISO Mapping")))</f>
        <v xml:space="preserve"> Design &amp; development controls</v>
      </c>
      <c r="M721" s="49" t="s">
        <v>16</v>
      </c>
      <c r="N721" s="16"/>
      <c r="O721" s="38" t="s">
        <v>1269</v>
      </c>
      <c r="P721" s="52">
        <v>44089</v>
      </c>
      <c r="Q721" s="82" t="s">
        <v>1285</v>
      </c>
      <c r="R721" s="28" t="str">
        <f t="shared" si="68"/>
        <v>Closed</v>
      </c>
      <c r="S721" s="17">
        <f t="shared" ca="1" si="71"/>
        <v>50</v>
      </c>
      <c r="T721" s="17" t="e">
        <f t="shared" si="69"/>
        <v>#VALUE!</v>
      </c>
      <c r="U721" s="45"/>
      <c r="V721" s="45">
        <v>30591</v>
      </c>
    </row>
    <row r="722" spans="1:22">
      <c r="A722" s="45">
        <v>721</v>
      </c>
      <c r="B722" s="95" t="s">
        <v>1286</v>
      </c>
      <c r="C722" s="49" t="s">
        <v>9</v>
      </c>
      <c r="D722" s="51">
        <v>44040</v>
      </c>
      <c r="E722" s="51" t="s">
        <v>2551</v>
      </c>
      <c r="F722" s="51" t="s">
        <v>76</v>
      </c>
      <c r="G722" s="49" t="s">
        <v>1875</v>
      </c>
      <c r="H722" s="49" t="s">
        <v>19</v>
      </c>
      <c r="I722" s="49" t="str">
        <f t="shared" si="70"/>
        <v>Neutral</v>
      </c>
      <c r="J722" s="45">
        <v>45001</v>
      </c>
      <c r="K722" s="49">
        <v>5.4</v>
      </c>
      <c r="L722" s="82" t="str">
        <f>IF(J722=9001,VLOOKUP(K722,'ISO-reference'!$C$1:$D$67,2,FALSE),IF(J722=45001,VLOOKUP(K722,'ISO-reference'!$A$1:$B$40,2,FALSE),IF(J722=21001,VLOOKUP(K722,'ISO-reference'!$E$1:$F$75,2,FALSE),"No ISO Mapping")))</f>
        <v xml:space="preserve"> Consultation and participation of workers</v>
      </c>
      <c r="M722" s="49" t="s">
        <v>13</v>
      </c>
      <c r="N722" s="16"/>
      <c r="O722" s="38" t="s">
        <v>1269</v>
      </c>
      <c r="P722" s="52">
        <v>44088</v>
      </c>
      <c r="Q722" s="82" t="s">
        <v>1287</v>
      </c>
      <c r="R722" s="28" t="str">
        <f t="shared" si="68"/>
        <v>Closed</v>
      </c>
      <c r="S722" s="17">
        <f t="shared" ca="1" si="71"/>
        <v>48</v>
      </c>
      <c r="T722" s="17" t="e">
        <f t="shared" si="69"/>
        <v>#VALUE!</v>
      </c>
      <c r="U722" s="45"/>
      <c r="V722" s="45">
        <v>30592</v>
      </c>
    </row>
    <row r="723" spans="1:22">
      <c r="A723" s="45">
        <v>722</v>
      </c>
      <c r="B723" s="95" t="s">
        <v>1288</v>
      </c>
      <c r="C723" s="49" t="s">
        <v>9</v>
      </c>
      <c r="D723" s="51">
        <v>44040</v>
      </c>
      <c r="E723" s="51" t="s">
        <v>2551</v>
      </c>
      <c r="F723" s="51" t="s">
        <v>76</v>
      </c>
      <c r="G723" s="49" t="s">
        <v>1875</v>
      </c>
      <c r="H723" s="49" t="s">
        <v>19</v>
      </c>
      <c r="I723" s="49" t="str">
        <f t="shared" si="70"/>
        <v>Neutral</v>
      </c>
      <c r="J723" s="45">
        <v>45001</v>
      </c>
      <c r="K723" s="49">
        <v>5.4</v>
      </c>
      <c r="L723" s="82" t="str">
        <f>IF(J723=9001,VLOOKUP(K723,'ISO-reference'!$C$1:$D$67,2,FALSE),IF(J723=45001,VLOOKUP(K723,'ISO-reference'!$A$1:$B$40,2,FALSE),IF(J723=21001,VLOOKUP(K723,'ISO-reference'!$E$1:$F$75,2,FALSE),"No ISO Mapping")))</f>
        <v xml:space="preserve"> Consultation and participation of workers</v>
      </c>
      <c r="M723" s="49" t="s">
        <v>13</v>
      </c>
      <c r="N723" s="16"/>
      <c r="O723" s="38" t="s">
        <v>1269</v>
      </c>
      <c r="P723" s="52">
        <v>44089</v>
      </c>
      <c r="Q723" s="82" t="s">
        <v>1289</v>
      </c>
      <c r="R723" s="28" t="str">
        <f t="shared" si="68"/>
        <v>Closed</v>
      </c>
      <c r="S723" s="17">
        <f t="shared" ca="1" si="71"/>
        <v>49</v>
      </c>
      <c r="T723" s="17" t="e">
        <f t="shared" si="69"/>
        <v>#VALUE!</v>
      </c>
      <c r="U723" s="45"/>
      <c r="V723" s="45">
        <v>30593</v>
      </c>
    </row>
    <row r="724" spans="1:22">
      <c r="A724" s="45">
        <v>723</v>
      </c>
      <c r="B724" s="95" t="s">
        <v>1290</v>
      </c>
      <c r="C724" s="49" t="s">
        <v>9</v>
      </c>
      <c r="D724" s="51">
        <v>44040</v>
      </c>
      <c r="E724" s="51" t="s">
        <v>2551</v>
      </c>
      <c r="F724" s="51" t="s">
        <v>76</v>
      </c>
      <c r="G724" s="49" t="s">
        <v>1875</v>
      </c>
      <c r="H724" s="49" t="s">
        <v>19</v>
      </c>
      <c r="I724" s="49" t="str">
        <f t="shared" si="70"/>
        <v>Neutral</v>
      </c>
      <c r="J724" s="45">
        <v>9001</v>
      </c>
      <c r="K724" s="49" t="s">
        <v>45</v>
      </c>
      <c r="L724" s="82" t="str">
        <f>IF(J724=9001,VLOOKUP(K724,'ISO-reference'!$C$1:$D$67,2,FALSE),IF(J724=45001,VLOOKUP(K724,'ISO-reference'!$A$1:$B$40,2,FALSE),IF(J724=21001,VLOOKUP(K724,'ISO-reference'!$E$1:$F$75,2,FALSE),"No ISO Mapping")))</f>
        <v xml:space="preserve"> People</v>
      </c>
      <c r="M724" s="49" t="s">
        <v>13</v>
      </c>
      <c r="N724" s="16"/>
      <c r="O724" s="38" t="s">
        <v>1269</v>
      </c>
      <c r="P724" s="52">
        <v>44089</v>
      </c>
      <c r="Q724" s="82" t="s">
        <v>1291</v>
      </c>
      <c r="R724" s="28" t="str">
        <f t="shared" si="68"/>
        <v>Closed</v>
      </c>
      <c r="S724" s="17">
        <f t="shared" ca="1" si="71"/>
        <v>49</v>
      </c>
      <c r="T724" s="17" t="e">
        <f t="shared" si="69"/>
        <v>#VALUE!</v>
      </c>
      <c r="U724" s="45"/>
      <c r="V724" s="45">
        <v>30594</v>
      </c>
    </row>
    <row r="725" spans="1:22">
      <c r="A725" s="45">
        <v>724</v>
      </c>
      <c r="B725" s="95" t="s">
        <v>1292</v>
      </c>
      <c r="C725" s="49" t="s">
        <v>9</v>
      </c>
      <c r="D725" s="51">
        <v>44040</v>
      </c>
      <c r="E725" s="51" t="s">
        <v>2551</v>
      </c>
      <c r="F725" s="51" t="s">
        <v>76</v>
      </c>
      <c r="G725" s="49" t="s">
        <v>1875</v>
      </c>
      <c r="H725" s="49" t="s">
        <v>19</v>
      </c>
      <c r="I725" s="49" t="str">
        <f t="shared" si="70"/>
        <v>Neutral</v>
      </c>
      <c r="J725" s="45">
        <v>45001</v>
      </c>
      <c r="K725" s="49" t="s">
        <v>1293</v>
      </c>
      <c r="L725" s="82" t="str">
        <f>IF(J725=9001,VLOOKUP(K725,'ISO-reference'!$C$1:$D$67,2,FALSE),IF(J725=45001,VLOOKUP(K725,'ISO-reference'!$A$1:$B$40,2,FALSE),IF(J725=21001,VLOOKUP(K725,'ISO-reference'!$E$1:$F$75,2,FALSE),"No ISO Mapping")))</f>
        <v xml:space="preserve"> Planning action to address OH&amp;S</v>
      </c>
      <c r="M725" s="49" t="s">
        <v>13</v>
      </c>
      <c r="N725" s="16"/>
      <c r="O725" s="38" t="s">
        <v>1269</v>
      </c>
      <c r="P725" s="52">
        <v>44088</v>
      </c>
      <c r="Q725" s="82" t="s">
        <v>1294</v>
      </c>
      <c r="R725" s="28" t="str">
        <f t="shared" si="68"/>
        <v>Closed</v>
      </c>
      <c r="S725" s="17">
        <f t="shared" ca="1" si="71"/>
        <v>48</v>
      </c>
      <c r="T725" s="17" t="e">
        <f t="shared" si="69"/>
        <v>#VALUE!</v>
      </c>
      <c r="U725" s="45"/>
      <c r="V725" s="45">
        <v>30595</v>
      </c>
    </row>
    <row r="726" spans="1:22">
      <c r="A726" s="45">
        <v>725</v>
      </c>
      <c r="B726" s="95" t="s">
        <v>1295</v>
      </c>
      <c r="C726" s="49" t="s">
        <v>9</v>
      </c>
      <c r="D726" s="51">
        <v>44040</v>
      </c>
      <c r="E726" s="51" t="s">
        <v>2551</v>
      </c>
      <c r="F726" s="51" t="s">
        <v>76</v>
      </c>
      <c r="G726" s="49" t="s">
        <v>1875</v>
      </c>
      <c r="H726" s="49" t="s">
        <v>19</v>
      </c>
      <c r="I726" s="49" t="str">
        <f t="shared" si="70"/>
        <v>Neutral</v>
      </c>
      <c r="J726" s="45">
        <v>9001</v>
      </c>
      <c r="K726" s="49">
        <v>10.3</v>
      </c>
      <c r="L726" s="82" t="str">
        <f>IF(J726=9001,VLOOKUP(K726,'ISO-reference'!$C$1:$D$67,2,FALSE),IF(J726=45001,VLOOKUP(K726,'ISO-reference'!$A$1:$B$40,2,FALSE),IF(J726=21001,VLOOKUP(K726,'ISO-reference'!$E$1:$F$75,2,FALSE),"No ISO Mapping")))</f>
        <v xml:space="preserve"> Continual improvement</v>
      </c>
      <c r="M726" s="49" t="s">
        <v>16</v>
      </c>
      <c r="N726" s="16"/>
      <c r="O726" s="38" t="s">
        <v>1269</v>
      </c>
      <c r="P726" s="52">
        <v>44088</v>
      </c>
      <c r="Q726" s="82" t="s">
        <v>1296</v>
      </c>
      <c r="R726" s="28" t="str">
        <f t="shared" si="68"/>
        <v>Closed</v>
      </c>
      <c r="S726" s="17">
        <f t="shared" ca="1" si="71"/>
        <v>48</v>
      </c>
      <c r="T726" s="17" t="e">
        <f t="shared" si="69"/>
        <v>#VALUE!</v>
      </c>
      <c r="U726" s="45"/>
      <c r="V726" s="45">
        <v>30597</v>
      </c>
    </row>
    <row r="727" spans="1:22" ht="27.6">
      <c r="A727" s="45">
        <v>726</v>
      </c>
      <c r="B727" s="95" t="s">
        <v>1297</v>
      </c>
      <c r="C727" s="49" t="s">
        <v>9</v>
      </c>
      <c r="D727" s="51">
        <v>44040</v>
      </c>
      <c r="E727" s="51" t="s">
        <v>2551</v>
      </c>
      <c r="F727" s="51" t="s">
        <v>76</v>
      </c>
      <c r="G727" s="49" t="s">
        <v>1875</v>
      </c>
      <c r="H727" s="49" t="s">
        <v>19</v>
      </c>
      <c r="I727" s="49" t="str">
        <f t="shared" si="70"/>
        <v>Neutral</v>
      </c>
      <c r="J727" s="45">
        <v>45001</v>
      </c>
      <c r="K727" s="49">
        <v>5.3</v>
      </c>
      <c r="L727" s="82" t="str">
        <f>IF(J727=9001,VLOOKUP(K727,'ISO-reference'!$C$1:$D$67,2,FALSE),IF(J727=45001,VLOOKUP(K727,'ISO-reference'!$A$1:$B$40,2,FALSE),IF(J727=21001,VLOOKUP(K727,'ISO-reference'!$E$1:$F$75,2,FALSE),"No ISO Mapping")))</f>
        <v xml:space="preserve"> Organizational Roles, Responsibilities, Authorities</v>
      </c>
      <c r="M727" s="49" t="s">
        <v>13</v>
      </c>
      <c r="N727" s="16"/>
      <c r="O727" s="38" t="s">
        <v>1269</v>
      </c>
      <c r="P727" s="52">
        <v>44089</v>
      </c>
      <c r="Q727" s="82" t="s">
        <v>1298</v>
      </c>
      <c r="R727" s="28" t="str">
        <f t="shared" si="68"/>
        <v>Closed</v>
      </c>
      <c r="S727" s="17">
        <f t="shared" ca="1" si="71"/>
        <v>49</v>
      </c>
      <c r="T727" s="17" t="e">
        <f t="shared" si="69"/>
        <v>#VALUE!</v>
      </c>
      <c r="U727" s="45"/>
      <c r="V727" s="45">
        <v>30600</v>
      </c>
    </row>
    <row r="728" spans="1:22">
      <c r="A728" s="45">
        <v>727</v>
      </c>
      <c r="B728" s="95" t="s">
        <v>1299</v>
      </c>
      <c r="C728" s="49" t="s">
        <v>9</v>
      </c>
      <c r="D728" s="51">
        <v>44040</v>
      </c>
      <c r="E728" s="51" t="s">
        <v>2551</v>
      </c>
      <c r="F728" s="51" t="s">
        <v>76</v>
      </c>
      <c r="G728" s="49" t="s">
        <v>1875</v>
      </c>
      <c r="H728" s="49" t="s">
        <v>19</v>
      </c>
      <c r="I728" s="49" t="str">
        <f t="shared" si="70"/>
        <v>Neutral</v>
      </c>
      <c r="J728" s="45">
        <v>9001</v>
      </c>
      <c r="K728" s="49">
        <v>5.0999999999999996</v>
      </c>
      <c r="L728" s="82" t="str">
        <f>IF(J728=9001,VLOOKUP(K728,'ISO-reference'!$C$1:$D$67,2,FALSE),IF(J728=45001,VLOOKUP(K728,'ISO-reference'!$A$1:$B$40,2,FALSE),IF(J728=21001,VLOOKUP(K728,'ISO-reference'!$E$1:$F$75,2,FALSE),"No ISO Mapping")))</f>
        <v xml:space="preserve"> Leadership &amp; Commitment</v>
      </c>
      <c r="M728" s="49" t="s">
        <v>73</v>
      </c>
      <c r="N728" s="16"/>
      <c r="O728" s="38" t="s">
        <v>1269</v>
      </c>
      <c r="P728" s="52">
        <v>44141</v>
      </c>
      <c r="Q728" s="82" t="s">
        <v>1300</v>
      </c>
      <c r="R728" s="28" t="str">
        <f t="shared" si="68"/>
        <v>Closed</v>
      </c>
      <c r="S728" s="17">
        <f t="shared" ca="1" si="71"/>
        <v>101</v>
      </c>
      <c r="T728" s="17" t="e">
        <f t="shared" si="69"/>
        <v>#VALUE!</v>
      </c>
      <c r="U728" s="45"/>
      <c r="V728" s="45">
        <v>30604</v>
      </c>
    </row>
    <row r="729" spans="1:22">
      <c r="A729" s="45">
        <v>728</v>
      </c>
      <c r="B729" s="95" t="s">
        <v>1301</v>
      </c>
      <c r="C729" s="49" t="s">
        <v>9</v>
      </c>
      <c r="D729" s="51">
        <v>44040</v>
      </c>
      <c r="E729" s="51" t="s">
        <v>2551</v>
      </c>
      <c r="F729" s="51" t="s">
        <v>76</v>
      </c>
      <c r="G729" s="49" t="s">
        <v>1875</v>
      </c>
      <c r="H729" s="49" t="s">
        <v>19</v>
      </c>
      <c r="I729" s="49" t="str">
        <f t="shared" si="70"/>
        <v>Neutral</v>
      </c>
      <c r="J729" s="45">
        <v>45001</v>
      </c>
      <c r="K729" s="49" t="s">
        <v>1293</v>
      </c>
      <c r="L729" s="82" t="str">
        <f>IF(J729=9001,VLOOKUP(K729,'ISO-reference'!$C$1:$D$67,2,FALSE),IF(J729=45001,VLOOKUP(K729,'ISO-reference'!$A$1:$B$40,2,FALSE),IF(J729=21001,VLOOKUP(K729,'ISO-reference'!$E$1:$F$75,2,FALSE),"No ISO Mapping")))</f>
        <v xml:space="preserve"> Planning action to address OH&amp;S</v>
      </c>
      <c r="M729" s="49" t="s">
        <v>16</v>
      </c>
      <c r="N729" s="16"/>
      <c r="O729" s="38" t="s">
        <v>1269</v>
      </c>
      <c r="P729" s="52">
        <v>44088</v>
      </c>
      <c r="Q729" s="82" t="s">
        <v>1302</v>
      </c>
      <c r="R729" s="28" t="str">
        <f t="shared" si="68"/>
        <v>Closed</v>
      </c>
      <c r="S729" s="17">
        <f t="shared" ca="1" si="71"/>
        <v>48</v>
      </c>
      <c r="T729" s="17" t="e">
        <f t="shared" si="69"/>
        <v>#VALUE!</v>
      </c>
      <c r="U729" s="45"/>
      <c r="V729" s="45">
        <v>30605</v>
      </c>
    </row>
    <row r="730" spans="1:22" ht="27.6">
      <c r="A730" s="45">
        <v>729</v>
      </c>
      <c r="B730" s="95" t="s">
        <v>1303</v>
      </c>
      <c r="C730" s="49" t="s">
        <v>9</v>
      </c>
      <c r="D730" s="51">
        <v>44043</v>
      </c>
      <c r="E730" s="51" t="s">
        <v>2551</v>
      </c>
      <c r="F730" s="51" t="s">
        <v>76</v>
      </c>
      <c r="G730" s="49" t="s">
        <v>1267</v>
      </c>
      <c r="H730" s="49" t="s">
        <v>12</v>
      </c>
      <c r="I730" s="49" t="str">
        <f t="shared" si="70"/>
        <v>Negative</v>
      </c>
      <c r="J730" s="45">
        <v>45001</v>
      </c>
      <c r="K730" s="49">
        <v>8.1</v>
      </c>
      <c r="L730" s="82" t="str">
        <f>IF(J730=9001,VLOOKUP(K730,'ISO-reference'!$C$1:$D$67,2,FALSE),IF(J730=45001,VLOOKUP(K730,'ISO-reference'!$A$1:$B$40,2,FALSE),IF(J730=21001,VLOOKUP(K730,'ISO-reference'!$E$1:$F$75,2,FALSE),"No ISO Mapping")))</f>
        <v xml:space="preserve"> Operational planning and control</v>
      </c>
      <c r="M730" s="49" t="s">
        <v>16</v>
      </c>
      <c r="N730" s="16"/>
      <c r="O730" s="38" t="s">
        <v>1269</v>
      </c>
      <c r="P730" s="52">
        <v>44114</v>
      </c>
      <c r="Q730" s="82" t="s">
        <v>1304</v>
      </c>
      <c r="R730" s="28" t="str">
        <f t="shared" si="68"/>
        <v>Closed</v>
      </c>
      <c r="S730" s="17">
        <f t="shared" ca="1" si="71"/>
        <v>71</v>
      </c>
      <c r="T730" s="17" t="e">
        <f t="shared" si="69"/>
        <v>#VALUE!</v>
      </c>
      <c r="U730" s="45"/>
      <c r="V730" s="45">
        <v>30738</v>
      </c>
    </row>
    <row r="731" spans="1:22">
      <c r="A731" s="45">
        <v>730</v>
      </c>
      <c r="B731" s="95" t="s">
        <v>1305</v>
      </c>
      <c r="C731" s="49" t="s">
        <v>9</v>
      </c>
      <c r="D731" s="51">
        <v>44043</v>
      </c>
      <c r="E731" s="51" t="s">
        <v>2551</v>
      </c>
      <c r="F731" s="51" t="s">
        <v>76</v>
      </c>
      <c r="G731" s="49" t="s">
        <v>1267</v>
      </c>
      <c r="H731" s="49" t="s">
        <v>88</v>
      </c>
      <c r="I731" s="49" t="str">
        <f t="shared" si="70"/>
        <v>Neutral</v>
      </c>
      <c r="J731" s="45">
        <v>45001</v>
      </c>
      <c r="K731" s="49">
        <v>8.1</v>
      </c>
      <c r="L731" s="82" t="str">
        <f>IF(J731=9001,VLOOKUP(K731,'ISO-reference'!$C$1:$D$67,2,FALSE),IF(J731=45001,VLOOKUP(K731,'ISO-reference'!$A$1:$B$40,2,FALSE),IF(J731=21001,VLOOKUP(K731,'ISO-reference'!$E$1:$F$75,2,FALSE),"No ISO Mapping")))</f>
        <v xml:space="preserve"> Operational planning and control</v>
      </c>
      <c r="M731" s="49" t="s">
        <v>16</v>
      </c>
      <c r="N731" s="16"/>
      <c r="O731" s="38" t="s">
        <v>1269</v>
      </c>
      <c r="P731" s="52">
        <v>44114</v>
      </c>
      <c r="Q731" s="82" t="s">
        <v>1306</v>
      </c>
      <c r="R731" s="28" t="str">
        <f t="shared" si="68"/>
        <v>Closed</v>
      </c>
      <c r="S731" s="17">
        <f t="shared" ca="1" si="71"/>
        <v>71</v>
      </c>
      <c r="T731" s="17" t="e">
        <f t="shared" si="69"/>
        <v>#VALUE!</v>
      </c>
      <c r="U731" s="45"/>
      <c r="V731" s="45">
        <v>30739</v>
      </c>
    </row>
    <row r="732" spans="1:22">
      <c r="A732" s="45">
        <v>731</v>
      </c>
      <c r="B732" s="95" t="s">
        <v>1307</v>
      </c>
      <c r="C732" s="49" t="s">
        <v>9</v>
      </c>
      <c r="D732" s="51">
        <v>44043</v>
      </c>
      <c r="E732" s="51" t="s">
        <v>2551</v>
      </c>
      <c r="F732" s="51" t="s">
        <v>76</v>
      </c>
      <c r="G732" s="49" t="s">
        <v>1267</v>
      </c>
      <c r="H732" s="49" t="s">
        <v>88</v>
      </c>
      <c r="I732" s="49" t="str">
        <f t="shared" si="70"/>
        <v>Neutral</v>
      </c>
      <c r="J732" s="45">
        <v>9001</v>
      </c>
      <c r="K732" s="49">
        <v>4.2</v>
      </c>
      <c r="L732" s="82" t="str">
        <f>IF(J732=9001,VLOOKUP(K732,'ISO-reference'!$C$1:$D$67,2,FALSE),IF(J732=45001,VLOOKUP(K732,'ISO-reference'!$A$1:$B$40,2,FALSE),IF(J732=21001,VLOOKUP(K732,'ISO-reference'!$E$1:$F$75,2,FALSE),"No ISO Mapping")))</f>
        <v xml:space="preserve"> Needs &amp; Expectations</v>
      </c>
      <c r="M732" s="49" t="s">
        <v>94</v>
      </c>
      <c r="N732" s="16"/>
      <c r="O732" s="38" t="s">
        <v>1269</v>
      </c>
      <c r="P732" s="52">
        <v>44114</v>
      </c>
      <c r="Q732" s="82" t="s">
        <v>1308</v>
      </c>
      <c r="R732" s="28" t="str">
        <f t="shared" si="68"/>
        <v>Closed</v>
      </c>
      <c r="S732" s="17">
        <f t="shared" ca="1" si="71"/>
        <v>71</v>
      </c>
      <c r="T732" s="17" t="e">
        <f t="shared" si="69"/>
        <v>#VALUE!</v>
      </c>
      <c r="U732" s="45"/>
      <c r="V732" s="45">
        <v>30741</v>
      </c>
    </row>
    <row r="733" spans="1:22" ht="27.6">
      <c r="A733" s="45">
        <v>732</v>
      </c>
      <c r="B733" s="95" t="s">
        <v>1309</v>
      </c>
      <c r="C733" s="49" t="s">
        <v>9</v>
      </c>
      <c r="D733" s="51">
        <v>44043</v>
      </c>
      <c r="E733" s="51" t="s">
        <v>2551</v>
      </c>
      <c r="F733" s="51" t="s">
        <v>76</v>
      </c>
      <c r="G733" s="49" t="s">
        <v>1267</v>
      </c>
      <c r="H733" s="49" t="s">
        <v>88</v>
      </c>
      <c r="I733" s="49" t="str">
        <f t="shared" si="70"/>
        <v>Neutral</v>
      </c>
      <c r="J733" s="45">
        <v>45001</v>
      </c>
      <c r="K733" s="49" t="s">
        <v>433</v>
      </c>
      <c r="L733" s="82" t="str">
        <f>IF(J733=9001,VLOOKUP(K733,'ISO-reference'!$C$1:$D$67,2,FALSE),IF(J733=45001,VLOOKUP(K733,'ISO-reference'!$A$1:$B$40,2,FALSE),IF(J733=21001,VLOOKUP(K733,'ISO-reference'!$E$1:$F$75,2,FALSE),"No ISO Mapping")))</f>
        <v xml:space="preserve"> Hazard identification &amp; assessment of risks and opportunities</v>
      </c>
      <c r="M733" s="49" t="s">
        <v>16</v>
      </c>
      <c r="N733" s="16"/>
      <c r="O733" s="38" t="s">
        <v>1269</v>
      </c>
      <c r="P733" s="52">
        <v>44114</v>
      </c>
      <c r="Q733" s="82" t="s">
        <v>1310</v>
      </c>
      <c r="R733" s="28" t="str">
        <f t="shared" si="68"/>
        <v>Closed</v>
      </c>
      <c r="S733" s="17">
        <f t="shared" ca="1" si="71"/>
        <v>71</v>
      </c>
      <c r="T733" s="17" t="e">
        <f t="shared" si="69"/>
        <v>#VALUE!</v>
      </c>
      <c r="U733" s="45"/>
      <c r="V733" s="45">
        <v>30742</v>
      </c>
    </row>
    <row r="734" spans="1:22" ht="27.6">
      <c r="A734" s="45">
        <v>733</v>
      </c>
      <c r="B734" s="95" t="s">
        <v>1311</v>
      </c>
      <c r="C734" s="49" t="s">
        <v>9</v>
      </c>
      <c r="D734" s="51">
        <v>44043</v>
      </c>
      <c r="E734" s="51" t="s">
        <v>2551</v>
      </c>
      <c r="F734" s="51" t="s">
        <v>76</v>
      </c>
      <c r="G734" s="49" t="s">
        <v>1267</v>
      </c>
      <c r="H734" s="49" t="s">
        <v>19</v>
      </c>
      <c r="I734" s="49" t="str">
        <f t="shared" si="70"/>
        <v>Neutral</v>
      </c>
      <c r="J734" s="45">
        <v>45001</v>
      </c>
      <c r="K734" s="49" t="s">
        <v>591</v>
      </c>
      <c r="L734" s="82" t="str">
        <f>IF(J734=9001,VLOOKUP(K734,'ISO-reference'!$C$1:$D$67,2,FALSE),IF(J734=45001,VLOOKUP(K734,'ISO-reference'!$A$1:$B$40,2,FALSE),IF(J734=21001,VLOOKUP(K734,'ISO-reference'!$E$1:$F$75,2,FALSE),"No ISO Mapping")))</f>
        <v xml:space="preserve"> Eliminating Hazards and reducing OH&amp;S risks</v>
      </c>
      <c r="M734" s="49" t="s">
        <v>94</v>
      </c>
      <c r="N734" s="16"/>
      <c r="O734" s="38" t="s">
        <v>1269</v>
      </c>
      <c r="P734" s="52">
        <v>44114</v>
      </c>
      <c r="Q734" s="82" t="s">
        <v>1312</v>
      </c>
      <c r="R734" s="28" t="str">
        <f t="shared" si="68"/>
        <v>Closed</v>
      </c>
      <c r="S734" s="17">
        <f t="shared" ca="1" si="71"/>
        <v>71</v>
      </c>
      <c r="T734" s="17" t="e">
        <f t="shared" si="69"/>
        <v>#VALUE!</v>
      </c>
      <c r="U734" s="45"/>
      <c r="V734" s="45">
        <v>30743</v>
      </c>
    </row>
    <row r="735" spans="1:22">
      <c r="A735" s="45">
        <v>734</v>
      </c>
      <c r="B735" s="95" t="s">
        <v>1313</v>
      </c>
      <c r="C735" s="49" t="s">
        <v>9</v>
      </c>
      <c r="D735" s="51">
        <v>44043</v>
      </c>
      <c r="E735" s="51" t="s">
        <v>2551</v>
      </c>
      <c r="F735" s="51" t="s">
        <v>76</v>
      </c>
      <c r="G735" s="49" t="s">
        <v>1267</v>
      </c>
      <c r="H735" s="49" t="s">
        <v>19</v>
      </c>
      <c r="I735" s="49" t="str">
        <f t="shared" si="70"/>
        <v>Neutral</v>
      </c>
      <c r="J735" s="45">
        <v>9001</v>
      </c>
      <c r="K735" s="49" t="s">
        <v>64</v>
      </c>
      <c r="L735" s="82" t="str">
        <f>IF(J735=9001,VLOOKUP(K735,'ISO-reference'!$C$1:$D$67,2,FALSE),IF(J735=45001,VLOOKUP(K735,'ISO-reference'!$A$1:$B$40,2,FALSE),IF(J735=21001,VLOOKUP(K735,'ISO-reference'!$E$1:$F$75,2,FALSE),"No ISO Mapping")))</f>
        <v xml:space="preserve"> Control of production &amp;  service provision</v>
      </c>
      <c r="M735" s="49" t="s">
        <v>489</v>
      </c>
      <c r="N735" s="16"/>
      <c r="O735" s="38" t="s">
        <v>1269</v>
      </c>
      <c r="P735" s="52">
        <v>44114</v>
      </c>
      <c r="Q735" s="82" t="s">
        <v>1314</v>
      </c>
      <c r="R735" s="28" t="str">
        <f t="shared" si="68"/>
        <v>Closed</v>
      </c>
      <c r="S735" s="17">
        <f t="shared" ca="1" si="71"/>
        <v>71</v>
      </c>
      <c r="T735" s="17" t="e">
        <f t="shared" si="69"/>
        <v>#VALUE!</v>
      </c>
      <c r="U735" s="45"/>
      <c r="V735" s="45">
        <v>30747</v>
      </c>
    </row>
    <row r="736" spans="1:22">
      <c r="A736" s="45">
        <v>735</v>
      </c>
      <c r="B736" s="95" t="s">
        <v>1315</v>
      </c>
      <c r="C736" s="49" t="s">
        <v>9</v>
      </c>
      <c r="D736" s="51">
        <v>44043</v>
      </c>
      <c r="E736" s="51" t="s">
        <v>2551</v>
      </c>
      <c r="F736" s="51" t="s">
        <v>76</v>
      </c>
      <c r="G736" s="49" t="s">
        <v>1267</v>
      </c>
      <c r="H736" s="49" t="s">
        <v>19</v>
      </c>
      <c r="I736" s="49" t="str">
        <f t="shared" si="70"/>
        <v>Neutral</v>
      </c>
      <c r="J736" s="45">
        <v>9001</v>
      </c>
      <c r="K736" s="49" t="s">
        <v>64</v>
      </c>
      <c r="L736" s="82" t="str">
        <f>IF(J736=9001,VLOOKUP(K736,'ISO-reference'!$C$1:$D$67,2,FALSE),IF(J736=45001,VLOOKUP(K736,'ISO-reference'!$A$1:$B$40,2,FALSE),IF(J736=21001,VLOOKUP(K736,'ISO-reference'!$E$1:$F$75,2,FALSE),"No ISO Mapping")))</f>
        <v xml:space="preserve"> Control of production &amp;  service provision</v>
      </c>
      <c r="M736" s="49" t="s">
        <v>16</v>
      </c>
      <c r="N736" s="16"/>
      <c r="O736" s="38" t="s">
        <v>1269</v>
      </c>
      <c r="P736" s="52">
        <v>44114</v>
      </c>
      <c r="Q736" s="82" t="s">
        <v>1316</v>
      </c>
      <c r="R736" s="28" t="str">
        <f t="shared" si="68"/>
        <v>Closed</v>
      </c>
      <c r="S736" s="17">
        <f t="shared" ca="1" si="71"/>
        <v>71</v>
      </c>
      <c r="T736" s="17" t="e">
        <f t="shared" si="69"/>
        <v>#VALUE!</v>
      </c>
      <c r="U736" s="45"/>
      <c r="V736" s="45">
        <v>30749</v>
      </c>
    </row>
    <row r="737" spans="1:22">
      <c r="A737" s="45">
        <v>736</v>
      </c>
      <c r="B737" s="95" t="s">
        <v>1317</v>
      </c>
      <c r="C737" s="49" t="s">
        <v>9</v>
      </c>
      <c r="D737" s="51">
        <v>44044</v>
      </c>
      <c r="E737" s="51" t="s">
        <v>2551</v>
      </c>
      <c r="F737" s="51" t="s">
        <v>76</v>
      </c>
      <c r="G737" s="49" t="s">
        <v>1267</v>
      </c>
      <c r="H737" s="49" t="s">
        <v>19</v>
      </c>
      <c r="I737" s="49" t="str">
        <f t="shared" si="70"/>
        <v>Neutral</v>
      </c>
      <c r="J737" s="45">
        <v>45001</v>
      </c>
      <c r="K737" s="49" t="s">
        <v>57</v>
      </c>
      <c r="L737" s="82" t="str">
        <f>IF(J737=9001,VLOOKUP(K737,'ISO-reference'!$C$1:$D$67,2,FALSE),IF(J737=45001,VLOOKUP(K737,'ISO-reference'!$A$1:$B$40,2,FALSE),IF(J737=21001,VLOOKUP(K737,'ISO-reference'!$E$1:$F$75,2,FALSE),"No ISO Mapping")))</f>
        <v xml:space="preserve"> Creating and updating</v>
      </c>
      <c r="M737" s="49" t="s">
        <v>16</v>
      </c>
      <c r="N737" s="16"/>
      <c r="O737" s="38" t="s">
        <v>1269</v>
      </c>
      <c r="P737" s="52">
        <v>44114</v>
      </c>
      <c r="Q737" s="82" t="s">
        <v>1318</v>
      </c>
      <c r="R737" s="28" t="str">
        <f t="shared" si="68"/>
        <v>Closed</v>
      </c>
      <c r="S737" s="17">
        <f t="shared" ca="1" si="71"/>
        <v>70</v>
      </c>
      <c r="T737" s="17" t="e">
        <f t="shared" si="69"/>
        <v>#VALUE!</v>
      </c>
      <c r="U737" s="45"/>
      <c r="V737" s="45">
        <v>30750</v>
      </c>
    </row>
    <row r="738" spans="1:22">
      <c r="A738" s="45">
        <v>737</v>
      </c>
      <c r="B738" s="95" t="s">
        <v>1319</v>
      </c>
      <c r="C738" s="49" t="s">
        <v>9</v>
      </c>
      <c r="D738" s="51">
        <v>44044</v>
      </c>
      <c r="E738" s="51" t="s">
        <v>2551</v>
      </c>
      <c r="F738" s="51" t="s">
        <v>76</v>
      </c>
      <c r="G738" s="49" t="s">
        <v>1267</v>
      </c>
      <c r="H738" s="49" t="s">
        <v>19</v>
      </c>
      <c r="I738" s="49" t="str">
        <f t="shared" si="70"/>
        <v>Neutral</v>
      </c>
      <c r="J738" s="45">
        <v>9001</v>
      </c>
      <c r="K738" s="49">
        <v>7.5</v>
      </c>
      <c r="L738" s="82" t="str">
        <f>IF(J738=9001,VLOOKUP(K738,'ISO-reference'!$C$1:$D$67,2,FALSE),IF(J738=45001,VLOOKUP(K738,'ISO-reference'!$A$1:$B$40,2,FALSE),IF(J738=21001,VLOOKUP(K738,'ISO-reference'!$E$1:$F$75,2,FALSE),"No ISO Mapping")))</f>
        <v xml:space="preserve"> Documented information</v>
      </c>
      <c r="M738" s="49" t="s">
        <v>16</v>
      </c>
      <c r="N738" s="16"/>
      <c r="O738" s="38" t="s">
        <v>1269</v>
      </c>
      <c r="P738" s="52">
        <v>44114</v>
      </c>
      <c r="Q738" s="82" t="s">
        <v>1320</v>
      </c>
      <c r="R738" s="28" t="str">
        <f t="shared" si="68"/>
        <v>Closed</v>
      </c>
      <c r="S738" s="17">
        <f t="shared" ca="1" si="71"/>
        <v>70</v>
      </c>
      <c r="T738" s="17" t="e">
        <f t="shared" si="69"/>
        <v>#VALUE!</v>
      </c>
      <c r="U738" s="45"/>
      <c r="V738" s="45">
        <v>30751</v>
      </c>
    </row>
    <row r="739" spans="1:22">
      <c r="A739" s="45">
        <v>738</v>
      </c>
      <c r="B739" s="95" t="s">
        <v>1321</v>
      </c>
      <c r="C739" s="49" t="s">
        <v>9</v>
      </c>
      <c r="D739" s="51">
        <v>44044</v>
      </c>
      <c r="E739" s="51" t="s">
        <v>2551</v>
      </c>
      <c r="F739" s="51" t="s">
        <v>76</v>
      </c>
      <c r="G739" s="49" t="s">
        <v>1267</v>
      </c>
      <c r="H739" s="49" t="s">
        <v>19</v>
      </c>
      <c r="I739" s="49" t="str">
        <f t="shared" si="70"/>
        <v>Neutral</v>
      </c>
      <c r="J739" s="45">
        <v>9001</v>
      </c>
      <c r="K739" s="49">
        <v>7.5</v>
      </c>
      <c r="L739" s="82" t="str">
        <f>IF(J739=9001,VLOOKUP(K739,'ISO-reference'!$C$1:$D$67,2,FALSE),IF(J739=45001,VLOOKUP(K739,'ISO-reference'!$A$1:$B$40,2,FALSE),IF(J739=21001,VLOOKUP(K739,'ISO-reference'!$E$1:$F$75,2,FALSE),"No ISO Mapping")))</f>
        <v xml:space="preserve"> Documented information</v>
      </c>
      <c r="M739" s="49" t="s">
        <v>16</v>
      </c>
      <c r="N739" s="16"/>
      <c r="O739" s="38" t="s">
        <v>1269</v>
      </c>
      <c r="P739" s="52">
        <v>44114</v>
      </c>
      <c r="Q739" s="82" t="s">
        <v>1322</v>
      </c>
      <c r="R739" s="28" t="str">
        <f t="shared" si="68"/>
        <v>Closed</v>
      </c>
      <c r="S739" s="17">
        <f t="shared" ca="1" si="71"/>
        <v>70</v>
      </c>
      <c r="T739" s="17" t="e">
        <f t="shared" si="69"/>
        <v>#VALUE!</v>
      </c>
      <c r="U739" s="45"/>
      <c r="V739" s="45">
        <v>30754</v>
      </c>
    </row>
    <row r="740" spans="1:22">
      <c r="A740" s="45">
        <v>739</v>
      </c>
      <c r="B740" s="95" t="s">
        <v>1323</v>
      </c>
      <c r="C740" s="49" t="s">
        <v>9</v>
      </c>
      <c r="D740" s="51">
        <v>44044</v>
      </c>
      <c r="E740" s="51" t="s">
        <v>2551</v>
      </c>
      <c r="F740" s="51" t="s">
        <v>76</v>
      </c>
      <c r="G740" s="49" t="s">
        <v>1267</v>
      </c>
      <c r="H740" s="49" t="s">
        <v>19</v>
      </c>
      <c r="I740" s="49" t="str">
        <f t="shared" si="70"/>
        <v>Neutral</v>
      </c>
      <c r="J740" s="45">
        <v>45001</v>
      </c>
      <c r="K740" s="49" t="s">
        <v>72</v>
      </c>
      <c r="L740" s="82" t="str">
        <f>IF(J740=9001,VLOOKUP(K740,'ISO-reference'!$C$1:$D$67,2,FALSE),IF(J740=45001,VLOOKUP(K740,'ISO-reference'!$A$1:$B$40,2,FALSE),IF(J740=21001,VLOOKUP(K740,'ISO-reference'!$E$1:$F$75,2,FALSE),"No ISO Mapping")))</f>
        <v xml:space="preserve"> Control of documented information</v>
      </c>
      <c r="M740" s="49" t="s">
        <v>16</v>
      </c>
      <c r="N740" s="16"/>
      <c r="O740" s="38" t="s">
        <v>1269</v>
      </c>
      <c r="P740" s="52">
        <v>44114</v>
      </c>
      <c r="Q740" s="82" t="s">
        <v>1324</v>
      </c>
      <c r="R740" s="28" t="str">
        <f t="shared" si="68"/>
        <v>Closed</v>
      </c>
      <c r="S740" s="17">
        <f t="shared" ca="1" si="71"/>
        <v>70</v>
      </c>
      <c r="T740" s="17" t="e">
        <f t="shared" si="69"/>
        <v>#VALUE!</v>
      </c>
      <c r="U740" s="45"/>
      <c r="V740" s="45">
        <v>30755</v>
      </c>
    </row>
    <row r="741" spans="1:22">
      <c r="A741" s="45">
        <v>740</v>
      </c>
      <c r="B741" s="95" t="s">
        <v>1325</v>
      </c>
      <c r="C741" s="49" t="s">
        <v>9</v>
      </c>
      <c r="D741" s="51">
        <v>44044</v>
      </c>
      <c r="E741" s="51" t="s">
        <v>2551</v>
      </c>
      <c r="F741" s="51" t="s">
        <v>76</v>
      </c>
      <c r="G741" s="49" t="s">
        <v>1267</v>
      </c>
      <c r="H741" s="49" t="s">
        <v>19</v>
      </c>
      <c r="I741" s="49" t="str">
        <f t="shared" si="70"/>
        <v>Neutral</v>
      </c>
      <c r="J741" s="45">
        <v>45001</v>
      </c>
      <c r="K741" s="49">
        <v>10.199999999999999</v>
      </c>
      <c r="L741" s="82" t="str">
        <f>IF(J741=9001,VLOOKUP(K741,'ISO-reference'!$C$1:$D$67,2,FALSE),IF(J741=45001,VLOOKUP(K741,'ISO-reference'!$A$1:$B$40,2,FALSE),IF(J741=21001,VLOOKUP(K741,'ISO-reference'!$E$1:$F$75,2,FALSE),"No ISO Mapping")))</f>
        <v xml:space="preserve"> Incident, nonconformity &amp; corrective action</v>
      </c>
      <c r="M741" s="49" t="s">
        <v>73</v>
      </c>
      <c r="N741" s="16"/>
      <c r="O741" s="38" t="s">
        <v>1269</v>
      </c>
      <c r="P741" s="52">
        <v>44114</v>
      </c>
      <c r="Q741" s="82" t="s">
        <v>1103</v>
      </c>
      <c r="R741" s="28" t="str">
        <f t="shared" si="68"/>
        <v>Closed</v>
      </c>
      <c r="S741" s="17">
        <f t="shared" ca="1" si="71"/>
        <v>70</v>
      </c>
      <c r="T741" s="17" t="e">
        <f t="shared" si="69"/>
        <v>#VALUE!</v>
      </c>
      <c r="U741" s="45"/>
      <c r="V741" s="45">
        <v>30757</v>
      </c>
    </row>
    <row r="742" spans="1:22">
      <c r="A742" s="45">
        <v>741</v>
      </c>
      <c r="B742" s="95" t="s">
        <v>1326</v>
      </c>
      <c r="C742" s="49" t="s">
        <v>9</v>
      </c>
      <c r="D742" s="51">
        <v>44044</v>
      </c>
      <c r="E742" s="51" t="s">
        <v>2551</v>
      </c>
      <c r="F742" s="51" t="s">
        <v>76</v>
      </c>
      <c r="G742" s="49" t="s">
        <v>1267</v>
      </c>
      <c r="H742" s="49" t="s">
        <v>19</v>
      </c>
      <c r="I742" s="49" t="str">
        <f t="shared" si="70"/>
        <v>Neutral</v>
      </c>
      <c r="J742" s="45">
        <v>9001</v>
      </c>
      <c r="K742" s="49">
        <v>6.1</v>
      </c>
      <c r="L742" s="82" t="str">
        <f>IF(J742=9001,VLOOKUP(K742,'ISO-reference'!$C$1:$D$67,2,FALSE),IF(J742=45001,VLOOKUP(K742,'ISO-reference'!$A$1:$B$40,2,FALSE),IF(J742=21001,VLOOKUP(K742,'ISO-reference'!$E$1:$F$75,2,FALSE),"No ISO Mapping")))</f>
        <v xml:space="preserve"> Address risk &amp; opportunity</v>
      </c>
      <c r="M742" s="49" t="s">
        <v>21</v>
      </c>
      <c r="N742" s="16"/>
      <c r="O742" s="38" t="s">
        <v>1269</v>
      </c>
      <c r="P742" s="52">
        <v>44114</v>
      </c>
      <c r="Q742" s="82" t="s">
        <v>1327</v>
      </c>
      <c r="R742" s="28" t="str">
        <f t="shared" si="68"/>
        <v>Closed</v>
      </c>
      <c r="S742" s="17">
        <f t="shared" ca="1" si="71"/>
        <v>70</v>
      </c>
      <c r="T742" s="17" t="e">
        <f t="shared" si="69"/>
        <v>#VALUE!</v>
      </c>
      <c r="U742" s="45"/>
      <c r="V742" s="45">
        <v>30758</v>
      </c>
    </row>
    <row r="743" spans="1:22">
      <c r="A743" s="45">
        <v>742</v>
      </c>
      <c r="B743" s="95" t="s">
        <v>1328</v>
      </c>
      <c r="C743" s="49" t="s">
        <v>9</v>
      </c>
      <c r="D743" s="51">
        <v>44044</v>
      </c>
      <c r="E743" s="51" t="s">
        <v>2551</v>
      </c>
      <c r="F743" s="51" t="s">
        <v>76</v>
      </c>
      <c r="G743" s="49" t="s">
        <v>1267</v>
      </c>
      <c r="H743" s="49" t="s">
        <v>19</v>
      </c>
      <c r="I743" s="49" t="str">
        <f t="shared" si="70"/>
        <v>Neutral</v>
      </c>
      <c r="J743" s="45">
        <v>9001</v>
      </c>
      <c r="K743" s="49" t="s">
        <v>30</v>
      </c>
      <c r="L743" s="82" t="str">
        <f>IF(J743=9001,VLOOKUP(K743,'ISO-reference'!$C$1:$D$67,2,FALSE),IF(J743=45001,VLOOKUP(K743,'ISO-reference'!$A$1:$B$40,2,FALSE),IF(J743=21001,VLOOKUP(K743,'ISO-reference'!$E$1:$F$75,2,FALSE),"No ISO Mapping")))</f>
        <v xml:space="preserve"> Monitoring &amp; measuring resources</v>
      </c>
      <c r="M743" s="49" t="s">
        <v>21</v>
      </c>
      <c r="N743" s="16"/>
      <c r="O743" s="38" t="s">
        <v>1269</v>
      </c>
      <c r="P743" s="52">
        <v>44114</v>
      </c>
      <c r="Q743" s="82" t="s">
        <v>1329</v>
      </c>
      <c r="R743" s="28" t="str">
        <f t="shared" si="68"/>
        <v>Closed</v>
      </c>
      <c r="S743" s="17">
        <f t="shared" ca="1" si="71"/>
        <v>70</v>
      </c>
      <c r="T743" s="17" t="e">
        <f t="shared" si="69"/>
        <v>#VALUE!</v>
      </c>
      <c r="U743" s="45"/>
      <c r="V743" s="45">
        <v>30759</v>
      </c>
    </row>
    <row r="744" spans="1:22" ht="27.6">
      <c r="A744" s="45">
        <v>743</v>
      </c>
      <c r="B744" s="95" t="s">
        <v>1330</v>
      </c>
      <c r="C744" s="49" t="s">
        <v>9</v>
      </c>
      <c r="D744" s="51">
        <v>44044</v>
      </c>
      <c r="E744" s="51" t="s">
        <v>2551</v>
      </c>
      <c r="F744" s="51" t="s">
        <v>76</v>
      </c>
      <c r="G744" s="49" t="s">
        <v>1267</v>
      </c>
      <c r="H744" s="49" t="s">
        <v>19</v>
      </c>
      <c r="I744" s="49" t="str">
        <f t="shared" si="70"/>
        <v>Neutral</v>
      </c>
      <c r="J744" s="45">
        <v>45001</v>
      </c>
      <c r="K744" s="49" t="s">
        <v>591</v>
      </c>
      <c r="L744" s="82" t="str">
        <f>IF(J744=9001,VLOOKUP(K744,'ISO-reference'!$C$1:$D$67,2,FALSE),IF(J744=45001,VLOOKUP(K744,'ISO-reference'!$A$1:$B$40,2,FALSE),IF(J744=21001,VLOOKUP(K744,'ISO-reference'!$E$1:$F$75,2,FALSE),"No ISO Mapping")))</f>
        <v xml:space="preserve"> Eliminating Hazards and reducing OH&amp;S risks</v>
      </c>
      <c r="M744" s="49" t="s">
        <v>13</v>
      </c>
      <c r="N744" s="16"/>
      <c r="O744" s="38" t="s">
        <v>1276</v>
      </c>
      <c r="P744" s="52">
        <v>44114</v>
      </c>
      <c r="Q744" s="82" t="s">
        <v>1331</v>
      </c>
      <c r="R744" s="28" t="str">
        <f t="shared" si="68"/>
        <v>Closed</v>
      </c>
      <c r="S744" s="17">
        <f t="shared" ca="1" si="71"/>
        <v>70</v>
      </c>
      <c r="T744" s="17" t="e">
        <f t="shared" si="69"/>
        <v>#VALUE!</v>
      </c>
      <c r="U744" s="45"/>
      <c r="V744" s="45">
        <v>30760</v>
      </c>
    </row>
    <row r="745" spans="1:22" ht="207">
      <c r="A745" s="45">
        <v>744</v>
      </c>
      <c r="B745" s="82" t="s">
        <v>1332</v>
      </c>
      <c r="C745" s="49" t="s">
        <v>9</v>
      </c>
      <c r="D745" s="51">
        <v>44069</v>
      </c>
      <c r="E745" s="51" t="s">
        <v>2551</v>
      </c>
      <c r="F745" s="51" t="s">
        <v>135</v>
      </c>
      <c r="G745" s="49" t="s">
        <v>136</v>
      </c>
      <c r="H745" s="49" t="s">
        <v>1333</v>
      </c>
      <c r="I745" s="49" t="str">
        <f t="shared" si="70"/>
        <v>Negative</v>
      </c>
      <c r="J745" s="45">
        <v>9001</v>
      </c>
      <c r="K745" s="49">
        <v>9.1999999999999993</v>
      </c>
      <c r="L745" s="82" t="str">
        <f>IF(J745=9001,VLOOKUP(K745,'ISO-reference'!$C$1:$D$67,2,FALSE),IF(J745=45001,VLOOKUP(K745,'ISO-reference'!$A$1:$B$40,2,FALSE),IF(J745=21001,VLOOKUP(K745,'ISO-reference'!$E$1:$F$75,2,FALSE),"No ISO Mapping")))</f>
        <v xml:space="preserve"> Internal audit</v>
      </c>
      <c r="M745" s="49" t="s">
        <v>94</v>
      </c>
      <c r="N745" s="16"/>
      <c r="O745" s="52">
        <v>44104</v>
      </c>
      <c r="P745" s="52">
        <v>44113</v>
      </c>
      <c r="Q745" s="82" t="s">
        <v>1334</v>
      </c>
      <c r="R745" s="28" t="str">
        <f t="shared" si="68"/>
        <v>Closed</v>
      </c>
      <c r="S745" s="17">
        <f t="shared" ca="1" si="71"/>
        <v>44</v>
      </c>
      <c r="T745" s="17">
        <f t="shared" si="69"/>
        <v>9</v>
      </c>
      <c r="U745" s="45"/>
      <c r="V745" s="45">
        <v>32501</v>
      </c>
    </row>
    <row r="746" spans="1:22" ht="193.2">
      <c r="A746" s="45">
        <v>745</v>
      </c>
      <c r="B746" s="82" t="s">
        <v>1335</v>
      </c>
      <c r="C746" s="49" t="s">
        <v>9</v>
      </c>
      <c r="D746" s="51">
        <v>44070</v>
      </c>
      <c r="E746" s="51" t="s">
        <v>2551</v>
      </c>
      <c r="F746" s="51" t="s">
        <v>135</v>
      </c>
      <c r="G746" s="49" t="s">
        <v>136</v>
      </c>
      <c r="H746" s="49" t="s">
        <v>1333</v>
      </c>
      <c r="I746" s="49" t="str">
        <f t="shared" si="70"/>
        <v>Negative</v>
      </c>
      <c r="J746" s="45">
        <v>9001</v>
      </c>
      <c r="K746" s="49">
        <v>9.3000000000000007</v>
      </c>
      <c r="L746" s="82" t="str">
        <f>IF(J746=9001,VLOOKUP(K746,'ISO-reference'!$C$1:$D$67,2,FALSE),IF(J746=45001,VLOOKUP(K746,'ISO-reference'!$A$1:$B$40,2,FALSE),IF(J746=21001,VLOOKUP(K746,'ISO-reference'!$E$1:$F$75,2,FALSE),"No ISO Mapping")))</f>
        <v xml:space="preserve"> Management review</v>
      </c>
      <c r="M746" s="49" t="s">
        <v>94</v>
      </c>
      <c r="N746" s="16"/>
      <c r="O746" s="52">
        <v>44104</v>
      </c>
      <c r="P746" s="52">
        <v>44113</v>
      </c>
      <c r="Q746" s="82" t="s">
        <v>1334</v>
      </c>
      <c r="R746" s="28" t="str">
        <f t="shared" si="68"/>
        <v>Closed</v>
      </c>
      <c r="S746" s="17">
        <f ca="1">IF(P746="NA",TODAY()-D747, P746-D747)</f>
        <v>44</v>
      </c>
      <c r="T746" s="17">
        <f t="shared" si="69"/>
        <v>9</v>
      </c>
      <c r="U746" s="45"/>
      <c r="V746" s="45">
        <v>32503</v>
      </c>
    </row>
    <row r="747" spans="1:22" ht="41.4">
      <c r="A747" s="45">
        <v>746</v>
      </c>
      <c r="B747" s="82" t="s">
        <v>1336</v>
      </c>
      <c r="C747" s="49" t="s">
        <v>9</v>
      </c>
      <c r="D747" s="51">
        <v>44069</v>
      </c>
      <c r="E747" s="51" t="s">
        <v>2551</v>
      </c>
      <c r="F747" s="51" t="s">
        <v>135</v>
      </c>
      <c r="G747" s="49" t="s">
        <v>136</v>
      </c>
      <c r="H747" s="49" t="s">
        <v>12</v>
      </c>
      <c r="I747" s="49" t="str">
        <f t="shared" si="70"/>
        <v>Negative</v>
      </c>
      <c r="J747" s="45">
        <v>9001</v>
      </c>
      <c r="K747" s="49">
        <v>4.2</v>
      </c>
      <c r="L747" s="82" t="str">
        <f>IF(J747=9001,VLOOKUP(K747,'ISO-reference'!$C$1:$D$67,2,FALSE),IF(J747=45001,VLOOKUP(K747,'ISO-reference'!$A$1:$B$40,2,FALSE),IF(J747=21001,VLOOKUP(K747,'ISO-reference'!$E$1:$F$75,2,FALSE),"No ISO Mapping")))</f>
        <v xml:space="preserve"> Needs &amp; Expectations</v>
      </c>
      <c r="M747" s="49" t="s">
        <v>94</v>
      </c>
      <c r="N747" s="16"/>
      <c r="O747" s="52">
        <v>44104</v>
      </c>
      <c r="P747" s="52">
        <v>44118</v>
      </c>
      <c r="Q747" s="82" t="s">
        <v>1337</v>
      </c>
      <c r="R747" s="28" t="str">
        <f t="shared" si="68"/>
        <v>Closed</v>
      </c>
      <c r="S747" s="17">
        <f t="shared" ref="S747:S810" ca="1" si="72">IF(P747="NA",TODAY()-D747, P747-D747)</f>
        <v>49</v>
      </c>
      <c r="T747" s="17">
        <f t="shared" si="69"/>
        <v>14</v>
      </c>
      <c r="U747" s="45"/>
      <c r="V747" s="45">
        <v>32504</v>
      </c>
    </row>
    <row r="748" spans="1:22" ht="27.6">
      <c r="A748" s="45">
        <v>747</v>
      </c>
      <c r="B748" s="82" t="s">
        <v>1338</v>
      </c>
      <c r="C748" s="49" t="s">
        <v>9</v>
      </c>
      <c r="D748" s="51">
        <v>44069</v>
      </c>
      <c r="E748" s="51" t="s">
        <v>2551</v>
      </c>
      <c r="F748" s="51" t="s">
        <v>135</v>
      </c>
      <c r="G748" s="49" t="s">
        <v>136</v>
      </c>
      <c r="H748" s="49" t="s">
        <v>12</v>
      </c>
      <c r="I748" s="49" t="str">
        <f t="shared" si="70"/>
        <v>Negative</v>
      </c>
      <c r="J748" s="45">
        <v>9001</v>
      </c>
      <c r="K748" s="49">
        <v>5.2</v>
      </c>
      <c r="L748" s="82" t="str">
        <f>IF(J748=9001,VLOOKUP(K748,'ISO-reference'!$C$1:$D$67,2,FALSE),IF(J748=45001,VLOOKUP(K748,'ISO-reference'!$A$1:$B$40,2,FALSE),IF(J748=21001,VLOOKUP(K748,'ISO-reference'!$E$1:$F$75,2,FALSE),"No ISO Mapping")))</f>
        <v xml:space="preserve"> Policy</v>
      </c>
      <c r="M748" s="49" t="s">
        <v>94</v>
      </c>
      <c r="N748" s="16"/>
      <c r="O748" s="52">
        <v>44130</v>
      </c>
      <c r="P748" s="52">
        <v>44089</v>
      </c>
      <c r="Q748" s="82" t="s">
        <v>1339</v>
      </c>
      <c r="R748" s="28" t="str">
        <f t="shared" si="68"/>
        <v>Closed</v>
      </c>
      <c r="S748" s="17">
        <f t="shared" ca="1" si="72"/>
        <v>20</v>
      </c>
      <c r="T748" s="17">
        <f t="shared" si="69"/>
        <v>-41</v>
      </c>
      <c r="U748" s="45"/>
      <c r="V748" s="45">
        <v>32505</v>
      </c>
    </row>
    <row r="749" spans="1:22" ht="55.2">
      <c r="A749" s="45">
        <v>748</v>
      </c>
      <c r="B749" s="82" t="s">
        <v>1340</v>
      </c>
      <c r="C749" s="49" t="s">
        <v>9</v>
      </c>
      <c r="D749" s="51">
        <v>44069</v>
      </c>
      <c r="E749" s="51" t="s">
        <v>2551</v>
      </c>
      <c r="F749" s="51" t="s">
        <v>135</v>
      </c>
      <c r="G749" s="49" t="s">
        <v>136</v>
      </c>
      <c r="H749" s="49" t="s">
        <v>12</v>
      </c>
      <c r="I749" s="49" t="str">
        <f t="shared" si="70"/>
        <v>Negative</v>
      </c>
      <c r="J749" s="45">
        <v>9001</v>
      </c>
      <c r="K749" s="49">
        <v>10.199999999999999</v>
      </c>
      <c r="L749" s="82" t="str">
        <f>IF(J749=9001,VLOOKUP(K749,'ISO-reference'!$C$1:$D$67,2,FALSE),IF(J749=45001,VLOOKUP(K749,'ISO-reference'!$A$1:$B$40,2,FALSE),IF(J749=21001,VLOOKUP(K749,'ISO-reference'!$E$1:$F$75,2,FALSE),"No ISO Mapping")))</f>
        <v xml:space="preserve"> Nonconformity &amp; corrective action</v>
      </c>
      <c r="M749" s="49" t="s">
        <v>21</v>
      </c>
      <c r="N749" s="16"/>
      <c r="O749" s="52">
        <v>44104</v>
      </c>
      <c r="P749" s="52">
        <v>44113</v>
      </c>
      <c r="Q749" s="82" t="s">
        <v>1334</v>
      </c>
      <c r="R749" s="28" t="str">
        <f t="shared" ref="R749:R768" si="73">IF(P749="NA", "Open", "Closed")</f>
        <v>Closed</v>
      </c>
      <c r="S749" s="17">
        <f t="shared" ca="1" si="72"/>
        <v>44</v>
      </c>
      <c r="T749" s="17">
        <f t="shared" ref="T749:T765" si="74">IF(R749="Open",0, P749-O749)</f>
        <v>9</v>
      </c>
      <c r="U749" s="45"/>
      <c r="V749" s="45">
        <v>32506</v>
      </c>
    </row>
    <row r="750" spans="1:22" ht="27.6">
      <c r="A750" s="45">
        <v>749</v>
      </c>
      <c r="B750" s="82" t="s">
        <v>1341</v>
      </c>
      <c r="C750" s="49" t="s">
        <v>9</v>
      </c>
      <c r="D750" s="51">
        <v>44069</v>
      </c>
      <c r="E750" s="51" t="s">
        <v>2551</v>
      </c>
      <c r="F750" s="51" t="s">
        <v>135</v>
      </c>
      <c r="G750" s="49" t="s">
        <v>136</v>
      </c>
      <c r="H750" s="49" t="s">
        <v>12</v>
      </c>
      <c r="I750" s="49" t="str">
        <f t="shared" si="70"/>
        <v>Negative</v>
      </c>
      <c r="J750" s="45">
        <v>9001</v>
      </c>
      <c r="K750" s="49">
        <v>5.0999999999999996</v>
      </c>
      <c r="L750" s="82" t="str">
        <f>IF(J750=9001,VLOOKUP(K750,'ISO-reference'!$C$1:$D$67,2,FALSE),IF(J750=45001,VLOOKUP(K750,'ISO-reference'!$A$1:$B$40,2,FALSE),IF(J750=21001,VLOOKUP(K750,'ISO-reference'!$E$1:$F$75,2,FALSE),"No ISO Mapping")))</f>
        <v xml:space="preserve"> Leadership &amp; Commitment</v>
      </c>
      <c r="M750" s="49" t="s">
        <v>94</v>
      </c>
      <c r="N750" s="16"/>
      <c r="O750" s="52">
        <v>44104</v>
      </c>
      <c r="P750" s="52">
        <v>44113</v>
      </c>
      <c r="Q750" s="82" t="s">
        <v>1334</v>
      </c>
      <c r="R750" s="28" t="str">
        <f t="shared" si="73"/>
        <v>Closed</v>
      </c>
      <c r="S750" s="17">
        <f t="shared" ca="1" si="72"/>
        <v>44</v>
      </c>
      <c r="T750" s="17">
        <f t="shared" si="74"/>
        <v>9</v>
      </c>
      <c r="U750" s="45"/>
      <c r="V750" s="45">
        <v>32513</v>
      </c>
    </row>
    <row r="751" spans="1:22" ht="27.6">
      <c r="A751" s="45">
        <v>750</v>
      </c>
      <c r="B751" s="82" t="s">
        <v>1342</v>
      </c>
      <c r="C751" s="49" t="s">
        <v>9</v>
      </c>
      <c r="D751" s="51">
        <v>44069</v>
      </c>
      <c r="E751" s="51" t="s">
        <v>2551</v>
      </c>
      <c r="F751" s="51" t="s">
        <v>135</v>
      </c>
      <c r="G751" s="49" t="s">
        <v>136</v>
      </c>
      <c r="H751" s="49" t="s">
        <v>88</v>
      </c>
      <c r="I751" s="49" t="str">
        <f t="shared" si="70"/>
        <v>Neutral</v>
      </c>
      <c r="J751" s="45">
        <v>9001</v>
      </c>
      <c r="K751" s="49" t="s">
        <v>1343</v>
      </c>
      <c r="L751" s="82" t="str">
        <f>IF(J751=9001,VLOOKUP(K751,'ISO-reference'!$C$1:$D$67,2,FALSE),IF(J751=45001,VLOOKUP(K751,'ISO-reference'!$A$1:$B$40,2,FALSE),IF(J751=21001,VLOOKUP(K751,'ISO-reference'!$E$1:$F$75,2,FALSE),"No ISO Mapping")))</f>
        <v xml:space="preserve"> General (Leadership)</v>
      </c>
      <c r="M751" s="49" t="s">
        <v>94</v>
      </c>
      <c r="N751" s="16"/>
      <c r="O751" s="52">
        <v>44104</v>
      </c>
      <c r="P751" s="52">
        <v>44113</v>
      </c>
      <c r="Q751" s="82" t="s">
        <v>1334</v>
      </c>
      <c r="R751" s="28" t="str">
        <f t="shared" si="73"/>
        <v>Closed</v>
      </c>
      <c r="S751" s="17">
        <f t="shared" ca="1" si="72"/>
        <v>44</v>
      </c>
      <c r="T751" s="17">
        <f t="shared" si="74"/>
        <v>9</v>
      </c>
      <c r="U751" s="45"/>
      <c r="V751" s="45">
        <v>32516</v>
      </c>
    </row>
    <row r="752" spans="1:22" ht="27.6">
      <c r="A752" s="45">
        <v>751</v>
      </c>
      <c r="B752" s="95" t="s">
        <v>1344</v>
      </c>
      <c r="C752" s="49" t="s">
        <v>9</v>
      </c>
      <c r="D752" s="51">
        <v>44069</v>
      </c>
      <c r="E752" s="51" t="s">
        <v>2551</v>
      </c>
      <c r="F752" s="51" t="s">
        <v>135</v>
      </c>
      <c r="G752" s="49" t="s">
        <v>136</v>
      </c>
      <c r="H752" s="49" t="s">
        <v>88</v>
      </c>
      <c r="I752" s="49" t="str">
        <f t="shared" si="70"/>
        <v>Neutral</v>
      </c>
      <c r="J752" s="45">
        <v>9001</v>
      </c>
      <c r="K752" s="49">
        <v>7.3</v>
      </c>
      <c r="L752" s="82" t="str">
        <f>IF(J752=9001,VLOOKUP(K752,'ISO-reference'!$C$1:$D$67,2,FALSE),IF(J752=45001,VLOOKUP(K752,'ISO-reference'!$A$1:$B$40,2,FALSE),IF(J752=21001,VLOOKUP(K752,'ISO-reference'!$E$1:$F$75,2,FALSE),"No ISO Mapping")))</f>
        <v xml:space="preserve"> Awareness</v>
      </c>
      <c r="M752" s="49" t="s">
        <v>94</v>
      </c>
      <c r="N752" s="16"/>
      <c r="O752" s="52">
        <v>44104</v>
      </c>
      <c r="P752" s="52">
        <v>44118</v>
      </c>
      <c r="Q752" s="82" t="s">
        <v>1345</v>
      </c>
      <c r="R752" s="28" t="str">
        <f t="shared" si="73"/>
        <v>Closed</v>
      </c>
      <c r="S752" s="17">
        <f t="shared" ca="1" si="72"/>
        <v>49</v>
      </c>
      <c r="T752" s="17">
        <f t="shared" si="74"/>
        <v>14</v>
      </c>
      <c r="U752" s="45"/>
      <c r="V752" s="45">
        <v>32517</v>
      </c>
    </row>
    <row r="753" spans="1:22">
      <c r="A753" s="45">
        <v>752</v>
      </c>
      <c r="B753" s="95" t="s">
        <v>1346</v>
      </c>
      <c r="C753" s="49" t="s">
        <v>9</v>
      </c>
      <c r="D753" s="51">
        <v>44069</v>
      </c>
      <c r="E753" s="51" t="s">
        <v>2551</v>
      </c>
      <c r="F753" s="51" t="s">
        <v>135</v>
      </c>
      <c r="G753" s="49" t="s">
        <v>136</v>
      </c>
      <c r="H753" s="49" t="s">
        <v>88</v>
      </c>
      <c r="I753" s="49" t="str">
        <f t="shared" si="70"/>
        <v>Neutral</v>
      </c>
      <c r="J753" s="45">
        <v>45001</v>
      </c>
      <c r="K753" s="49" t="s">
        <v>947</v>
      </c>
      <c r="L753" s="82" t="str">
        <f>IF(J753=9001,VLOOKUP(K753,'ISO-reference'!$C$1:$D$67,2,FALSE),IF(J753=45001,VLOOKUP(K753,'ISO-reference'!$A$1:$B$40,2,FALSE),IF(J753=21001,VLOOKUP(K753,'ISO-reference'!$E$1:$F$75,2,FALSE),"No ISO Mapping")))</f>
        <v xml:space="preserve"> Evaluation of Complaince</v>
      </c>
      <c r="M753" s="49" t="s">
        <v>94</v>
      </c>
      <c r="N753" s="16"/>
      <c r="O753" s="52">
        <v>44130</v>
      </c>
      <c r="P753" s="52">
        <v>44089</v>
      </c>
      <c r="Q753" s="82" t="s">
        <v>1347</v>
      </c>
      <c r="R753" s="28" t="str">
        <f t="shared" si="73"/>
        <v>Closed</v>
      </c>
      <c r="S753" s="17">
        <f t="shared" ca="1" si="72"/>
        <v>20</v>
      </c>
      <c r="T753" s="17">
        <f t="shared" si="74"/>
        <v>-41</v>
      </c>
      <c r="U753" s="45"/>
      <c r="V753" s="45">
        <v>32523</v>
      </c>
    </row>
    <row r="754" spans="1:22">
      <c r="A754" s="45">
        <v>753</v>
      </c>
      <c r="B754" s="95" t="s">
        <v>1536</v>
      </c>
      <c r="C754" s="49" t="s">
        <v>9</v>
      </c>
      <c r="D754" s="51">
        <v>44069</v>
      </c>
      <c r="E754" s="51" t="s">
        <v>2551</v>
      </c>
      <c r="F754" s="51" t="s">
        <v>135</v>
      </c>
      <c r="G754" s="49" t="s">
        <v>136</v>
      </c>
      <c r="H754" s="49" t="s">
        <v>88</v>
      </c>
      <c r="I754" s="49" t="str">
        <f t="shared" si="70"/>
        <v>Neutral</v>
      </c>
      <c r="J754" s="45">
        <v>9001</v>
      </c>
      <c r="K754" s="49">
        <v>7.2</v>
      </c>
      <c r="L754" s="82" t="str">
        <f>IF(J754=9001,VLOOKUP(K754,'ISO-reference'!$C$1:$D$67,2,FALSE),IF(J754=45001,VLOOKUP(K754,'ISO-reference'!$A$1:$B$40,2,FALSE),IF(J754=21001,VLOOKUP(K754,'ISO-reference'!$E$1:$F$75,2,FALSE),"No ISO Mapping")))</f>
        <v xml:space="preserve"> Competence</v>
      </c>
      <c r="M754" s="49" t="s">
        <v>13</v>
      </c>
      <c r="N754" s="16"/>
      <c r="O754" s="52">
        <v>44104</v>
      </c>
      <c r="P754" s="52">
        <v>44113</v>
      </c>
      <c r="Q754" s="82" t="s">
        <v>1334</v>
      </c>
      <c r="R754" s="28" t="str">
        <f t="shared" si="73"/>
        <v>Closed</v>
      </c>
      <c r="S754" s="17">
        <f t="shared" ca="1" si="72"/>
        <v>44</v>
      </c>
      <c r="T754" s="17">
        <f t="shared" si="74"/>
        <v>9</v>
      </c>
      <c r="U754" s="45"/>
      <c r="V754" s="45">
        <v>32524</v>
      </c>
    </row>
    <row r="755" spans="1:22">
      <c r="A755" s="45">
        <v>754</v>
      </c>
      <c r="B755" s="95" t="s">
        <v>1348</v>
      </c>
      <c r="C755" s="49" t="s">
        <v>9</v>
      </c>
      <c r="D755" s="51">
        <v>44069</v>
      </c>
      <c r="E755" s="51" t="s">
        <v>2551</v>
      </c>
      <c r="F755" s="51" t="s">
        <v>135</v>
      </c>
      <c r="G755" s="49" t="s">
        <v>136</v>
      </c>
      <c r="H755" s="49" t="s">
        <v>19</v>
      </c>
      <c r="I755" s="49" t="str">
        <f t="shared" si="70"/>
        <v>Neutral</v>
      </c>
      <c r="J755" s="45">
        <v>9001</v>
      </c>
      <c r="K755" s="49" t="s">
        <v>947</v>
      </c>
      <c r="L755" s="82" t="str">
        <f>IF(J755=9001,VLOOKUP(K755,'ISO-reference'!$C$1:$D$67,2,FALSE),IF(J755=45001,VLOOKUP(K755,'ISO-reference'!$A$1:$B$40,2,FALSE),IF(J755=21001,VLOOKUP(K755,'ISO-reference'!$E$1:$F$75,2,FALSE),"No ISO Mapping")))</f>
        <v xml:space="preserve"> Customer satisfaction</v>
      </c>
      <c r="M755" s="49" t="s">
        <v>21</v>
      </c>
      <c r="N755" s="16"/>
      <c r="O755" s="52">
        <v>44104</v>
      </c>
      <c r="P755" s="52">
        <v>44127</v>
      </c>
      <c r="Q755" s="82" t="s">
        <v>1349</v>
      </c>
      <c r="R755" s="28" t="str">
        <f t="shared" si="73"/>
        <v>Closed</v>
      </c>
      <c r="S755" s="17">
        <f t="shared" ca="1" si="72"/>
        <v>58</v>
      </c>
      <c r="T755" s="17">
        <f t="shared" si="74"/>
        <v>23</v>
      </c>
      <c r="U755" s="45"/>
      <c r="V755" s="45">
        <v>32526</v>
      </c>
    </row>
    <row r="756" spans="1:22" ht="27.6">
      <c r="A756" s="45">
        <v>755</v>
      </c>
      <c r="B756" s="95" t="s">
        <v>1350</v>
      </c>
      <c r="C756" s="49" t="s">
        <v>9</v>
      </c>
      <c r="D756" s="51">
        <v>44069</v>
      </c>
      <c r="E756" s="51" t="s">
        <v>2551</v>
      </c>
      <c r="F756" s="51" t="s">
        <v>135</v>
      </c>
      <c r="G756" s="49" t="s">
        <v>136</v>
      </c>
      <c r="H756" s="49" t="s">
        <v>19</v>
      </c>
      <c r="I756" s="49" t="str">
        <f t="shared" si="70"/>
        <v>Neutral</v>
      </c>
      <c r="J756" s="45">
        <v>9001</v>
      </c>
      <c r="K756" s="49" t="s">
        <v>1351</v>
      </c>
      <c r="L756" s="82" t="str">
        <f>IF(J756=9001,VLOOKUP(K756,'ISO-reference'!$C$1:$D$67,2,FALSE),IF(J756=45001,VLOOKUP(K756,'ISO-reference'!$A$1:$B$40,2,FALSE),IF(J756=21001,VLOOKUP(K756,'ISO-reference'!$E$1:$F$75,2,FALSE),"No ISO Mapping")))</f>
        <v xml:space="preserve"> Review of requirements for products &amp; services</v>
      </c>
      <c r="M756" s="49" t="s">
        <v>489</v>
      </c>
      <c r="N756" s="16"/>
      <c r="O756" s="52">
        <v>44104</v>
      </c>
      <c r="P756" s="52">
        <v>44104</v>
      </c>
      <c r="Q756" s="82" t="s">
        <v>1352</v>
      </c>
      <c r="R756" s="28" t="str">
        <f t="shared" si="73"/>
        <v>Closed</v>
      </c>
      <c r="S756" s="17">
        <f t="shared" ca="1" si="72"/>
        <v>35</v>
      </c>
      <c r="T756" s="17">
        <f t="shared" si="74"/>
        <v>0</v>
      </c>
      <c r="U756" s="45"/>
      <c r="V756" s="45">
        <v>32527</v>
      </c>
    </row>
    <row r="757" spans="1:22">
      <c r="A757" s="45">
        <v>756</v>
      </c>
      <c r="B757" s="95" t="s">
        <v>1353</v>
      </c>
      <c r="C757" s="49" t="s">
        <v>9</v>
      </c>
      <c r="D757" s="51">
        <v>44069</v>
      </c>
      <c r="E757" s="51" t="s">
        <v>2551</v>
      </c>
      <c r="F757" s="51" t="s">
        <v>135</v>
      </c>
      <c r="G757" s="49" t="s">
        <v>136</v>
      </c>
      <c r="H757" s="49" t="s">
        <v>88</v>
      </c>
      <c r="I757" s="49" t="str">
        <f t="shared" si="70"/>
        <v>Neutral</v>
      </c>
      <c r="J757" s="45">
        <v>45001</v>
      </c>
      <c r="K757" s="49">
        <v>8.1999999999999993</v>
      </c>
      <c r="L757" s="82" t="str">
        <f>IF(J757=9001,VLOOKUP(K757,'ISO-reference'!$C$1:$D$67,2,FALSE),IF(J757=45001,VLOOKUP(K757,'ISO-reference'!$A$1:$B$40,2,FALSE),IF(J757=21001,VLOOKUP(K757,'ISO-reference'!$E$1:$F$75,2,FALSE),"No ISO Mapping")))</f>
        <v xml:space="preserve"> Emergency preparedness and response</v>
      </c>
      <c r="M757" s="49" t="s">
        <v>16</v>
      </c>
      <c r="N757" s="16"/>
      <c r="O757" s="52">
        <v>44104</v>
      </c>
      <c r="P757" s="52">
        <v>44113</v>
      </c>
      <c r="Q757" s="82" t="s">
        <v>1334</v>
      </c>
      <c r="R757" s="28" t="str">
        <f t="shared" si="73"/>
        <v>Closed</v>
      </c>
      <c r="S757" s="17">
        <f t="shared" ca="1" si="72"/>
        <v>44</v>
      </c>
      <c r="T757" s="17">
        <f t="shared" si="74"/>
        <v>9</v>
      </c>
      <c r="U757" s="45"/>
      <c r="V757" s="45">
        <v>32528</v>
      </c>
    </row>
    <row r="758" spans="1:22" ht="27.6">
      <c r="A758" s="45">
        <v>757</v>
      </c>
      <c r="B758" s="95" t="s">
        <v>1354</v>
      </c>
      <c r="C758" s="49" t="s">
        <v>9</v>
      </c>
      <c r="D758" s="51">
        <v>44069</v>
      </c>
      <c r="E758" s="51" t="s">
        <v>2551</v>
      </c>
      <c r="F758" s="51" t="s">
        <v>135</v>
      </c>
      <c r="G758" s="49" t="s">
        <v>136</v>
      </c>
      <c r="H758" s="49" t="s">
        <v>88</v>
      </c>
      <c r="I758" s="49" t="str">
        <f t="shared" si="70"/>
        <v>Neutral</v>
      </c>
      <c r="J758" s="45">
        <v>9001</v>
      </c>
      <c r="K758" s="49" t="s">
        <v>193</v>
      </c>
      <c r="L758" s="82" t="str">
        <f>IF(J758=9001,VLOOKUP(K758,'ISO-reference'!$C$1:$D$67,2,FALSE),IF(J758=45001,VLOOKUP(K758,'ISO-reference'!$A$1:$B$40,2,FALSE),IF(J758=21001,VLOOKUP(K758,'ISO-reference'!$E$1:$F$75,2,FALSE),"No ISO Mapping")))</f>
        <v xml:space="preserve"> Determining requirements for products &amp; services</v>
      </c>
      <c r="M758" s="49" t="s">
        <v>489</v>
      </c>
      <c r="N758" s="16"/>
      <c r="O758" s="52">
        <v>44104</v>
      </c>
      <c r="P758" s="52">
        <v>44113</v>
      </c>
      <c r="Q758" s="82" t="s">
        <v>1334</v>
      </c>
      <c r="R758" s="28" t="str">
        <f t="shared" si="73"/>
        <v>Closed</v>
      </c>
      <c r="S758" s="17">
        <f t="shared" ca="1" si="72"/>
        <v>44</v>
      </c>
      <c r="T758" s="17">
        <f t="shared" si="74"/>
        <v>9</v>
      </c>
      <c r="U758" s="45"/>
      <c r="V758" s="45">
        <v>32529</v>
      </c>
    </row>
    <row r="759" spans="1:22" ht="27.6">
      <c r="A759" s="45">
        <v>758</v>
      </c>
      <c r="B759" s="95" t="s">
        <v>1355</v>
      </c>
      <c r="C759" s="49" t="s">
        <v>9</v>
      </c>
      <c r="D759" s="51">
        <v>44070</v>
      </c>
      <c r="E759" s="51" t="s">
        <v>2551</v>
      </c>
      <c r="F759" s="51" t="s">
        <v>135</v>
      </c>
      <c r="G759" s="49" t="s">
        <v>136</v>
      </c>
      <c r="H759" s="49" t="s">
        <v>19</v>
      </c>
      <c r="I759" s="49" t="str">
        <f t="shared" si="70"/>
        <v>Neutral</v>
      </c>
      <c r="J759" s="45">
        <v>9001</v>
      </c>
      <c r="K759" s="49" t="s">
        <v>1351</v>
      </c>
      <c r="L759" s="82" t="str">
        <f>IF(J759=9001,VLOOKUP(K759,'ISO-reference'!$C$1:$D$67,2,FALSE),IF(J759=45001,VLOOKUP(K759,'ISO-reference'!$A$1:$B$40,2,FALSE),IF(J759=21001,VLOOKUP(K759,'ISO-reference'!$E$1:$F$75,2,FALSE),"No ISO Mapping")))</f>
        <v xml:space="preserve"> Review of requirements for products &amp; services</v>
      </c>
      <c r="M759" s="49" t="s">
        <v>489</v>
      </c>
      <c r="N759" s="16"/>
      <c r="O759" s="52">
        <v>44104</v>
      </c>
      <c r="P759" s="52">
        <v>44104</v>
      </c>
      <c r="Q759" s="82" t="s">
        <v>1356</v>
      </c>
      <c r="R759" s="28" t="str">
        <f t="shared" si="73"/>
        <v>Closed</v>
      </c>
      <c r="S759" s="17">
        <f t="shared" ca="1" si="72"/>
        <v>34</v>
      </c>
      <c r="T759" s="17">
        <f t="shared" si="74"/>
        <v>0</v>
      </c>
      <c r="U759" s="45"/>
      <c r="V759" s="45">
        <v>32530</v>
      </c>
    </row>
    <row r="760" spans="1:22">
      <c r="A760" s="45">
        <v>759</v>
      </c>
      <c r="B760" s="95" t="s">
        <v>1357</v>
      </c>
      <c r="C760" s="49" t="s">
        <v>9</v>
      </c>
      <c r="D760" s="51">
        <v>44071</v>
      </c>
      <c r="E760" s="51" t="s">
        <v>2551</v>
      </c>
      <c r="F760" s="51" t="s">
        <v>135</v>
      </c>
      <c r="G760" s="49" t="s">
        <v>136</v>
      </c>
      <c r="H760" s="49" t="s">
        <v>19</v>
      </c>
      <c r="I760" s="49" t="str">
        <f t="shared" si="70"/>
        <v>Neutral</v>
      </c>
      <c r="J760" s="45">
        <v>9001</v>
      </c>
      <c r="K760" s="49" t="s">
        <v>72</v>
      </c>
      <c r="L760" s="82" t="str">
        <f>IF(J760=9001,VLOOKUP(K760,'ISO-reference'!$C$1:$D$67,2,FALSE),IF(J760=45001,VLOOKUP(K760,'ISO-reference'!$A$1:$B$40,2,FALSE),IF(J760=21001,VLOOKUP(K760,'ISO-reference'!$E$1:$F$75,2,FALSE),"No ISO Mapping")))</f>
        <v xml:space="preserve"> Control of documented information</v>
      </c>
      <c r="M760" s="49" t="s">
        <v>21</v>
      </c>
      <c r="N760" s="16"/>
      <c r="O760" s="52">
        <v>44104</v>
      </c>
      <c r="P760" s="52">
        <v>44127</v>
      </c>
      <c r="Q760" s="82" t="s">
        <v>1358</v>
      </c>
      <c r="R760" s="28" t="str">
        <f t="shared" si="73"/>
        <v>Closed</v>
      </c>
      <c r="S760" s="17">
        <f t="shared" ca="1" si="72"/>
        <v>56</v>
      </c>
      <c r="T760" s="17">
        <f t="shared" si="74"/>
        <v>23</v>
      </c>
      <c r="U760" s="45"/>
      <c r="V760" s="45">
        <v>32531</v>
      </c>
    </row>
    <row r="761" spans="1:22">
      <c r="A761" s="45">
        <v>760</v>
      </c>
      <c r="B761" s="95" t="s">
        <v>1359</v>
      </c>
      <c r="C761" s="49" t="s">
        <v>9</v>
      </c>
      <c r="D761" s="51">
        <v>44072</v>
      </c>
      <c r="E761" s="51" t="s">
        <v>2551</v>
      </c>
      <c r="F761" s="51" t="s">
        <v>135</v>
      </c>
      <c r="G761" s="49" t="s">
        <v>136</v>
      </c>
      <c r="H761" s="49" t="s">
        <v>19</v>
      </c>
      <c r="I761" s="49" t="str">
        <f t="shared" si="70"/>
        <v>Neutral</v>
      </c>
      <c r="J761" s="45">
        <v>9001</v>
      </c>
      <c r="K761" s="49">
        <v>6.1</v>
      </c>
      <c r="L761" s="82" t="str">
        <f>IF(J761=9001,VLOOKUP(K761,'ISO-reference'!$C$1:$D$67,2,FALSE),IF(J761=45001,VLOOKUP(K761,'ISO-reference'!$A$1:$B$40,2,FALSE),IF(J761=21001,VLOOKUP(K761,'ISO-reference'!$E$1:$F$75,2,FALSE),"No ISO Mapping")))</f>
        <v xml:space="preserve"> Address risk &amp; opportunity</v>
      </c>
      <c r="M761" s="49" t="s">
        <v>21</v>
      </c>
      <c r="N761" s="16"/>
      <c r="O761" s="52">
        <v>44104</v>
      </c>
      <c r="P761" s="52">
        <v>44102</v>
      </c>
      <c r="Q761" s="82" t="s">
        <v>1360</v>
      </c>
      <c r="R761" s="28" t="str">
        <f t="shared" si="73"/>
        <v>Closed</v>
      </c>
      <c r="S761" s="17">
        <f t="shared" ca="1" si="72"/>
        <v>30</v>
      </c>
      <c r="T761" s="17">
        <f t="shared" si="74"/>
        <v>-2</v>
      </c>
      <c r="U761" s="45"/>
      <c r="V761" s="45">
        <v>32532</v>
      </c>
    </row>
    <row r="762" spans="1:22">
      <c r="A762" s="45">
        <v>761</v>
      </c>
      <c r="B762" s="95" t="s">
        <v>1361</v>
      </c>
      <c r="C762" s="49" t="s">
        <v>9</v>
      </c>
      <c r="D762" s="51">
        <v>44073</v>
      </c>
      <c r="E762" s="51" t="s">
        <v>2551</v>
      </c>
      <c r="F762" s="51" t="s">
        <v>135</v>
      </c>
      <c r="G762" s="49" t="s">
        <v>136</v>
      </c>
      <c r="H762" s="49" t="s">
        <v>19</v>
      </c>
      <c r="I762" s="49" t="str">
        <f t="shared" si="70"/>
        <v>Neutral</v>
      </c>
      <c r="J762" s="45">
        <v>9001</v>
      </c>
      <c r="K762" s="49">
        <v>6.1</v>
      </c>
      <c r="L762" s="82" t="str">
        <f>IF(J762=9001,VLOOKUP(K762,'ISO-reference'!$C$1:$D$67,2,FALSE),IF(J762=45001,VLOOKUP(K762,'ISO-reference'!$A$1:$B$40,2,FALSE),IF(J762=21001,VLOOKUP(K762,'ISO-reference'!$E$1:$F$75,2,FALSE),"No ISO Mapping")))</f>
        <v xml:space="preserve"> Address risk &amp; opportunity</v>
      </c>
      <c r="M762" s="49" t="s">
        <v>489</v>
      </c>
      <c r="N762" s="16"/>
      <c r="O762" s="52">
        <v>44104</v>
      </c>
      <c r="P762" s="52">
        <v>44102</v>
      </c>
      <c r="Q762" s="82" t="s">
        <v>1362</v>
      </c>
      <c r="R762" s="28" t="str">
        <f t="shared" si="73"/>
        <v>Closed</v>
      </c>
      <c r="S762" s="17">
        <f t="shared" ca="1" si="72"/>
        <v>29</v>
      </c>
      <c r="T762" s="17">
        <f t="shared" si="74"/>
        <v>-2</v>
      </c>
      <c r="U762" s="45"/>
      <c r="V762" s="45">
        <v>32533</v>
      </c>
    </row>
    <row r="763" spans="1:22">
      <c r="A763" s="45">
        <v>762</v>
      </c>
      <c r="B763" s="95" t="s">
        <v>1363</v>
      </c>
      <c r="C763" s="49" t="s">
        <v>9</v>
      </c>
      <c r="D763" s="51">
        <v>44074</v>
      </c>
      <c r="E763" s="51" t="s">
        <v>2551</v>
      </c>
      <c r="F763" s="51" t="s">
        <v>135</v>
      </c>
      <c r="G763" s="49" t="s">
        <v>136</v>
      </c>
      <c r="H763" s="49" t="s">
        <v>19</v>
      </c>
      <c r="I763" s="49" t="str">
        <f t="shared" si="70"/>
        <v>Neutral</v>
      </c>
      <c r="J763" s="45">
        <v>9001</v>
      </c>
      <c r="K763" s="49" t="s">
        <v>45</v>
      </c>
      <c r="L763" s="82" t="str">
        <f>IF(J763=9001,VLOOKUP(K763,'ISO-reference'!$C$1:$D$67,2,FALSE),IF(J763=45001,VLOOKUP(K763,'ISO-reference'!$A$1:$B$40,2,FALSE),IF(J763=21001,VLOOKUP(K763,'ISO-reference'!$E$1:$F$75,2,FALSE),"No ISO Mapping")))</f>
        <v xml:space="preserve"> People</v>
      </c>
      <c r="M763" s="49" t="s">
        <v>13</v>
      </c>
      <c r="N763" s="16"/>
      <c r="O763" s="52">
        <v>44104</v>
      </c>
      <c r="P763" s="52">
        <v>44106</v>
      </c>
      <c r="Q763" s="82" t="s">
        <v>1364</v>
      </c>
      <c r="R763" s="28" t="str">
        <f t="shared" si="73"/>
        <v>Closed</v>
      </c>
      <c r="S763" s="17">
        <f t="shared" ca="1" si="72"/>
        <v>32</v>
      </c>
      <c r="T763" s="17">
        <f t="shared" si="74"/>
        <v>2</v>
      </c>
      <c r="U763" s="45"/>
      <c r="V763" s="45">
        <v>32534</v>
      </c>
    </row>
    <row r="764" spans="1:22">
      <c r="A764" s="45">
        <v>763</v>
      </c>
      <c r="B764" s="95" t="s">
        <v>1365</v>
      </c>
      <c r="C764" s="49" t="s">
        <v>9</v>
      </c>
      <c r="D764" s="51">
        <v>44075</v>
      </c>
      <c r="E764" s="51" t="s">
        <v>2551</v>
      </c>
      <c r="F764" s="51" t="s">
        <v>135</v>
      </c>
      <c r="G764" s="49" t="s">
        <v>136</v>
      </c>
      <c r="H764" s="49" t="s">
        <v>19</v>
      </c>
      <c r="I764" s="49" t="str">
        <f t="shared" si="70"/>
        <v>Neutral</v>
      </c>
      <c r="J764" s="45">
        <v>9001</v>
      </c>
      <c r="K764" s="49" t="s">
        <v>45</v>
      </c>
      <c r="L764" s="82" t="str">
        <f>IF(J764=9001,VLOOKUP(K764,'ISO-reference'!$C$1:$D$67,2,FALSE),IF(J764=45001,VLOOKUP(K764,'ISO-reference'!$A$1:$B$40,2,FALSE),IF(J764=21001,VLOOKUP(K764,'ISO-reference'!$E$1:$F$75,2,FALSE),"No ISO Mapping")))</f>
        <v xml:space="preserve"> People</v>
      </c>
      <c r="M764" s="49" t="s">
        <v>13</v>
      </c>
      <c r="N764" s="16"/>
      <c r="O764" s="52">
        <v>44104</v>
      </c>
      <c r="P764" s="52">
        <v>44124</v>
      </c>
      <c r="Q764" s="82" t="s">
        <v>1366</v>
      </c>
      <c r="R764" s="28" t="str">
        <f t="shared" si="73"/>
        <v>Closed</v>
      </c>
      <c r="S764" s="17">
        <f t="shared" ca="1" si="72"/>
        <v>49</v>
      </c>
      <c r="T764" s="17">
        <f t="shared" si="74"/>
        <v>20</v>
      </c>
      <c r="U764" s="45"/>
      <c r="V764" s="45">
        <v>32535</v>
      </c>
    </row>
    <row r="765" spans="1:22">
      <c r="A765" s="45">
        <v>764</v>
      </c>
      <c r="B765" s="95" t="s">
        <v>1367</v>
      </c>
      <c r="C765" s="49" t="s">
        <v>9</v>
      </c>
      <c r="D765" s="51">
        <v>44076</v>
      </c>
      <c r="E765" s="51" t="s">
        <v>2551</v>
      </c>
      <c r="F765" s="51" t="s">
        <v>135</v>
      </c>
      <c r="G765" s="49" t="s">
        <v>136</v>
      </c>
      <c r="H765" s="49" t="s">
        <v>88</v>
      </c>
      <c r="I765" s="49" t="str">
        <f t="shared" si="70"/>
        <v>Neutral</v>
      </c>
      <c r="J765" s="45">
        <v>9001</v>
      </c>
      <c r="K765" s="49" t="s">
        <v>123</v>
      </c>
      <c r="L765" s="82" t="str">
        <f>IF(J765=9001,VLOOKUP(K765,'ISO-reference'!$C$1:$D$67,2,FALSE),IF(J765=45001,VLOOKUP(K765,'ISO-reference'!$A$1:$B$40,2,FALSE),IF(J765=21001,VLOOKUP(K765,'ISO-reference'!$E$1:$F$75,2,FALSE),"No ISO Mapping")))</f>
        <v xml:space="preserve"> Analysis &amp; evaluation</v>
      </c>
      <c r="M765" s="49" t="s">
        <v>13</v>
      </c>
      <c r="N765" s="16"/>
      <c r="O765" s="52">
        <v>44104</v>
      </c>
      <c r="P765" s="52">
        <v>44113</v>
      </c>
      <c r="Q765" s="82" t="s">
        <v>1334</v>
      </c>
      <c r="R765" s="28" t="str">
        <f t="shared" si="73"/>
        <v>Closed</v>
      </c>
      <c r="S765" s="17">
        <f t="shared" ca="1" si="72"/>
        <v>37</v>
      </c>
      <c r="T765" s="17">
        <f t="shared" si="74"/>
        <v>9</v>
      </c>
      <c r="U765" s="45"/>
      <c r="V765" s="45">
        <v>32536</v>
      </c>
    </row>
    <row r="766" spans="1:22" ht="69">
      <c r="A766" s="45">
        <v>765</v>
      </c>
      <c r="B766" s="82" t="s">
        <v>1368</v>
      </c>
      <c r="C766" s="49" t="s">
        <v>9</v>
      </c>
      <c r="D766" s="51">
        <v>44077</v>
      </c>
      <c r="E766" s="51" t="s">
        <v>2551</v>
      </c>
      <c r="F766" s="51" t="s">
        <v>135</v>
      </c>
      <c r="G766" s="49" t="s">
        <v>136</v>
      </c>
      <c r="H766" s="49" t="s">
        <v>88</v>
      </c>
      <c r="I766" s="49" t="str">
        <f t="shared" si="70"/>
        <v>Neutral</v>
      </c>
      <c r="J766" s="45">
        <v>9001</v>
      </c>
      <c r="K766" s="49">
        <v>7.2</v>
      </c>
      <c r="L766" s="82" t="str">
        <f>IF(J766=9001,VLOOKUP(K766,'ISO-reference'!$C$1:$D$67,2,FALSE),IF(J766=45001,VLOOKUP(K766,'ISO-reference'!$A$1:$B$40,2,FALSE),IF(J766=21001,VLOOKUP(K766,'ISO-reference'!$E$1:$F$75,2,FALSE),"No ISO Mapping")))</f>
        <v xml:space="preserve"> Competence</v>
      </c>
      <c r="M766" s="49" t="s">
        <v>13</v>
      </c>
      <c r="N766" s="16"/>
      <c r="O766" s="52">
        <v>44104</v>
      </c>
      <c r="P766" s="52">
        <v>44127</v>
      </c>
      <c r="Q766" s="82" t="s">
        <v>1369</v>
      </c>
      <c r="R766" s="28" t="str">
        <f t="shared" si="73"/>
        <v>Closed</v>
      </c>
      <c r="S766" s="17">
        <f t="shared" ca="1" si="72"/>
        <v>50</v>
      </c>
      <c r="T766" s="17">
        <f>IF(R766="Open",0, P766-O766)</f>
        <v>23</v>
      </c>
      <c r="U766" s="45"/>
      <c r="V766" s="45">
        <v>32538</v>
      </c>
    </row>
    <row r="767" spans="1:22" ht="27.6">
      <c r="A767" s="45">
        <v>766</v>
      </c>
      <c r="B767" s="95" t="s">
        <v>1370</v>
      </c>
      <c r="C767" s="49" t="s">
        <v>9</v>
      </c>
      <c r="D767" s="51">
        <v>44078</v>
      </c>
      <c r="E767" s="51" t="s">
        <v>2551</v>
      </c>
      <c r="F767" s="51" t="s">
        <v>135</v>
      </c>
      <c r="G767" s="49" t="s">
        <v>136</v>
      </c>
      <c r="H767" s="49" t="s">
        <v>19</v>
      </c>
      <c r="I767" s="49" t="str">
        <f t="shared" si="70"/>
        <v>Neutral</v>
      </c>
      <c r="J767" s="45">
        <v>9001</v>
      </c>
      <c r="K767" s="49">
        <v>8.4</v>
      </c>
      <c r="L767" s="82" t="str">
        <f>IF(J767=9001,VLOOKUP(K767,'ISO-reference'!$C$1:$D$67,2,FALSE),IF(J767=45001,VLOOKUP(K767,'ISO-reference'!$A$1:$B$40,2,FALSE),IF(J767=21001,VLOOKUP(K767,'ISO-reference'!$E$1:$F$75,2,FALSE),"No ISO Mapping")))</f>
        <v xml:space="preserve"> Control of external processes, products &amp; services</v>
      </c>
      <c r="M767" s="49" t="s">
        <v>16</v>
      </c>
      <c r="N767" s="16"/>
      <c r="O767" s="52">
        <v>44104</v>
      </c>
      <c r="P767" s="52">
        <v>44096</v>
      </c>
      <c r="Q767" s="82" t="s">
        <v>1371</v>
      </c>
      <c r="R767" s="28" t="str">
        <f t="shared" si="73"/>
        <v>Closed</v>
      </c>
      <c r="S767" s="17">
        <f t="shared" ca="1" si="72"/>
        <v>18</v>
      </c>
      <c r="T767" s="17">
        <f t="shared" ref="T767:T768" si="75">IF(R767="Open",0, P767-O767)</f>
        <v>-8</v>
      </c>
      <c r="U767" s="45"/>
      <c r="V767" s="45">
        <v>32539</v>
      </c>
    </row>
    <row r="768" spans="1:22">
      <c r="A768" s="45">
        <v>767</v>
      </c>
      <c r="B768" s="95" t="s">
        <v>1372</v>
      </c>
      <c r="C768" s="49" t="s">
        <v>9</v>
      </c>
      <c r="D768" s="51">
        <v>44079</v>
      </c>
      <c r="E768" s="51" t="s">
        <v>2551</v>
      </c>
      <c r="F768" s="51" t="s">
        <v>135</v>
      </c>
      <c r="G768" s="49" t="s">
        <v>136</v>
      </c>
      <c r="H768" s="49" t="s">
        <v>88</v>
      </c>
      <c r="I768" s="49" t="str">
        <f t="shared" si="70"/>
        <v>Neutral</v>
      </c>
      <c r="J768" s="45">
        <v>45001</v>
      </c>
      <c r="K768" s="49">
        <v>10.199999999999999</v>
      </c>
      <c r="L768" s="82" t="str">
        <f>IF(J768=9001,VLOOKUP(K768,'ISO-reference'!$C$1:$D$67,2,FALSE),IF(J768=45001,VLOOKUP(K768,'ISO-reference'!$A$1:$B$40,2,FALSE),IF(J768=21001,VLOOKUP(K768,'ISO-reference'!$E$1:$F$75,2,FALSE),"No ISO Mapping")))</f>
        <v xml:space="preserve"> Incident, nonconformity &amp; corrective action</v>
      </c>
      <c r="M768" s="49" t="s">
        <v>16</v>
      </c>
      <c r="N768" s="16"/>
      <c r="O768" s="52">
        <v>44104</v>
      </c>
      <c r="P768" s="52">
        <v>44102</v>
      </c>
      <c r="Q768" s="82" t="s">
        <v>1373</v>
      </c>
      <c r="R768" s="28" t="str">
        <f t="shared" si="73"/>
        <v>Closed</v>
      </c>
      <c r="S768" s="17">
        <f t="shared" ca="1" si="72"/>
        <v>23</v>
      </c>
      <c r="T768" s="17">
        <f t="shared" si="75"/>
        <v>-2</v>
      </c>
      <c r="U768" s="45"/>
      <c r="V768" s="45">
        <v>32540</v>
      </c>
    </row>
    <row r="769" spans="1:22" ht="27.6">
      <c r="A769" s="45">
        <v>768</v>
      </c>
      <c r="B769" s="96" t="s">
        <v>1374</v>
      </c>
      <c r="C769" s="49" t="s">
        <v>9</v>
      </c>
      <c r="D769" s="51">
        <v>44102</v>
      </c>
      <c r="E769" s="51" t="s">
        <v>2551</v>
      </c>
      <c r="F769" s="51" t="s">
        <v>76</v>
      </c>
      <c r="G769" s="49" t="s">
        <v>192</v>
      </c>
      <c r="H769" s="49" t="s">
        <v>1333</v>
      </c>
      <c r="I769" s="49" t="str">
        <f t="shared" si="70"/>
        <v>Negative</v>
      </c>
      <c r="J769" s="49">
        <v>9001</v>
      </c>
      <c r="K769" s="49">
        <v>7.3</v>
      </c>
      <c r="L769" s="82" t="str">
        <f>IF(J769=9001,VLOOKUP(K769,'ISO-reference'!$C$1:$D$67,2,FALSE),IF(J769=45001,VLOOKUP(K769,'ISO-reference'!$A$1:$B$40,2,FALSE),IF(J769=21001,VLOOKUP(K769,'ISO-reference'!$E$1:$F$75,2,FALSE),"No ISO Mapping")))</f>
        <v xml:space="preserve"> Awareness</v>
      </c>
      <c r="M769" s="49" t="s">
        <v>73</v>
      </c>
      <c r="N769" s="16"/>
      <c r="O769" s="38" t="s">
        <v>1375</v>
      </c>
      <c r="P769" s="52">
        <v>44203</v>
      </c>
      <c r="Q769" s="82" t="s">
        <v>1376</v>
      </c>
      <c r="R769" s="28" t="str">
        <f>IF(P769="NA", "Open", "Closed")</f>
        <v>Closed</v>
      </c>
      <c r="S769" s="17">
        <f t="shared" ca="1" si="72"/>
        <v>101</v>
      </c>
      <c r="T769" s="17" t="e">
        <f>IF(R769="Open",0, P769-O769)</f>
        <v>#VALUE!</v>
      </c>
      <c r="U769" s="45"/>
      <c r="V769" s="45">
        <v>33913</v>
      </c>
    </row>
    <row r="770" spans="1:22" ht="27.6">
      <c r="A770" s="45">
        <v>769</v>
      </c>
      <c r="B770" s="96" t="s">
        <v>1377</v>
      </c>
      <c r="C770" s="49" t="s">
        <v>9</v>
      </c>
      <c r="D770" s="51">
        <v>44102</v>
      </c>
      <c r="E770" s="51" t="s">
        <v>2551</v>
      </c>
      <c r="F770" s="51" t="s">
        <v>76</v>
      </c>
      <c r="G770" s="49" t="s">
        <v>192</v>
      </c>
      <c r="H770" s="49" t="s">
        <v>1333</v>
      </c>
      <c r="I770" s="49" t="str">
        <f t="shared" ref="I770:I833" si="76">IF(H770="Strength", "Positive", IF(OR(H770="OFI", H770="Observation"), "Neutral", "Negative"))</f>
        <v>Negative</v>
      </c>
      <c r="J770" s="45">
        <v>45001</v>
      </c>
      <c r="K770" s="49" t="s">
        <v>1157</v>
      </c>
      <c r="L770" s="82" t="str">
        <f>IF(J770=9001,VLOOKUP(K770,'ISO-reference'!$C$1:$D$67,2,FALSE),IF(J770=45001,VLOOKUP(K770,'ISO-reference'!$A$1:$B$40,2,FALSE),IF(J770=21001,VLOOKUP(K770,'ISO-reference'!$E$1:$F$75,2,FALSE),"No ISO Mapping")))</f>
        <v xml:space="preserve"> Procurement</v>
      </c>
      <c r="M770" s="49" t="s">
        <v>16</v>
      </c>
      <c r="N770" s="16"/>
      <c r="O770" s="38" t="s">
        <v>1375</v>
      </c>
      <c r="P770" s="52">
        <v>44137</v>
      </c>
      <c r="Q770" s="82" t="s">
        <v>1378</v>
      </c>
      <c r="R770" s="28" t="str">
        <f t="shared" ref="R770:R833" si="77">IF(P770="NA", "Open", "Closed")</f>
        <v>Closed</v>
      </c>
      <c r="S770" s="17">
        <f t="shared" ca="1" si="72"/>
        <v>35</v>
      </c>
      <c r="T770" s="17" t="e">
        <f t="shared" ref="T770:T833" si="78">IF(R770="Open",0, P770-O770)</f>
        <v>#VALUE!</v>
      </c>
      <c r="U770" s="45"/>
      <c r="V770" s="45">
        <v>33914</v>
      </c>
    </row>
    <row r="771" spans="1:22" ht="27.6">
      <c r="A771" s="45">
        <v>770</v>
      </c>
      <c r="B771" s="96" t="s">
        <v>1379</v>
      </c>
      <c r="C771" s="49" t="s">
        <v>9</v>
      </c>
      <c r="D771" s="51">
        <v>44102</v>
      </c>
      <c r="E771" s="51" t="s">
        <v>2551</v>
      </c>
      <c r="F771" s="51" t="s">
        <v>76</v>
      </c>
      <c r="G771" s="49" t="s">
        <v>192</v>
      </c>
      <c r="H771" s="49" t="s">
        <v>1333</v>
      </c>
      <c r="I771" s="49" t="str">
        <f t="shared" si="76"/>
        <v>Negative</v>
      </c>
      <c r="J771" s="49">
        <v>45001</v>
      </c>
      <c r="K771" s="49" t="s">
        <v>416</v>
      </c>
      <c r="L771" s="82" t="str">
        <f>IF(J771=9001,VLOOKUP(K771,'ISO-reference'!$C$1:$D$67,2,FALSE),IF(J771=45001,VLOOKUP(K771,'ISO-reference'!$A$1:$B$40,2,FALSE),IF(J771=21001,VLOOKUP(K771,'ISO-reference'!$E$1:$F$75,2,FALSE),"No ISO Mapping")))</f>
        <v xml:space="preserve"> Determination of legal and other requirements</v>
      </c>
      <c r="M771" s="49" t="s">
        <v>73</v>
      </c>
      <c r="N771" s="16"/>
      <c r="O771" s="39" t="s">
        <v>1380</v>
      </c>
      <c r="P771" s="52">
        <v>44221</v>
      </c>
      <c r="Q771" s="82" t="s">
        <v>1381</v>
      </c>
      <c r="R771" s="28" t="str">
        <f t="shared" si="77"/>
        <v>Closed</v>
      </c>
      <c r="S771" s="17">
        <f t="shared" ca="1" si="72"/>
        <v>119</v>
      </c>
      <c r="T771" s="17" t="e">
        <f t="shared" si="78"/>
        <v>#VALUE!</v>
      </c>
      <c r="U771" s="45"/>
      <c r="V771" s="45">
        <v>33915</v>
      </c>
    </row>
    <row r="772" spans="1:22" ht="27.6">
      <c r="A772" s="45">
        <v>771</v>
      </c>
      <c r="B772" s="96" t="s">
        <v>1382</v>
      </c>
      <c r="C772" s="49" t="s">
        <v>9</v>
      </c>
      <c r="D772" s="51">
        <v>44102</v>
      </c>
      <c r="E772" s="51" t="s">
        <v>2551</v>
      </c>
      <c r="F772" s="51" t="s">
        <v>76</v>
      </c>
      <c r="G772" s="49" t="s">
        <v>192</v>
      </c>
      <c r="H772" s="49" t="s">
        <v>1333</v>
      </c>
      <c r="I772" s="49" t="str">
        <f t="shared" si="76"/>
        <v>Negative</v>
      </c>
      <c r="J772" s="49">
        <v>45001</v>
      </c>
      <c r="K772" s="49" t="s">
        <v>416</v>
      </c>
      <c r="L772" s="82" t="str">
        <f>IF(J772=9001,VLOOKUP(K772,'ISO-reference'!$C$1:$D$67,2,FALSE),IF(J772=45001,VLOOKUP(K772,'ISO-reference'!$A$1:$B$40,2,FALSE),IF(J772=21001,VLOOKUP(K772,'ISO-reference'!$E$1:$F$75,2,FALSE),"No ISO Mapping")))</f>
        <v xml:space="preserve"> Determination of legal and other requirements</v>
      </c>
      <c r="M772" s="49" t="s">
        <v>16</v>
      </c>
      <c r="N772" s="16"/>
      <c r="O772" s="38" t="s">
        <v>1380</v>
      </c>
      <c r="P772" s="52">
        <v>44221</v>
      </c>
      <c r="Q772" s="82" t="s">
        <v>1381</v>
      </c>
      <c r="R772" s="28" t="str">
        <f t="shared" si="77"/>
        <v>Closed</v>
      </c>
      <c r="S772" s="17">
        <f t="shared" ca="1" si="72"/>
        <v>119</v>
      </c>
      <c r="T772" s="17" t="e">
        <f t="shared" si="78"/>
        <v>#VALUE!</v>
      </c>
      <c r="U772" s="45"/>
      <c r="V772" s="45">
        <v>33917</v>
      </c>
    </row>
    <row r="773" spans="1:22" ht="27.6">
      <c r="A773" s="45">
        <v>772</v>
      </c>
      <c r="B773" s="96" t="s">
        <v>1383</v>
      </c>
      <c r="C773" s="49" t="s">
        <v>9</v>
      </c>
      <c r="D773" s="51">
        <v>44102</v>
      </c>
      <c r="E773" s="51" t="s">
        <v>2551</v>
      </c>
      <c r="F773" s="51" t="s">
        <v>76</v>
      </c>
      <c r="G773" s="49" t="s">
        <v>192</v>
      </c>
      <c r="H773" s="49" t="s">
        <v>1333</v>
      </c>
      <c r="I773" s="49" t="str">
        <f t="shared" si="76"/>
        <v>Negative</v>
      </c>
      <c r="J773" s="49">
        <v>45001</v>
      </c>
      <c r="K773" s="49">
        <v>8.1999999999999993</v>
      </c>
      <c r="L773" s="82" t="str">
        <f>IF(J773=9001,VLOOKUP(K773,'ISO-reference'!$C$1:$D$67,2,FALSE),IF(J773=45001,VLOOKUP(K773,'ISO-reference'!$A$1:$B$40,2,FALSE),IF(J773=21001,VLOOKUP(K773,'ISO-reference'!$E$1:$F$75,2,FALSE),"No ISO Mapping")))</f>
        <v xml:space="preserve"> Emergency preparedness and response</v>
      </c>
      <c r="M773" s="49" t="s">
        <v>16</v>
      </c>
      <c r="N773" s="16"/>
      <c r="O773" s="39" t="s">
        <v>1375</v>
      </c>
      <c r="P773" s="52">
        <v>44137</v>
      </c>
      <c r="Q773" s="82" t="s">
        <v>1384</v>
      </c>
      <c r="R773" s="28" t="str">
        <f t="shared" si="77"/>
        <v>Closed</v>
      </c>
      <c r="S773" s="17">
        <f t="shared" ca="1" si="72"/>
        <v>35</v>
      </c>
      <c r="T773" s="17" t="e">
        <f t="shared" si="78"/>
        <v>#VALUE!</v>
      </c>
      <c r="U773" s="45"/>
      <c r="V773" s="45">
        <v>33918</v>
      </c>
    </row>
    <row r="774" spans="1:22" ht="27.6">
      <c r="A774" s="45">
        <v>773</v>
      </c>
      <c r="B774" s="96" t="s">
        <v>1385</v>
      </c>
      <c r="C774" s="49" t="s">
        <v>9</v>
      </c>
      <c r="D774" s="51">
        <v>44102</v>
      </c>
      <c r="E774" s="51" t="s">
        <v>2551</v>
      </c>
      <c r="F774" s="51" t="s">
        <v>76</v>
      </c>
      <c r="G774" s="49" t="s">
        <v>192</v>
      </c>
      <c r="H774" s="49" t="s">
        <v>1333</v>
      </c>
      <c r="I774" s="49" t="str">
        <f t="shared" si="76"/>
        <v>Negative</v>
      </c>
      <c r="J774" s="49">
        <v>45001</v>
      </c>
      <c r="K774" s="49" t="s">
        <v>416</v>
      </c>
      <c r="L774" s="82" t="str">
        <f>IF(J774=9001,VLOOKUP(K774,'ISO-reference'!$C$1:$D$67,2,FALSE),IF(J774=45001,VLOOKUP(K774,'ISO-reference'!$A$1:$B$40,2,FALSE),IF(J774=21001,VLOOKUP(K774,'ISO-reference'!$E$1:$F$75,2,FALSE),"No ISO Mapping")))</f>
        <v xml:space="preserve"> Determination of legal and other requirements</v>
      </c>
      <c r="M774" s="49" t="s">
        <v>16</v>
      </c>
      <c r="N774" s="16"/>
      <c r="O774" s="38" t="s">
        <v>1386</v>
      </c>
      <c r="P774" s="52">
        <v>44221</v>
      </c>
      <c r="Q774" s="82" t="s">
        <v>1381</v>
      </c>
      <c r="R774" s="28" t="str">
        <f t="shared" si="77"/>
        <v>Closed</v>
      </c>
      <c r="S774" s="17">
        <f t="shared" ca="1" si="72"/>
        <v>119</v>
      </c>
      <c r="T774" s="17" t="e">
        <f t="shared" si="78"/>
        <v>#VALUE!</v>
      </c>
      <c r="U774" s="45"/>
      <c r="V774" s="45">
        <v>33920</v>
      </c>
    </row>
    <row r="775" spans="1:22" ht="27.6">
      <c r="A775" s="45">
        <v>774</v>
      </c>
      <c r="B775" s="96" t="s">
        <v>1387</v>
      </c>
      <c r="C775" s="49" t="s">
        <v>9</v>
      </c>
      <c r="D775" s="51">
        <v>44102</v>
      </c>
      <c r="E775" s="51" t="s">
        <v>2551</v>
      </c>
      <c r="F775" s="51" t="s">
        <v>76</v>
      </c>
      <c r="G775" s="49" t="s">
        <v>192</v>
      </c>
      <c r="H775" s="49" t="s">
        <v>12</v>
      </c>
      <c r="I775" s="49" t="str">
        <f t="shared" si="76"/>
        <v>Negative</v>
      </c>
      <c r="J775" s="49">
        <v>9001</v>
      </c>
      <c r="K775" s="49" t="s">
        <v>72</v>
      </c>
      <c r="L775" s="82" t="str">
        <f>IF(J775=9001,VLOOKUP(K775,'ISO-reference'!$C$1:$D$67,2,FALSE),IF(J775=45001,VLOOKUP(K775,'ISO-reference'!$A$1:$B$40,2,FALSE),IF(J775=21001,VLOOKUP(K775,'ISO-reference'!$E$1:$F$75,2,FALSE),"No ISO Mapping")))</f>
        <v xml:space="preserve"> Control of documented information</v>
      </c>
      <c r="M775" s="49" t="s">
        <v>94</v>
      </c>
      <c r="N775" s="16"/>
      <c r="O775" s="39" t="s">
        <v>1388</v>
      </c>
      <c r="P775" s="52">
        <v>44166</v>
      </c>
      <c r="Q775" s="82" t="s">
        <v>1389</v>
      </c>
      <c r="R775" s="28" t="str">
        <f t="shared" si="77"/>
        <v>Closed</v>
      </c>
      <c r="S775" s="17">
        <f t="shared" ca="1" si="72"/>
        <v>64</v>
      </c>
      <c r="T775" s="17" t="e">
        <f t="shared" si="78"/>
        <v>#VALUE!</v>
      </c>
      <c r="U775" s="45"/>
      <c r="V775" s="45">
        <v>33921</v>
      </c>
    </row>
    <row r="776" spans="1:22" ht="27.6">
      <c r="A776" s="45">
        <v>775</v>
      </c>
      <c r="B776" s="96" t="s">
        <v>1390</v>
      </c>
      <c r="C776" s="49" t="s">
        <v>9</v>
      </c>
      <c r="D776" s="51">
        <v>44102</v>
      </c>
      <c r="E776" s="51" t="s">
        <v>2551</v>
      </c>
      <c r="F776" s="51" t="s">
        <v>76</v>
      </c>
      <c r="G776" s="49" t="s">
        <v>192</v>
      </c>
      <c r="H776" s="49" t="s">
        <v>12</v>
      </c>
      <c r="I776" s="49" t="str">
        <f t="shared" si="76"/>
        <v>Negative</v>
      </c>
      <c r="J776" s="49">
        <v>45001</v>
      </c>
      <c r="K776" s="49">
        <v>4.0999999999999996</v>
      </c>
      <c r="L776" s="82" t="str">
        <f>IF(J776=9001,VLOOKUP(K776,'ISO-reference'!$C$1:$D$67,2,FALSE),IF(J776=45001,VLOOKUP(K776,'ISO-reference'!$A$1:$B$40,2,FALSE),IF(J776=21001,VLOOKUP(K776,'ISO-reference'!$E$1:$F$75,2,FALSE),"No ISO Mapping")))</f>
        <v xml:space="preserve"> Understanding the organization and its context</v>
      </c>
      <c r="M776" s="49" t="s">
        <v>21</v>
      </c>
      <c r="N776" s="16"/>
      <c r="O776" s="38" t="s">
        <v>1388</v>
      </c>
      <c r="P776" s="52">
        <v>44127</v>
      </c>
      <c r="Q776" s="82" t="s">
        <v>1391</v>
      </c>
      <c r="R776" s="28" t="str">
        <f t="shared" si="77"/>
        <v>Closed</v>
      </c>
      <c r="S776" s="17">
        <f t="shared" ca="1" si="72"/>
        <v>25</v>
      </c>
      <c r="T776" s="17" t="e">
        <f t="shared" si="78"/>
        <v>#VALUE!</v>
      </c>
      <c r="U776" s="45"/>
      <c r="V776" s="45">
        <v>33923</v>
      </c>
    </row>
    <row r="777" spans="1:22" ht="27.6">
      <c r="A777" s="45">
        <v>776</v>
      </c>
      <c r="B777" s="96" t="s">
        <v>1392</v>
      </c>
      <c r="C777" s="49" t="s">
        <v>9</v>
      </c>
      <c r="D777" s="51">
        <v>44102</v>
      </c>
      <c r="E777" s="51" t="s">
        <v>2551</v>
      </c>
      <c r="F777" s="51" t="s">
        <v>76</v>
      </c>
      <c r="G777" s="49" t="s">
        <v>192</v>
      </c>
      <c r="H777" s="49" t="s">
        <v>12</v>
      </c>
      <c r="I777" s="49" t="str">
        <f t="shared" si="76"/>
        <v>Negative</v>
      </c>
      <c r="J777" s="49">
        <v>9001</v>
      </c>
      <c r="K777" s="49">
        <v>7.3</v>
      </c>
      <c r="L777" s="82" t="str">
        <f>IF(J777=9001,VLOOKUP(K777,'ISO-reference'!$C$1:$D$67,2,FALSE),IF(J777=45001,VLOOKUP(K777,'ISO-reference'!$A$1:$B$40,2,FALSE),IF(J777=21001,VLOOKUP(K777,'ISO-reference'!$E$1:$F$75,2,FALSE),"No ISO Mapping")))</f>
        <v xml:space="preserve"> Awareness</v>
      </c>
      <c r="M777" s="49" t="s">
        <v>13</v>
      </c>
      <c r="N777" s="16"/>
      <c r="O777" s="39" t="s">
        <v>1375</v>
      </c>
      <c r="P777" s="52">
        <v>44166</v>
      </c>
      <c r="Q777" s="82" t="s">
        <v>1393</v>
      </c>
      <c r="R777" s="28" t="str">
        <f t="shared" si="77"/>
        <v>Closed</v>
      </c>
      <c r="S777" s="17">
        <f t="shared" ca="1" si="72"/>
        <v>64</v>
      </c>
      <c r="T777" s="17" t="e">
        <f t="shared" si="78"/>
        <v>#VALUE!</v>
      </c>
      <c r="U777" s="45"/>
      <c r="V777" s="45">
        <v>33924</v>
      </c>
    </row>
    <row r="778" spans="1:22" ht="69">
      <c r="A778" s="45">
        <v>777</v>
      </c>
      <c r="B778" s="97" t="s">
        <v>1394</v>
      </c>
      <c r="C778" s="49" t="s">
        <v>9</v>
      </c>
      <c r="D778" s="51">
        <v>44102</v>
      </c>
      <c r="E778" s="51" t="s">
        <v>2551</v>
      </c>
      <c r="F778" s="51" t="s">
        <v>76</v>
      </c>
      <c r="G778" s="49" t="s">
        <v>192</v>
      </c>
      <c r="H778" s="49" t="s">
        <v>12</v>
      </c>
      <c r="I778" s="49" t="str">
        <f t="shared" si="76"/>
        <v>Negative</v>
      </c>
      <c r="J778" s="49">
        <v>45001</v>
      </c>
      <c r="K778" s="49" t="s">
        <v>591</v>
      </c>
      <c r="L778" s="82" t="str">
        <f>IF(J778=9001,VLOOKUP(K778,'ISO-reference'!$C$1:$D$67,2,FALSE),IF(J778=45001,VLOOKUP(K778,'ISO-reference'!$A$1:$B$40,2,FALSE),IF(J778=21001,VLOOKUP(K778,'ISO-reference'!$E$1:$F$75,2,FALSE),"No ISO Mapping")))</f>
        <v xml:space="preserve"> Eliminating Hazards and reducing OH&amp;S risks</v>
      </c>
      <c r="M778" s="49" t="s">
        <v>16</v>
      </c>
      <c r="N778" s="16"/>
      <c r="O778" s="38" t="s">
        <v>1375</v>
      </c>
      <c r="P778" s="52">
        <v>44137</v>
      </c>
      <c r="Q778" s="82" t="s">
        <v>1395</v>
      </c>
      <c r="R778" s="28" t="str">
        <f t="shared" si="77"/>
        <v>Closed</v>
      </c>
      <c r="S778" s="17">
        <f t="shared" ca="1" si="72"/>
        <v>35</v>
      </c>
      <c r="T778" s="17" t="e">
        <f t="shared" si="78"/>
        <v>#VALUE!</v>
      </c>
      <c r="U778" s="45"/>
      <c r="V778" s="45">
        <v>33925</v>
      </c>
    </row>
    <row r="779" spans="1:22" ht="27.6">
      <c r="A779" s="45">
        <v>778</v>
      </c>
      <c r="B779" s="96" t="s">
        <v>1396</v>
      </c>
      <c r="C779" s="49" t="s">
        <v>9</v>
      </c>
      <c r="D779" s="51">
        <v>44102</v>
      </c>
      <c r="E779" s="51" t="s">
        <v>2551</v>
      </c>
      <c r="F779" s="51" t="s">
        <v>76</v>
      </c>
      <c r="G779" s="49" t="s">
        <v>192</v>
      </c>
      <c r="H779" s="49" t="s">
        <v>12</v>
      </c>
      <c r="I779" s="49" t="str">
        <f t="shared" si="76"/>
        <v>Negative</v>
      </c>
      <c r="J779" s="49">
        <v>45001</v>
      </c>
      <c r="K779" s="49" t="s">
        <v>591</v>
      </c>
      <c r="L779" s="82" t="str">
        <f>IF(J779=9001,VLOOKUP(K779,'ISO-reference'!$C$1:$D$67,2,FALSE),IF(J779=45001,VLOOKUP(K779,'ISO-reference'!$A$1:$B$40,2,FALSE),IF(J779=21001,VLOOKUP(K779,'ISO-reference'!$E$1:$F$75,2,FALSE),"No ISO Mapping")))</f>
        <v xml:space="preserve"> Eliminating Hazards and reducing OH&amp;S risks</v>
      </c>
      <c r="M779" s="49" t="s">
        <v>16</v>
      </c>
      <c r="N779" s="16"/>
      <c r="O779" s="39" t="s">
        <v>1375</v>
      </c>
      <c r="P779" s="52">
        <v>44221</v>
      </c>
      <c r="Q779" s="82" t="s">
        <v>1381</v>
      </c>
      <c r="R779" s="28" t="str">
        <f t="shared" si="77"/>
        <v>Closed</v>
      </c>
      <c r="S779" s="17">
        <f t="shared" ca="1" si="72"/>
        <v>119</v>
      </c>
      <c r="T779" s="17" t="e">
        <f t="shared" si="78"/>
        <v>#VALUE!</v>
      </c>
      <c r="U779" s="45"/>
      <c r="V779" s="45">
        <v>33926</v>
      </c>
    </row>
    <row r="780" spans="1:22" ht="27.6">
      <c r="A780" s="45">
        <v>779</v>
      </c>
      <c r="B780" s="96" t="s">
        <v>1397</v>
      </c>
      <c r="C780" s="49" t="s">
        <v>9</v>
      </c>
      <c r="D780" s="51">
        <v>44102</v>
      </c>
      <c r="E780" s="51" t="s">
        <v>2551</v>
      </c>
      <c r="F780" s="51" t="s">
        <v>76</v>
      </c>
      <c r="G780" s="49" t="s">
        <v>192</v>
      </c>
      <c r="H780" s="49" t="s">
        <v>88</v>
      </c>
      <c r="I780" s="49" t="str">
        <f t="shared" si="76"/>
        <v>Neutral</v>
      </c>
      <c r="J780" s="49">
        <v>45001</v>
      </c>
      <c r="K780" s="49">
        <v>4.0999999999999996</v>
      </c>
      <c r="L780" s="82" t="str">
        <f>IF(J780=9001,VLOOKUP(K780,'ISO-reference'!$C$1:$D$67,2,FALSE),IF(J780=45001,VLOOKUP(K780,'ISO-reference'!$A$1:$B$40,2,FALSE),IF(J780=21001,VLOOKUP(K780,'ISO-reference'!$E$1:$F$75,2,FALSE),"No ISO Mapping")))</f>
        <v xml:space="preserve"> Understanding the organization and its context</v>
      </c>
      <c r="M780" s="49" t="s">
        <v>94</v>
      </c>
      <c r="N780" s="16"/>
      <c r="O780" s="38" t="s">
        <v>1380</v>
      </c>
      <c r="P780" s="52">
        <v>44221</v>
      </c>
      <c r="Q780" s="82" t="s">
        <v>1381</v>
      </c>
      <c r="R780" s="28" t="str">
        <f t="shared" si="77"/>
        <v>Closed</v>
      </c>
      <c r="S780" s="17">
        <f t="shared" ca="1" si="72"/>
        <v>119</v>
      </c>
      <c r="T780" s="17" t="e">
        <f t="shared" si="78"/>
        <v>#VALUE!</v>
      </c>
      <c r="U780" s="45"/>
      <c r="V780" s="45">
        <v>33927</v>
      </c>
    </row>
    <row r="781" spans="1:22" ht="27.6">
      <c r="A781" s="45">
        <v>780</v>
      </c>
      <c r="B781" s="96" t="s">
        <v>1398</v>
      </c>
      <c r="C781" s="49" t="s">
        <v>9</v>
      </c>
      <c r="D781" s="51">
        <v>44102</v>
      </c>
      <c r="E781" s="51" t="s">
        <v>2551</v>
      </c>
      <c r="F781" s="51" t="s">
        <v>76</v>
      </c>
      <c r="G781" s="49" t="s">
        <v>192</v>
      </c>
      <c r="H781" s="49" t="s">
        <v>88</v>
      </c>
      <c r="I781" s="49" t="str">
        <f t="shared" si="76"/>
        <v>Neutral</v>
      </c>
      <c r="J781" s="49">
        <v>9001</v>
      </c>
      <c r="K781" s="49">
        <v>4.2</v>
      </c>
      <c r="L781" s="82" t="str">
        <f>IF(J781=9001,VLOOKUP(K781,'ISO-reference'!$C$1:$D$67,2,FALSE),IF(J781=45001,VLOOKUP(K781,'ISO-reference'!$A$1:$B$40,2,FALSE),IF(J781=21001,VLOOKUP(K781,'ISO-reference'!$E$1:$F$75,2,FALSE),"No ISO Mapping")))</f>
        <v xml:space="preserve"> Needs &amp; Expectations</v>
      </c>
      <c r="M781" s="49" t="s">
        <v>94</v>
      </c>
      <c r="N781" s="16"/>
      <c r="O781" s="39" t="s">
        <v>1375</v>
      </c>
      <c r="P781" s="52">
        <v>44173</v>
      </c>
      <c r="Q781" s="82" t="s">
        <v>1399</v>
      </c>
      <c r="R781" s="28" t="str">
        <f t="shared" si="77"/>
        <v>Closed</v>
      </c>
      <c r="S781" s="17">
        <f t="shared" ca="1" si="72"/>
        <v>71</v>
      </c>
      <c r="T781" s="17" t="e">
        <f t="shared" si="78"/>
        <v>#VALUE!</v>
      </c>
      <c r="U781" s="45"/>
      <c r="V781" s="45">
        <v>33929</v>
      </c>
    </row>
    <row r="782" spans="1:22">
      <c r="A782" s="45">
        <v>781</v>
      </c>
      <c r="B782" s="96" t="s">
        <v>1400</v>
      </c>
      <c r="C782" s="49" t="s">
        <v>9</v>
      </c>
      <c r="D782" s="51">
        <v>44102</v>
      </c>
      <c r="E782" s="51" t="s">
        <v>2551</v>
      </c>
      <c r="F782" s="51" t="s">
        <v>76</v>
      </c>
      <c r="G782" s="49" t="s">
        <v>192</v>
      </c>
      <c r="H782" s="49" t="s">
        <v>88</v>
      </c>
      <c r="I782" s="49" t="str">
        <f t="shared" si="76"/>
        <v>Neutral</v>
      </c>
      <c r="J782" s="49">
        <v>9001</v>
      </c>
      <c r="K782" s="49">
        <v>7.3</v>
      </c>
      <c r="L782" s="82" t="str">
        <f>IF(J782=9001,VLOOKUP(K782,'ISO-reference'!$C$1:$D$67,2,FALSE),IF(J782=45001,VLOOKUP(K782,'ISO-reference'!$A$1:$B$40,2,FALSE),IF(J782=21001,VLOOKUP(K782,'ISO-reference'!$E$1:$F$75,2,FALSE),"No ISO Mapping")))</f>
        <v xml:space="preserve"> Awareness</v>
      </c>
      <c r="M782" s="49" t="s">
        <v>13</v>
      </c>
      <c r="N782" s="16"/>
      <c r="O782" s="38" t="s">
        <v>1375</v>
      </c>
      <c r="P782" s="52">
        <v>44166</v>
      </c>
      <c r="Q782" s="82" t="s">
        <v>1401</v>
      </c>
      <c r="R782" s="28" t="str">
        <f t="shared" si="77"/>
        <v>Closed</v>
      </c>
      <c r="S782" s="17">
        <f t="shared" ca="1" si="72"/>
        <v>64</v>
      </c>
      <c r="T782" s="17" t="e">
        <f t="shared" si="78"/>
        <v>#VALUE!</v>
      </c>
      <c r="U782" s="45"/>
      <c r="V782" s="45">
        <v>33930</v>
      </c>
    </row>
    <row r="783" spans="1:22" ht="27.6">
      <c r="A783" s="45">
        <v>782</v>
      </c>
      <c r="B783" s="96" t="s">
        <v>1402</v>
      </c>
      <c r="C783" s="49" t="s">
        <v>9</v>
      </c>
      <c r="D783" s="51">
        <v>44102</v>
      </c>
      <c r="E783" s="51" t="s">
        <v>2551</v>
      </c>
      <c r="F783" s="51" t="s">
        <v>76</v>
      </c>
      <c r="G783" s="49" t="s">
        <v>192</v>
      </c>
      <c r="H783" s="49" t="s">
        <v>88</v>
      </c>
      <c r="I783" s="49" t="str">
        <f t="shared" si="76"/>
        <v>Neutral</v>
      </c>
      <c r="J783" s="49">
        <v>45001</v>
      </c>
      <c r="K783" s="49" t="s">
        <v>416</v>
      </c>
      <c r="L783" s="82" t="str">
        <f>IF(J783=9001,VLOOKUP(K783,'ISO-reference'!$C$1:$D$67,2,FALSE),IF(J783=45001,VLOOKUP(K783,'ISO-reference'!$A$1:$B$40,2,FALSE),IF(J783=21001,VLOOKUP(K783,'ISO-reference'!$E$1:$F$75,2,FALSE),"No ISO Mapping")))</f>
        <v xml:space="preserve"> Determination of legal and other requirements</v>
      </c>
      <c r="M783" s="49" t="s">
        <v>13</v>
      </c>
      <c r="N783" s="16"/>
      <c r="O783" s="39" t="s">
        <v>1403</v>
      </c>
      <c r="P783" s="52">
        <v>44127</v>
      </c>
      <c r="Q783" s="82" t="s">
        <v>1404</v>
      </c>
      <c r="R783" s="28" t="str">
        <f t="shared" si="77"/>
        <v>Closed</v>
      </c>
      <c r="S783" s="17">
        <f t="shared" ca="1" si="72"/>
        <v>25</v>
      </c>
      <c r="T783" s="17" t="e">
        <f t="shared" si="78"/>
        <v>#VALUE!</v>
      </c>
      <c r="U783" s="45"/>
      <c r="V783" s="45">
        <v>33931</v>
      </c>
    </row>
    <row r="784" spans="1:22" ht="27.6">
      <c r="A784" s="45">
        <v>783</v>
      </c>
      <c r="B784" s="96" t="s">
        <v>1405</v>
      </c>
      <c r="C784" s="49" t="s">
        <v>9</v>
      </c>
      <c r="D784" s="51">
        <v>44102</v>
      </c>
      <c r="E784" s="51" t="s">
        <v>2551</v>
      </c>
      <c r="F784" s="51" t="s">
        <v>76</v>
      </c>
      <c r="G784" s="49" t="s">
        <v>192</v>
      </c>
      <c r="H784" s="49" t="s">
        <v>88</v>
      </c>
      <c r="I784" s="49" t="str">
        <f t="shared" si="76"/>
        <v>Neutral</v>
      </c>
      <c r="J784" s="49">
        <v>9001</v>
      </c>
      <c r="K784" s="49">
        <v>8.4</v>
      </c>
      <c r="L784" s="82" t="str">
        <f>IF(J784=9001,VLOOKUP(K784,'ISO-reference'!$C$1:$D$67,2,FALSE),IF(J784=45001,VLOOKUP(K784,'ISO-reference'!$A$1:$B$40,2,FALSE),IF(J784=21001,VLOOKUP(K784,'ISO-reference'!$E$1:$F$75,2,FALSE),"No ISO Mapping")))</f>
        <v xml:space="preserve"> Control of external processes, products &amp; services</v>
      </c>
      <c r="M784" s="49" t="s">
        <v>16</v>
      </c>
      <c r="N784" s="16"/>
      <c r="O784" s="38" t="s">
        <v>1375</v>
      </c>
      <c r="P784" s="52">
        <v>44221</v>
      </c>
      <c r="Q784" s="82" t="s">
        <v>1381</v>
      </c>
      <c r="R784" s="28" t="str">
        <f t="shared" si="77"/>
        <v>Closed</v>
      </c>
      <c r="S784" s="17">
        <f t="shared" ca="1" si="72"/>
        <v>119</v>
      </c>
      <c r="T784" s="17" t="e">
        <f t="shared" si="78"/>
        <v>#VALUE!</v>
      </c>
      <c r="U784" s="45"/>
      <c r="V784" s="45">
        <v>33934</v>
      </c>
    </row>
    <row r="785" spans="1:22">
      <c r="A785" s="45">
        <v>784</v>
      </c>
      <c r="B785" s="96" t="s">
        <v>1406</v>
      </c>
      <c r="C785" s="49" t="s">
        <v>9</v>
      </c>
      <c r="D785" s="51">
        <v>44102</v>
      </c>
      <c r="E785" s="51" t="s">
        <v>2551</v>
      </c>
      <c r="F785" s="51" t="s">
        <v>76</v>
      </c>
      <c r="G785" s="49" t="s">
        <v>192</v>
      </c>
      <c r="H785" s="49" t="s">
        <v>88</v>
      </c>
      <c r="I785" s="49" t="str">
        <f t="shared" si="76"/>
        <v>Neutral</v>
      </c>
      <c r="J785" s="49">
        <v>9001</v>
      </c>
      <c r="K785" s="49">
        <v>10.3</v>
      </c>
      <c r="L785" s="82" t="str">
        <f>IF(J785=9001,VLOOKUP(K785,'ISO-reference'!$C$1:$D$67,2,FALSE),IF(J785=45001,VLOOKUP(K785,'ISO-reference'!$A$1:$B$40,2,FALSE),IF(J785=21001,VLOOKUP(K785,'ISO-reference'!$E$1:$F$75,2,FALSE),"No ISO Mapping")))</f>
        <v xml:space="preserve"> Continual improvement</v>
      </c>
      <c r="M785" s="49" t="s">
        <v>94</v>
      </c>
      <c r="N785" s="16"/>
      <c r="O785" s="39" t="s">
        <v>1375</v>
      </c>
      <c r="P785" s="52">
        <v>44154</v>
      </c>
      <c r="Q785" s="82" t="s">
        <v>1407</v>
      </c>
      <c r="R785" s="28" t="str">
        <f t="shared" si="77"/>
        <v>Closed</v>
      </c>
      <c r="S785" s="17">
        <f t="shared" ca="1" si="72"/>
        <v>52</v>
      </c>
      <c r="T785" s="17" t="e">
        <f t="shared" si="78"/>
        <v>#VALUE!</v>
      </c>
      <c r="U785" s="45"/>
      <c r="V785" s="45">
        <v>33937</v>
      </c>
    </row>
    <row r="786" spans="1:22">
      <c r="A786" s="45">
        <v>785</v>
      </c>
      <c r="B786" s="96" t="s">
        <v>1408</v>
      </c>
      <c r="C786" s="49" t="s">
        <v>9</v>
      </c>
      <c r="D786" s="51">
        <v>44102</v>
      </c>
      <c r="E786" s="51" t="s">
        <v>2551</v>
      </c>
      <c r="F786" s="51" t="s">
        <v>76</v>
      </c>
      <c r="G786" s="49" t="s">
        <v>192</v>
      </c>
      <c r="H786" s="49" t="s">
        <v>88</v>
      </c>
      <c r="I786" s="49" t="str">
        <f t="shared" si="76"/>
        <v>Neutral</v>
      </c>
      <c r="J786" s="49">
        <v>9001</v>
      </c>
      <c r="K786" s="49">
        <v>10.3</v>
      </c>
      <c r="L786" s="82" t="str">
        <f>IF(J786=9001,VLOOKUP(K786,'ISO-reference'!$C$1:$D$67,2,FALSE),IF(J786=45001,VLOOKUP(K786,'ISO-reference'!$A$1:$B$40,2,FALSE),IF(J786=21001,VLOOKUP(K786,'ISO-reference'!$E$1:$F$75,2,FALSE),"No ISO Mapping")))</f>
        <v xml:space="preserve"> Continual improvement</v>
      </c>
      <c r="M786" s="49" t="s">
        <v>489</v>
      </c>
      <c r="N786" s="16"/>
      <c r="O786" s="38" t="s">
        <v>1403</v>
      </c>
      <c r="P786" s="52">
        <v>44221</v>
      </c>
      <c r="Q786" s="82" t="s">
        <v>1381</v>
      </c>
      <c r="R786" s="28" t="str">
        <f t="shared" si="77"/>
        <v>Closed</v>
      </c>
      <c r="S786" s="17">
        <f t="shared" ca="1" si="72"/>
        <v>119</v>
      </c>
      <c r="T786" s="17" t="e">
        <f t="shared" si="78"/>
        <v>#VALUE!</v>
      </c>
      <c r="U786" s="45"/>
      <c r="V786" s="45">
        <v>33938</v>
      </c>
    </row>
    <row r="787" spans="1:22">
      <c r="A787" s="45">
        <v>786</v>
      </c>
      <c r="B787" s="96" t="s">
        <v>1409</v>
      </c>
      <c r="C787" s="49" t="s">
        <v>9</v>
      </c>
      <c r="D787" s="51">
        <v>44103</v>
      </c>
      <c r="E787" s="51" t="s">
        <v>2551</v>
      </c>
      <c r="F787" s="51" t="s">
        <v>76</v>
      </c>
      <c r="G787" s="49" t="s">
        <v>192</v>
      </c>
      <c r="H787" s="49" t="s">
        <v>88</v>
      </c>
      <c r="I787" s="49" t="str">
        <f t="shared" si="76"/>
        <v>Neutral</v>
      </c>
      <c r="J787" s="49">
        <v>9001</v>
      </c>
      <c r="K787" s="49" t="s">
        <v>110</v>
      </c>
      <c r="L787" s="82" t="str">
        <f>IF(J787=9001,VLOOKUP(K787,'ISO-reference'!$C$1:$D$67,2,FALSE),IF(J787=45001,VLOOKUP(K787,'ISO-reference'!$A$1:$B$40,2,FALSE),IF(J787=21001,VLOOKUP(K787,'ISO-reference'!$E$1:$F$75,2,FALSE),"No ISO Mapping")))</f>
        <v xml:space="preserve"> Customer communication</v>
      </c>
      <c r="M787" s="49" t="s">
        <v>489</v>
      </c>
      <c r="N787" s="16"/>
      <c r="O787" s="39" t="s">
        <v>1403</v>
      </c>
      <c r="P787" s="52">
        <v>44127</v>
      </c>
      <c r="Q787" s="82" t="s">
        <v>1410</v>
      </c>
      <c r="R787" s="28" t="str">
        <f t="shared" si="77"/>
        <v>Closed</v>
      </c>
      <c r="S787" s="17">
        <f t="shared" ca="1" si="72"/>
        <v>24</v>
      </c>
      <c r="T787" s="17" t="e">
        <f t="shared" si="78"/>
        <v>#VALUE!</v>
      </c>
      <c r="U787" s="45"/>
      <c r="V787" s="45">
        <v>33939</v>
      </c>
    </row>
    <row r="788" spans="1:22" ht="96.6">
      <c r="A788" s="45">
        <v>787</v>
      </c>
      <c r="B788" s="97" t="s">
        <v>1411</v>
      </c>
      <c r="C788" s="49" t="s">
        <v>9</v>
      </c>
      <c r="D788" s="51">
        <v>44103</v>
      </c>
      <c r="E788" s="51" t="s">
        <v>2551</v>
      </c>
      <c r="F788" s="51" t="s">
        <v>76</v>
      </c>
      <c r="G788" s="49" t="s">
        <v>192</v>
      </c>
      <c r="H788" s="49" t="s">
        <v>88</v>
      </c>
      <c r="I788" s="49" t="str">
        <f t="shared" si="76"/>
        <v>Neutral</v>
      </c>
      <c r="J788" s="49">
        <v>9001</v>
      </c>
      <c r="K788" s="49" t="s">
        <v>143</v>
      </c>
      <c r="L788" s="82" t="str">
        <f>IF(J788=9001,VLOOKUP(K788,'ISO-reference'!$C$1:$D$67,2,FALSE),IF(J788=45001,VLOOKUP(K788,'ISO-reference'!$A$1:$B$40,2,FALSE),IF(J788=21001,VLOOKUP(K788,'ISO-reference'!$E$1:$F$75,2,FALSE),"No ISO Mapping")))</f>
        <v xml:space="preserve"> Type &amp; extent of control</v>
      </c>
      <c r="M788" s="49" t="s">
        <v>16</v>
      </c>
      <c r="N788" s="16"/>
      <c r="O788" s="38" t="s">
        <v>1403</v>
      </c>
      <c r="P788" s="52">
        <v>44127</v>
      </c>
      <c r="Q788" s="82" t="s">
        <v>1412</v>
      </c>
      <c r="R788" s="28" t="str">
        <f t="shared" si="77"/>
        <v>Closed</v>
      </c>
      <c r="S788" s="17">
        <f t="shared" ca="1" si="72"/>
        <v>24</v>
      </c>
      <c r="T788" s="17" t="e">
        <f t="shared" si="78"/>
        <v>#VALUE!</v>
      </c>
      <c r="U788" s="45"/>
      <c r="V788" s="45">
        <v>33940</v>
      </c>
    </row>
    <row r="789" spans="1:22" ht="27.6">
      <c r="A789" s="45">
        <v>788</v>
      </c>
      <c r="B789" s="96" t="s">
        <v>1413</v>
      </c>
      <c r="C789" s="49" t="s">
        <v>9</v>
      </c>
      <c r="D789" s="51">
        <v>44103</v>
      </c>
      <c r="E789" s="51" t="s">
        <v>2551</v>
      </c>
      <c r="F789" s="51" t="s">
        <v>76</v>
      </c>
      <c r="G789" s="49" t="s">
        <v>192</v>
      </c>
      <c r="H789" s="49" t="s">
        <v>88</v>
      </c>
      <c r="I789" s="49" t="str">
        <f t="shared" si="76"/>
        <v>Neutral</v>
      </c>
      <c r="J789" s="49">
        <v>9001</v>
      </c>
      <c r="K789" s="49">
        <v>6.2</v>
      </c>
      <c r="L789" s="82" t="str">
        <f>IF(J789=9001,VLOOKUP(K789,'ISO-reference'!$C$1:$D$67,2,FALSE),IF(J789=45001,VLOOKUP(K789,'ISO-reference'!$A$1:$B$40,2,FALSE),IF(J789=21001,VLOOKUP(K789,'ISO-reference'!$E$1:$F$75,2,FALSE),"No ISO Mapping")))</f>
        <v xml:space="preserve"> Quality objectives &amp; planning to achieve them</v>
      </c>
      <c r="M789" s="49" t="s">
        <v>13</v>
      </c>
      <c r="N789" s="16"/>
      <c r="O789" s="39" t="s">
        <v>1403</v>
      </c>
      <c r="P789" s="52">
        <v>44127</v>
      </c>
      <c r="Q789" s="82" t="s">
        <v>1414</v>
      </c>
      <c r="R789" s="28" t="str">
        <f t="shared" si="77"/>
        <v>Closed</v>
      </c>
      <c r="S789" s="17">
        <f t="shared" ca="1" si="72"/>
        <v>24</v>
      </c>
      <c r="T789" s="17" t="e">
        <f t="shared" si="78"/>
        <v>#VALUE!</v>
      </c>
      <c r="U789" s="45"/>
      <c r="V789" s="45">
        <v>33941</v>
      </c>
    </row>
    <row r="790" spans="1:22">
      <c r="A790" s="45">
        <v>789</v>
      </c>
      <c r="B790" s="96" t="s">
        <v>1415</v>
      </c>
      <c r="C790" s="49" t="s">
        <v>9</v>
      </c>
      <c r="D790" s="51">
        <v>44103</v>
      </c>
      <c r="E790" s="51" t="s">
        <v>2551</v>
      </c>
      <c r="F790" s="51" t="s">
        <v>76</v>
      </c>
      <c r="G790" s="49" t="s">
        <v>192</v>
      </c>
      <c r="H790" s="49" t="s">
        <v>88</v>
      </c>
      <c r="I790" s="49" t="str">
        <f t="shared" si="76"/>
        <v>Neutral</v>
      </c>
      <c r="J790" s="49">
        <v>9001</v>
      </c>
      <c r="K790" s="49" t="s">
        <v>85</v>
      </c>
      <c r="L790" s="82" t="str">
        <f>IF(J790=9001,VLOOKUP(K790,'ISO-reference'!$C$1:$D$67,2,FALSE),IF(J790=45001,VLOOKUP(K790,'ISO-reference'!$A$1:$B$40,2,FALSE),IF(J790=21001,VLOOKUP(K790,'ISO-reference'!$E$1:$F$75,2,FALSE),"No ISO Mapping")))</f>
        <v xml:space="preserve"> Infrastructure</v>
      </c>
      <c r="M790" s="49" t="s">
        <v>16</v>
      </c>
      <c r="N790" s="16"/>
      <c r="O790" s="38" t="s">
        <v>1403</v>
      </c>
      <c r="P790" s="52">
        <v>44127</v>
      </c>
      <c r="Q790" s="82" t="s">
        <v>1416</v>
      </c>
      <c r="R790" s="28" t="str">
        <f t="shared" si="77"/>
        <v>Closed</v>
      </c>
      <c r="S790" s="17">
        <f t="shared" ca="1" si="72"/>
        <v>24</v>
      </c>
      <c r="T790" s="17" t="e">
        <f t="shared" si="78"/>
        <v>#VALUE!</v>
      </c>
      <c r="U790" s="45"/>
      <c r="V790" s="45">
        <v>33942</v>
      </c>
    </row>
    <row r="791" spans="1:22">
      <c r="A791" s="45">
        <v>790</v>
      </c>
      <c r="B791" s="96" t="s">
        <v>1417</v>
      </c>
      <c r="C791" s="49" t="s">
        <v>9</v>
      </c>
      <c r="D791" s="51">
        <v>44103</v>
      </c>
      <c r="E791" s="51" t="s">
        <v>2551</v>
      </c>
      <c r="F791" s="51" t="s">
        <v>76</v>
      </c>
      <c r="G791" s="49" t="s">
        <v>192</v>
      </c>
      <c r="H791" s="49" t="s">
        <v>88</v>
      </c>
      <c r="I791" s="49" t="str">
        <f t="shared" si="76"/>
        <v>Neutral</v>
      </c>
      <c r="J791" s="49">
        <v>9001</v>
      </c>
      <c r="K791" s="49">
        <v>7.3</v>
      </c>
      <c r="L791" s="82" t="str">
        <f>IF(J791=9001,VLOOKUP(K791,'ISO-reference'!$C$1:$D$67,2,FALSE),IF(J791=45001,VLOOKUP(K791,'ISO-reference'!$A$1:$B$40,2,FALSE),IF(J791=21001,VLOOKUP(K791,'ISO-reference'!$E$1:$F$75,2,FALSE),"No ISO Mapping")))</f>
        <v xml:space="preserve"> Awareness</v>
      </c>
      <c r="M791" s="49" t="s">
        <v>13</v>
      </c>
      <c r="N791" s="16"/>
      <c r="O791" s="39" t="s">
        <v>1375</v>
      </c>
      <c r="P791" s="52">
        <v>44169</v>
      </c>
      <c r="Q791" s="82" t="s">
        <v>1418</v>
      </c>
      <c r="R791" s="28" t="str">
        <f t="shared" si="77"/>
        <v>Closed</v>
      </c>
      <c r="S791" s="17">
        <f t="shared" ca="1" si="72"/>
        <v>66</v>
      </c>
      <c r="T791" s="17" t="e">
        <f t="shared" si="78"/>
        <v>#VALUE!</v>
      </c>
      <c r="U791" s="45"/>
      <c r="V791" s="45">
        <v>33943</v>
      </c>
    </row>
    <row r="792" spans="1:22">
      <c r="A792" s="45">
        <v>791</v>
      </c>
      <c r="B792" s="96" t="s">
        <v>1419</v>
      </c>
      <c r="C792" s="49" t="s">
        <v>9</v>
      </c>
      <c r="D792" s="51">
        <v>44103</v>
      </c>
      <c r="E792" s="51" t="s">
        <v>2551</v>
      </c>
      <c r="F792" s="51" t="s">
        <v>76</v>
      </c>
      <c r="G792" s="49" t="s">
        <v>192</v>
      </c>
      <c r="H792" s="49" t="s">
        <v>88</v>
      </c>
      <c r="I792" s="49" t="str">
        <f t="shared" si="76"/>
        <v>Neutral</v>
      </c>
      <c r="J792" s="49">
        <v>45001</v>
      </c>
      <c r="K792" s="49">
        <v>5.4</v>
      </c>
      <c r="L792" s="82" t="str">
        <f>IF(J792=9001,VLOOKUP(K792,'ISO-reference'!$C$1:$D$67,2,FALSE),IF(J792=45001,VLOOKUP(K792,'ISO-reference'!$A$1:$B$40,2,FALSE),IF(J792=21001,VLOOKUP(K792,'ISO-reference'!$E$1:$F$75,2,FALSE),"No ISO Mapping")))</f>
        <v xml:space="preserve"> Consultation and participation of workers</v>
      </c>
      <c r="M792" s="49" t="s">
        <v>16</v>
      </c>
      <c r="N792" s="16"/>
      <c r="O792" s="38" t="s">
        <v>1375</v>
      </c>
      <c r="P792" s="52">
        <v>44166</v>
      </c>
      <c r="Q792" s="82" t="s">
        <v>1420</v>
      </c>
      <c r="R792" s="28" t="str">
        <f t="shared" si="77"/>
        <v>Closed</v>
      </c>
      <c r="S792" s="17">
        <f t="shared" ca="1" si="72"/>
        <v>63</v>
      </c>
      <c r="T792" s="17" t="e">
        <f t="shared" si="78"/>
        <v>#VALUE!</v>
      </c>
      <c r="U792" s="45"/>
      <c r="V792" s="45">
        <v>33944</v>
      </c>
    </row>
    <row r="793" spans="1:22">
      <c r="A793" s="45">
        <v>792</v>
      </c>
      <c r="B793" s="96" t="s">
        <v>1421</v>
      </c>
      <c r="C793" s="49" t="s">
        <v>9</v>
      </c>
      <c r="D793" s="51">
        <v>44103</v>
      </c>
      <c r="E793" s="51" t="s">
        <v>2551</v>
      </c>
      <c r="F793" s="51" t="s">
        <v>76</v>
      </c>
      <c r="G793" s="49" t="s">
        <v>192</v>
      </c>
      <c r="H793" s="49" t="s">
        <v>19</v>
      </c>
      <c r="I793" s="49" t="str">
        <f t="shared" si="76"/>
        <v>Neutral</v>
      </c>
      <c r="J793" s="49">
        <v>9001</v>
      </c>
      <c r="K793" s="49" t="s">
        <v>85</v>
      </c>
      <c r="L793" s="82" t="str">
        <f>IF(J793=9001,VLOOKUP(K793,'ISO-reference'!$C$1:$D$67,2,FALSE),IF(J793=45001,VLOOKUP(K793,'ISO-reference'!$A$1:$B$40,2,FALSE),IF(J793=21001,VLOOKUP(K793,'ISO-reference'!$E$1:$F$75,2,FALSE),"No ISO Mapping")))</f>
        <v xml:space="preserve"> Infrastructure</v>
      </c>
      <c r="M793" s="49" t="s">
        <v>16</v>
      </c>
      <c r="N793" s="16"/>
      <c r="O793" s="39" t="s">
        <v>1422</v>
      </c>
      <c r="P793" s="52">
        <v>44137</v>
      </c>
      <c r="Q793" s="82" t="s">
        <v>1423</v>
      </c>
      <c r="R793" s="28" t="str">
        <f t="shared" si="77"/>
        <v>Closed</v>
      </c>
      <c r="S793" s="17">
        <f t="shared" ca="1" si="72"/>
        <v>34</v>
      </c>
      <c r="T793" s="17" t="e">
        <f t="shared" si="78"/>
        <v>#VALUE!</v>
      </c>
      <c r="U793" s="45"/>
      <c r="V793" s="45">
        <v>33945</v>
      </c>
    </row>
    <row r="794" spans="1:22">
      <c r="A794" s="45">
        <v>793</v>
      </c>
      <c r="B794" s="96" t="s">
        <v>1424</v>
      </c>
      <c r="C794" s="49" t="s">
        <v>9</v>
      </c>
      <c r="D794" s="51">
        <v>44103</v>
      </c>
      <c r="E794" s="51" t="s">
        <v>2551</v>
      </c>
      <c r="F794" s="51" t="s">
        <v>76</v>
      </c>
      <c r="G794" s="49" t="s">
        <v>192</v>
      </c>
      <c r="H794" s="49" t="s">
        <v>19</v>
      </c>
      <c r="I794" s="49" t="str">
        <f t="shared" si="76"/>
        <v>Neutral</v>
      </c>
      <c r="J794" s="49">
        <v>9001</v>
      </c>
      <c r="K794" s="49" t="s">
        <v>85</v>
      </c>
      <c r="L794" s="82" t="str">
        <f>IF(J794=9001,VLOOKUP(K794,'ISO-reference'!$C$1:$D$67,2,FALSE),IF(J794=45001,VLOOKUP(K794,'ISO-reference'!$A$1:$B$40,2,FALSE),IF(J794=21001,VLOOKUP(K794,'ISO-reference'!$E$1:$F$75,2,FALSE),"No ISO Mapping")))</f>
        <v xml:space="preserve"> Infrastructure</v>
      </c>
      <c r="M794" s="49" t="s">
        <v>185</v>
      </c>
      <c r="N794" s="16"/>
      <c r="O794" s="38" t="s">
        <v>1422</v>
      </c>
      <c r="P794" s="52">
        <v>44169</v>
      </c>
      <c r="Q794" s="82" t="s">
        <v>1425</v>
      </c>
      <c r="R794" s="28" t="str">
        <f t="shared" si="77"/>
        <v>Closed</v>
      </c>
      <c r="S794" s="17">
        <f t="shared" ca="1" si="72"/>
        <v>66</v>
      </c>
      <c r="T794" s="17" t="e">
        <f t="shared" si="78"/>
        <v>#VALUE!</v>
      </c>
      <c r="U794" s="45"/>
      <c r="V794" s="45">
        <v>33946</v>
      </c>
    </row>
    <row r="795" spans="1:22">
      <c r="A795" s="45">
        <v>794</v>
      </c>
      <c r="B795" s="96" t="s">
        <v>1426</v>
      </c>
      <c r="C795" s="49" t="s">
        <v>9</v>
      </c>
      <c r="D795" s="51">
        <v>44103</v>
      </c>
      <c r="E795" s="51" t="s">
        <v>2551</v>
      </c>
      <c r="F795" s="51" t="s">
        <v>76</v>
      </c>
      <c r="G795" s="49" t="s">
        <v>192</v>
      </c>
      <c r="H795" s="49" t="s">
        <v>19</v>
      </c>
      <c r="I795" s="49" t="str">
        <f t="shared" si="76"/>
        <v>Neutral</v>
      </c>
      <c r="J795" s="49">
        <v>9001</v>
      </c>
      <c r="K795" s="49">
        <v>7.1</v>
      </c>
      <c r="L795" s="82" t="str">
        <f>IF(J795=9001,VLOOKUP(K795,'ISO-reference'!$C$1:$D$67,2,FALSE),IF(J795=45001,VLOOKUP(K795,'ISO-reference'!$A$1:$B$40,2,FALSE),IF(J795=21001,VLOOKUP(K795,'ISO-reference'!$E$1:$F$75,2,FALSE),"No ISO Mapping")))</f>
        <v xml:space="preserve"> Resources</v>
      </c>
      <c r="M795" s="49" t="s">
        <v>16</v>
      </c>
      <c r="N795" s="16"/>
      <c r="O795" s="39" t="s">
        <v>1380</v>
      </c>
      <c r="P795" s="52">
        <v>44221</v>
      </c>
      <c r="Q795" s="82" t="s">
        <v>1381</v>
      </c>
      <c r="R795" s="28" t="str">
        <f t="shared" si="77"/>
        <v>Closed</v>
      </c>
      <c r="S795" s="17">
        <f t="shared" ca="1" si="72"/>
        <v>118</v>
      </c>
      <c r="T795" s="17" t="e">
        <f t="shared" si="78"/>
        <v>#VALUE!</v>
      </c>
      <c r="U795" s="45"/>
      <c r="V795" s="45">
        <v>33947</v>
      </c>
    </row>
    <row r="796" spans="1:22">
      <c r="A796" s="45">
        <v>795</v>
      </c>
      <c r="B796" s="96" t="s">
        <v>1427</v>
      </c>
      <c r="C796" s="49" t="s">
        <v>9</v>
      </c>
      <c r="D796" s="51">
        <v>44103</v>
      </c>
      <c r="E796" s="51" t="s">
        <v>2551</v>
      </c>
      <c r="F796" s="51" t="s">
        <v>76</v>
      </c>
      <c r="G796" s="49" t="s">
        <v>192</v>
      </c>
      <c r="H796" s="49" t="s">
        <v>19</v>
      </c>
      <c r="I796" s="49" t="str">
        <f t="shared" si="76"/>
        <v>Neutral</v>
      </c>
      <c r="J796" s="49">
        <v>9001</v>
      </c>
      <c r="K796" s="49">
        <v>8.1</v>
      </c>
      <c r="L796" s="82" t="str">
        <f>IF(J796=9001,VLOOKUP(K796,'ISO-reference'!$C$1:$D$67,2,FALSE),IF(J796=45001,VLOOKUP(K796,'ISO-reference'!$A$1:$B$40,2,FALSE),IF(J796=21001,VLOOKUP(K796,'ISO-reference'!$E$1:$F$75,2,FALSE),"No ISO Mapping")))</f>
        <v xml:space="preserve"> Operational planning and control</v>
      </c>
      <c r="M796" s="49" t="s">
        <v>16</v>
      </c>
      <c r="N796" s="16"/>
      <c r="O796" s="38" t="s">
        <v>1386</v>
      </c>
      <c r="P796" s="52">
        <v>44221</v>
      </c>
      <c r="Q796" s="82" t="s">
        <v>1381</v>
      </c>
      <c r="R796" s="28" t="str">
        <f t="shared" si="77"/>
        <v>Closed</v>
      </c>
      <c r="S796" s="17">
        <f t="shared" ca="1" si="72"/>
        <v>118</v>
      </c>
      <c r="T796" s="17" t="e">
        <f t="shared" si="78"/>
        <v>#VALUE!</v>
      </c>
      <c r="U796" s="45"/>
      <c r="V796" s="45">
        <v>33948</v>
      </c>
    </row>
    <row r="797" spans="1:22">
      <c r="A797" s="45">
        <v>796</v>
      </c>
      <c r="B797" s="96" t="s">
        <v>1428</v>
      </c>
      <c r="C797" s="49" t="s">
        <v>9</v>
      </c>
      <c r="D797" s="51">
        <v>44103</v>
      </c>
      <c r="E797" s="51" t="s">
        <v>2551</v>
      </c>
      <c r="F797" s="51" t="s">
        <v>76</v>
      </c>
      <c r="G797" s="49" t="s">
        <v>192</v>
      </c>
      <c r="H797" s="49" t="s">
        <v>19</v>
      </c>
      <c r="I797" s="49" t="str">
        <f t="shared" si="76"/>
        <v>Neutral</v>
      </c>
      <c r="J797" s="49">
        <v>9001</v>
      </c>
      <c r="K797" s="49">
        <v>8.1</v>
      </c>
      <c r="L797" s="82" t="str">
        <f>IF(J797=9001,VLOOKUP(K797,'ISO-reference'!$C$1:$D$67,2,FALSE),IF(J797=45001,VLOOKUP(K797,'ISO-reference'!$A$1:$B$40,2,FALSE),IF(J797=21001,VLOOKUP(K797,'ISO-reference'!$E$1:$F$75,2,FALSE),"No ISO Mapping")))</f>
        <v xml:space="preserve"> Operational planning and control</v>
      </c>
      <c r="M797" s="49" t="s">
        <v>21</v>
      </c>
      <c r="N797" s="16"/>
      <c r="O797" s="39" t="s">
        <v>1429</v>
      </c>
      <c r="P797" s="52">
        <v>44166</v>
      </c>
      <c r="Q797" s="82" t="s">
        <v>1430</v>
      </c>
      <c r="R797" s="28" t="str">
        <f t="shared" si="77"/>
        <v>Closed</v>
      </c>
      <c r="S797" s="17">
        <f t="shared" ca="1" si="72"/>
        <v>63</v>
      </c>
      <c r="T797" s="17" t="e">
        <f t="shared" si="78"/>
        <v>#VALUE!</v>
      </c>
      <c r="U797" s="45"/>
      <c r="V797" s="45">
        <v>33949</v>
      </c>
    </row>
    <row r="798" spans="1:22" ht="27.6">
      <c r="A798" s="45">
        <v>797</v>
      </c>
      <c r="B798" s="96" t="s">
        <v>1431</v>
      </c>
      <c r="C798" s="49" t="s">
        <v>9</v>
      </c>
      <c r="D798" s="51">
        <v>44103</v>
      </c>
      <c r="E798" s="51" t="s">
        <v>2551</v>
      </c>
      <c r="F798" s="51" t="s">
        <v>76</v>
      </c>
      <c r="G798" s="49" t="s">
        <v>192</v>
      </c>
      <c r="H798" s="49" t="s">
        <v>19</v>
      </c>
      <c r="I798" s="49" t="str">
        <f t="shared" si="76"/>
        <v>Neutral</v>
      </c>
      <c r="J798" s="49">
        <v>9001</v>
      </c>
      <c r="K798" s="49" t="s">
        <v>72</v>
      </c>
      <c r="L798" s="82" t="str">
        <f>IF(J798=9001,VLOOKUP(K798,'ISO-reference'!$C$1:$D$67,2,FALSE),IF(J798=45001,VLOOKUP(K798,'ISO-reference'!$A$1:$B$40,2,FALSE),IF(J798=21001,VLOOKUP(K798,'ISO-reference'!$E$1:$F$75,2,FALSE),"No ISO Mapping")))</f>
        <v xml:space="preserve"> Control of documented information</v>
      </c>
      <c r="M798" s="49" t="s">
        <v>21</v>
      </c>
      <c r="N798" s="16"/>
      <c r="O798" s="38" t="s">
        <v>1403</v>
      </c>
      <c r="P798" s="52">
        <v>44127</v>
      </c>
      <c r="Q798" s="82" t="s">
        <v>1432</v>
      </c>
      <c r="R798" s="28" t="str">
        <f t="shared" si="77"/>
        <v>Closed</v>
      </c>
      <c r="S798" s="17">
        <f t="shared" ca="1" si="72"/>
        <v>24</v>
      </c>
      <c r="T798" s="17" t="e">
        <f t="shared" si="78"/>
        <v>#VALUE!</v>
      </c>
      <c r="U798" s="45"/>
      <c r="V798" s="45">
        <v>33950</v>
      </c>
    </row>
    <row r="799" spans="1:22">
      <c r="A799" s="45">
        <v>798</v>
      </c>
      <c r="B799" s="96" t="s">
        <v>1433</v>
      </c>
      <c r="C799" s="49" t="s">
        <v>9</v>
      </c>
      <c r="D799" s="51">
        <v>44103</v>
      </c>
      <c r="E799" s="51" t="s">
        <v>2551</v>
      </c>
      <c r="F799" s="51" t="s">
        <v>76</v>
      </c>
      <c r="G799" s="49" t="s">
        <v>192</v>
      </c>
      <c r="H799" s="49" t="s">
        <v>19</v>
      </c>
      <c r="I799" s="49" t="str">
        <f t="shared" si="76"/>
        <v>Neutral</v>
      </c>
      <c r="J799" s="45">
        <v>9001</v>
      </c>
      <c r="K799" s="49">
        <v>8.1</v>
      </c>
      <c r="L799" s="82" t="str">
        <f>IF(J799=9001,VLOOKUP(K799,'ISO-reference'!$C$1:$D$67,2,FALSE),IF(J799=45001,VLOOKUP(K799,'ISO-reference'!$A$1:$B$40,2,FALSE),IF(J799=21001,VLOOKUP(K799,'ISO-reference'!$E$1:$F$75,2,FALSE),"No ISO Mapping")))</f>
        <v xml:space="preserve"> Operational planning and control</v>
      </c>
      <c r="M799" s="49" t="s">
        <v>21</v>
      </c>
      <c r="N799" s="16"/>
      <c r="O799" s="39" t="s">
        <v>1403</v>
      </c>
      <c r="P799" s="52">
        <v>44127</v>
      </c>
      <c r="Q799" s="82" t="s">
        <v>1041</v>
      </c>
      <c r="R799" s="28" t="str">
        <f t="shared" si="77"/>
        <v>Closed</v>
      </c>
      <c r="S799" s="17">
        <f t="shared" ca="1" si="72"/>
        <v>24</v>
      </c>
      <c r="T799" s="17" t="e">
        <f t="shared" si="78"/>
        <v>#VALUE!</v>
      </c>
      <c r="U799" s="45"/>
      <c r="V799" s="45">
        <v>33951</v>
      </c>
    </row>
    <row r="800" spans="1:22">
      <c r="A800" s="45">
        <v>799</v>
      </c>
      <c r="B800" s="95" t="s">
        <v>1434</v>
      </c>
      <c r="C800" s="49" t="s">
        <v>9</v>
      </c>
      <c r="D800" s="51">
        <v>44109</v>
      </c>
      <c r="E800" s="51" t="s">
        <v>2551</v>
      </c>
      <c r="F800" s="51" t="s">
        <v>76</v>
      </c>
      <c r="G800" s="49" t="s">
        <v>77</v>
      </c>
      <c r="H800" s="49" t="s">
        <v>88</v>
      </c>
      <c r="I800" s="49" t="str">
        <f t="shared" si="76"/>
        <v>Neutral</v>
      </c>
      <c r="J800" s="45">
        <v>45001</v>
      </c>
      <c r="K800" s="49" t="s">
        <v>947</v>
      </c>
      <c r="L800" s="82" t="str">
        <f>IF(J800=9001,VLOOKUP(K800,'ISO-reference'!$C$1:$D$67,2,FALSE),IF(J800=45001,VLOOKUP(K800,'ISO-reference'!$A$1:$B$40,2,FALSE),IF(J800=21001,VLOOKUP(K800,'ISO-reference'!$E$1:$F$75,2,FALSE),"No ISO Mapping")))</f>
        <v xml:space="preserve"> Evaluation of Complaince</v>
      </c>
      <c r="M800" s="49" t="s">
        <v>94</v>
      </c>
      <c r="N800" s="16"/>
      <c r="O800" s="55">
        <v>44165</v>
      </c>
      <c r="P800" s="52">
        <v>44229</v>
      </c>
      <c r="Q800" s="82" t="s">
        <v>1435</v>
      </c>
      <c r="R800" s="28" t="str">
        <f t="shared" si="77"/>
        <v>Closed</v>
      </c>
      <c r="S800" s="17">
        <f t="shared" ca="1" si="72"/>
        <v>120</v>
      </c>
      <c r="T800" s="17">
        <f t="shared" si="78"/>
        <v>64</v>
      </c>
      <c r="U800" s="45"/>
      <c r="V800" s="45">
        <v>34291</v>
      </c>
    </row>
    <row r="801" spans="1:22">
      <c r="A801" s="45">
        <v>800</v>
      </c>
      <c r="B801" s="95" t="s">
        <v>1436</v>
      </c>
      <c r="C801" s="49" t="s">
        <v>9</v>
      </c>
      <c r="D801" s="51">
        <v>44109</v>
      </c>
      <c r="E801" s="51" t="s">
        <v>2551</v>
      </c>
      <c r="F801" s="51" t="s">
        <v>76</v>
      </c>
      <c r="G801" s="49" t="s">
        <v>77</v>
      </c>
      <c r="H801" s="49" t="s">
        <v>88</v>
      </c>
      <c r="I801" s="49" t="str">
        <f t="shared" si="76"/>
        <v>Neutral</v>
      </c>
      <c r="J801" s="45">
        <v>9001</v>
      </c>
      <c r="K801" s="49">
        <v>4.2</v>
      </c>
      <c r="L801" s="82" t="str">
        <f>IF(J801=9001,VLOOKUP(K801,'ISO-reference'!$C$1:$D$67,2,FALSE),IF(J801=45001,VLOOKUP(K801,'ISO-reference'!$A$1:$B$40,2,FALSE),IF(J801=21001,VLOOKUP(K801,'ISO-reference'!$E$1:$F$75,2,FALSE),"No ISO Mapping")))</f>
        <v xml:space="preserve"> Needs &amp; Expectations</v>
      </c>
      <c r="M801" s="49" t="s">
        <v>94</v>
      </c>
      <c r="N801" s="16"/>
      <c r="O801" s="55">
        <v>44196</v>
      </c>
      <c r="P801" s="52">
        <v>44235</v>
      </c>
      <c r="Q801" s="82" t="s">
        <v>1437</v>
      </c>
      <c r="R801" s="28" t="str">
        <f t="shared" si="77"/>
        <v>Closed</v>
      </c>
      <c r="S801" s="17">
        <f t="shared" ca="1" si="72"/>
        <v>126</v>
      </c>
      <c r="T801" s="17">
        <f t="shared" si="78"/>
        <v>39</v>
      </c>
      <c r="U801" s="45"/>
      <c r="V801" s="45">
        <v>34295</v>
      </c>
    </row>
    <row r="802" spans="1:22" ht="27.6">
      <c r="A802" s="45">
        <v>801</v>
      </c>
      <c r="B802" s="95" t="s">
        <v>1438</v>
      </c>
      <c r="C802" s="49" t="s">
        <v>9</v>
      </c>
      <c r="D802" s="51">
        <v>44109</v>
      </c>
      <c r="E802" s="51" t="s">
        <v>2551</v>
      </c>
      <c r="F802" s="51" t="s">
        <v>76</v>
      </c>
      <c r="G802" s="49" t="s">
        <v>77</v>
      </c>
      <c r="H802" s="49" t="s">
        <v>88</v>
      </c>
      <c r="I802" s="49" t="str">
        <f t="shared" si="76"/>
        <v>Neutral</v>
      </c>
      <c r="J802" s="45">
        <v>45001</v>
      </c>
      <c r="K802" s="49" t="s">
        <v>591</v>
      </c>
      <c r="L802" s="82" t="str">
        <f>IF(J802=9001,VLOOKUP(K802,'ISO-reference'!$C$1:$D$67,2,FALSE),IF(J802=45001,VLOOKUP(K802,'ISO-reference'!$A$1:$B$40,2,FALSE),IF(J802=21001,VLOOKUP(K802,'ISO-reference'!$E$1:$F$75,2,FALSE),"No ISO Mapping")))</f>
        <v xml:space="preserve"> Eliminating Hazards and reducing OH&amp;S risks</v>
      </c>
      <c r="M802" s="49" t="s">
        <v>94</v>
      </c>
      <c r="N802" s="16"/>
      <c r="O802" s="55">
        <v>44286</v>
      </c>
      <c r="P802" s="52">
        <v>44235</v>
      </c>
      <c r="Q802" s="82" t="s">
        <v>1439</v>
      </c>
      <c r="R802" s="28" t="str">
        <f t="shared" si="77"/>
        <v>Closed</v>
      </c>
      <c r="S802" s="17">
        <f t="shared" ca="1" si="72"/>
        <v>126</v>
      </c>
      <c r="T802" s="17">
        <f t="shared" si="78"/>
        <v>-51</v>
      </c>
      <c r="U802" s="45"/>
      <c r="V802" s="45">
        <v>34296</v>
      </c>
    </row>
    <row r="803" spans="1:22">
      <c r="A803" s="45">
        <v>802</v>
      </c>
      <c r="B803" s="95" t="s">
        <v>1440</v>
      </c>
      <c r="C803" s="49" t="s">
        <v>9</v>
      </c>
      <c r="D803" s="51">
        <v>44109</v>
      </c>
      <c r="E803" s="51" t="s">
        <v>2551</v>
      </c>
      <c r="F803" s="51" t="s">
        <v>76</v>
      </c>
      <c r="G803" s="49" t="s">
        <v>77</v>
      </c>
      <c r="H803" s="49" t="s">
        <v>88</v>
      </c>
      <c r="I803" s="49" t="str">
        <f t="shared" si="76"/>
        <v>Neutral</v>
      </c>
      <c r="J803" s="45">
        <v>9001</v>
      </c>
      <c r="K803" s="49">
        <v>8.1</v>
      </c>
      <c r="L803" s="82" t="str">
        <f>IF(J803=9001,VLOOKUP(K803,'ISO-reference'!$C$1:$D$67,2,FALSE),IF(J803=45001,VLOOKUP(K803,'ISO-reference'!$A$1:$B$40,2,FALSE),IF(J803=21001,VLOOKUP(K803,'ISO-reference'!$E$1:$F$75,2,FALSE),"No ISO Mapping")))</f>
        <v xml:space="preserve"> Operational planning and control</v>
      </c>
      <c r="M803" s="49" t="s">
        <v>21</v>
      </c>
      <c r="N803" s="16"/>
      <c r="O803" s="55">
        <v>44200</v>
      </c>
      <c r="P803" s="52">
        <v>44235</v>
      </c>
      <c r="Q803" s="82" t="s">
        <v>1441</v>
      </c>
      <c r="R803" s="28" t="str">
        <f t="shared" si="77"/>
        <v>Closed</v>
      </c>
      <c r="S803" s="17">
        <f t="shared" ca="1" si="72"/>
        <v>126</v>
      </c>
      <c r="T803" s="17">
        <f t="shared" si="78"/>
        <v>35</v>
      </c>
      <c r="U803" s="45"/>
      <c r="V803" s="45">
        <v>34297</v>
      </c>
    </row>
    <row r="804" spans="1:22">
      <c r="A804" s="45">
        <v>803</v>
      </c>
      <c r="B804" s="95" t="s">
        <v>1442</v>
      </c>
      <c r="C804" s="49" t="s">
        <v>9</v>
      </c>
      <c r="D804" s="51">
        <v>44109</v>
      </c>
      <c r="E804" s="51" t="s">
        <v>2551</v>
      </c>
      <c r="F804" s="51" t="s">
        <v>76</v>
      </c>
      <c r="G804" s="49" t="s">
        <v>77</v>
      </c>
      <c r="H804" s="49" t="s">
        <v>88</v>
      </c>
      <c r="I804" s="49" t="str">
        <f t="shared" si="76"/>
        <v>Neutral</v>
      </c>
      <c r="J804" s="45">
        <v>9001</v>
      </c>
      <c r="K804" s="49" t="s">
        <v>27</v>
      </c>
      <c r="L804" s="82" t="str">
        <f>IF(J804=9001,VLOOKUP(K804,'ISO-reference'!$C$1:$D$67,2,FALSE),IF(J804=45001,VLOOKUP(K804,'ISO-reference'!$A$1:$B$40,2,FALSE),IF(J804=21001,VLOOKUP(K804,'ISO-reference'!$E$1:$F$75,2,FALSE),"No ISO Mapping")))</f>
        <v xml:space="preserve"> Design &amp; development controls</v>
      </c>
      <c r="M804" s="49" t="s">
        <v>21</v>
      </c>
      <c r="N804" s="16"/>
      <c r="O804" s="55">
        <v>44154</v>
      </c>
      <c r="P804" s="52">
        <v>44233</v>
      </c>
      <c r="Q804" s="82" t="s">
        <v>1443</v>
      </c>
      <c r="R804" s="28" t="str">
        <f t="shared" si="77"/>
        <v>Closed</v>
      </c>
      <c r="S804" s="17">
        <f t="shared" ca="1" si="72"/>
        <v>124</v>
      </c>
      <c r="T804" s="17">
        <f t="shared" si="78"/>
        <v>79</v>
      </c>
      <c r="U804" s="45"/>
      <c r="V804" s="45">
        <v>34299</v>
      </c>
    </row>
    <row r="805" spans="1:22">
      <c r="A805" s="45">
        <v>804</v>
      </c>
      <c r="B805" s="95" t="s">
        <v>1444</v>
      </c>
      <c r="C805" s="49" t="s">
        <v>9</v>
      </c>
      <c r="D805" s="51">
        <v>44109</v>
      </c>
      <c r="E805" s="51" t="s">
        <v>2551</v>
      </c>
      <c r="F805" s="51" t="s">
        <v>76</v>
      </c>
      <c r="G805" s="49" t="s">
        <v>77</v>
      </c>
      <c r="H805" s="49" t="s">
        <v>88</v>
      </c>
      <c r="I805" s="49" t="str">
        <f t="shared" si="76"/>
        <v>Neutral</v>
      </c>
      <c r="J805" s="45">
        <v>9001</v>
      </c>
      <c r="K805" s="49" t="s">
        <v>110</v>
      </c>
      <c r="L805" s="82" t="str">
        <f>IF(J805=9001,VLOOKUP(K805,'ISO-reference'!$C$1:$D$67,2,FALSE),IF(J805=45001,VLOOKUP(K805,'ISO-reference'!$A$1:$B$40,2,FALSE),IF(J805=21001,VLOOKUP(K805,'ISO-reference'!$E$1:$F$75,2,FALSE),"No ISO Mapping")))</f>
        <v xml:space="preserve"> Customer communication</v>
      </c>
      <c r="M805" s="49" t="s">
        <v>21</v>
      </c>
      <c r="N805" s="16"/>
      <c r="O805" s="55">
        <v>43842</v>
      </c>
      <c r="P805" s="52">
        <v>44229</v>
      </c>
      <c r="Q805" s="82" t="s">
        <v>1445</v>
      </c>
      <c r="R805" s="28" t="str">
        <f t="shared" si="77"/>
        <v>Closed</v>
      </c>
      <c r="S805" s="17">
        <f t="shared" ca="1" si="72"/>
        <v>120</v>
      </c>
      <c r="T805" s="17">
        <f t="shared" si="78"/>
        <v>387</v>
      </c>
      <c r="U805" s="45"/>
      <c r="V805" s="45">
        <v>34301</v>
      </c>
    </row>
    <row r="806" spans="1:22">
      <c r="A806" s="45">
        <v>805</v>
      </c>
      <c r="B806" s="95" t="s">
        <v>1446</v>
      </c>
      <c r="C806" s="49" t="s">
        <v>9</v>
      </c>
      <c r="D806" s="51">
        <v>44109</v>
      </c>
      <c r="E806" s="51" t="s">
        <v>2551</v>
      </c>
      <c r="F806" s="51" t="s">
        <v>76</v>
      </c>
      <c r="G806" s="49" t="s">
        <v>77</v>
      </c>
      <c r="H806" s="49" t="s">
        <v>88</v>
      </c>
      <c r="I806" s="49" t="str">
        <f t="shared" si="76"/>
        <v>Neutral</v>
      </c>
      <c r="J806" s="45">
        <v>45001</v>
      </c>
      <c r="K806" s="49">
        <v>7.4</v>
      </c>
      <c r="L806" s="82" t="str">
        <f>IF(J806=9001,VLOOKUP(K806,'ISO-reference'!$C$1:$D$67,2,FALSE),IF(J806=45001,VLOOKUP(K806,'ISO-reference'!$A$1:$B$40,2,FALSE),IF(J806=21001,VLOOKUP(K806,'ISO-reference'!$E$1:$F$75,2,FALSE),"No ISO Mapping")))</f>
        <v xml:space="preserve"> Communication</v>
      </c>
      <c r="M806" s="49" t="s">
        <v>94</v>
      </c>
      <c r="N806" s="16"/>
      <c r="O806" s="55">
        <v>44115</v>
      </c>
      <c r="P806" s="52">
        <v>44243</v>
      </c>
      <c r="Q806" s="82" t="s">
        <v>1447</v>
      </c>
      <c r="R806" s="28" t="str">
        <f t="shared" si="77"/>
        <v>Closed</v>
      </c>
      <c r="S806" s="17">
        <f t="shared" ca="1" si="72"/>
        <v>134</v>
      </c>
      <c r="T806" s="17">
        <f t="shared" si="78"/>
        <v>128</v>
      </c>
      <c r="U806" s="45"/>
      <c r="V806" s="45">
        <v>34302</v>
      </c>
    </row>
    <row r="807" spans="1:22">
      <c r="A807" s="45">
        <v>806</v>
      </c>
      <c r="B807" s="95" t="s">
        <v>1448</v>
      </c>
      <c r="C807" s="49" t="s">
        <v>9</v>
      </c>
      <c r="D807" s="51">
        <v>44109</v>
      </c>
      <c r="E807" s="51" t="s">
        <v>2551</v>
      </c>
      <c r="F807" s="51" t="s">
        <v>76</v>
      </c>
      <c r="G807" s="49" t="s">
        <v>77</v>
      </c>
      <c r="H807" s="49" t="s">
        <v>88</v>
      </c>
      <c r="I807" s="49" t="str">
        <f t="shared" si="76"/>
        <v>Neutral</v>
      </c>
      <c r="J807" s="45">
        <v>45001</v>
      </c>
      <c r="K807" s="49">
        <v>7.4</v>
      </c>
      <c r="L807" s="82" t="str">
        <f>IF(J807=9001,VLOOKUP(K807,'ISO-reference'!$C$1:$D$67,2,FALSE),IF(J807=45001,VLOOKUP(K807,'ISO-reference'!$A$1:$B$40,2,FALSE),IF(J807=21001,VLOOKUP(K807,'ISO-reference'!$E$1:$F$75,2,FALSE),"No ISO Mapping")))</f>
        <v xml:space="preserve"> Communication</v>
      </c>
      <c r="M807" s="49" t="s">
        <v>94</v>
      </c>
      <c r="N807" s="16"/>
      <c r="O807" s="55">
        <v>44200</v>
      </c>
      <c r="P807" s="52">
        <v>44233</v>
      </c>
      <c r="Q807" s="82" t="s">
        <v>1449</v>
      </c>
      <c r="R807" s="28" t="str">
        <f t="shared" si="77"/>
        <v>Closed</v>
      </c>
      <c r="S807" s="17">
        <f t="shared" ca="1" si="72"/>
        <v>124</v>
      </c>
      <c r="T807" s="17">
        <f t="shared" si="78"/>
        <v>33</v>
      </c>
      <c r="U807" s="45"/>
      <c r="V807" s="45">
        <v>34303</v>
      </c>
    </row>
    <row r="808" spans="1:22">
      <c r="A808" s="45">
        <v>807</v>
      </c>
      <c r="B808" s="95" t="s">
        <v>1450</v>
      </c>
      <c r="C808" s="49" t="s">
        <v>9</v>
      </c>
      <c r="D808" s="51">
        <v>44109</v>
      </c>
      <c r="E808" s="51" t="s">
        <v>2551</v>
      </c>
      <c r="F808" s="51" t="s">
        <v>76</v>
      </c>
      <c r="G808" s="49" t="s">
        <v>77</v>
      </c>
      <c r="H808" s="49" t="s">
        <v>88</v>
      </c>
      <c r="I808" s="49" t="str">
        <f t="shared" si="76"/>
        <v>Neutral</v>
      </c>
      <c r="J808" s="45">
        <v>9001</v>
      </c>
      <c r="K808" s="49" t="s">
        <v>947</v>
      </c>
      <c r="L808" s="82" t="str">
        <f>IF(J808=9001,VLOOKUP(K808,'ISO-reference'!$C$1:$D$67,2,FALSE),IF(J808=45001,VLOOKUP(K808,'ISO-reference'!$A$1:$B$40,2,FALSE),IF(J808=21001,VLOOKUP(K808,'ISO-reference'!$E$1:$F$75,2,FALSE),"No ISO Mapping")))</f>
        <v xml:space="preserve"> Customer satisfaction</v>
      </c>
      <c r="M808" s="49" t="s">
        <v>94</v>
      </c>
      <c r="N808" s="16"/>
      <c r="O808" s="55">
        <v>44200</v>
      </c>
      <c r="P808" s="52">
        <v>44231</v>
      </c>
      <c r="Q808" s="82" t="s">
        <v>1451</v>
      </c>
      <c r="R808" s="28" t="str">
        <f t="shared" si="77"/>
        <v>Closed</v>
      </c>
      <c r="S808" s="17">
        <f t="shared" ca="1" si="72"/>
        <v>122</v>
      </c>
      <c r="T808" s="17">
        <f t="shared" si="78"/>
        <v>31</v>
      </c>
      <c r="U808" s="45"/>
      <c r="V808" s="45">
        <v>34304</v>
      </c>
    </row>
    <row r="809" spans="1:22">
      <c r="A809" s="45">
        <v>808</v>
      </c>
      <c r="B809" s="95" t="s">
        <v>1452</v>
      </c>
      <c r="C809" s="49" t="s">
        <v>9</v>
      </c>
      <c r="D809" s="51">
        <v>44110</v>
      </c>
      <c r="E809" s="51" t="s">
        <v>2551</v>
      </c>
      <c r="F809" s="51" t="s">
        <v>76</v>
      </c>
      <c r="G809" s="49" t="s">
        <v>77</v>
      </c>
      <c r="H809" s="49" t="s">
        <v>88</v>
      </c>
      <c r="I809" s="49" t="str">
        <f t="shared" si="76"/>
        <v>Neutral</v>
      </c>
      <c r="J809" s="45">
        <v>9001</v>
      </c>
      <c r="K809" s="49" t="s">
        <v>947</v>
      </c>
      <c r="L809" s="82" t="str">
        <f>IF(J809=9001,VLOOKUP(K809,'ISO-reference'!$C$1:$D$67,2,FALSE),IF(J809=45001,VLOOKUP(K809,'ISO-reference'!$A$1:$B$40,2,FALSE),IF(J809=21001,VLOOKUP(K809,'ISO-reference'!$E$1:$F$75,2,FALSE),"No ISO Mapping")))</f>
        <v xml:space="preserve"> Customer satisfaction</v>
      </c>
      <c r="M809" s="49" t="s">
        <v>489</v>
      </c>
      <c r="N809" s="16"/>
      <c r="O809" s="55">
        <v>44165</v>
      </c>
      <c r="P809" s="52">
        <v>44231</v>
      </c>
      <c r="Q809" s="82" t="s">
        <v>1453</v>
      </c>
      <c r="R809" s="28" t="str">
        <f t="shared" si="77"/>
        <v>Closed</v>
      </c>
      <c r="S809" s="17">
        <f t="shared" ca="1" si="72"/>
        <v>121</v>
      </c>
      <c r="T809" s="17">
        <f t="shared" si="78"/>
        <v>66</v>
      </c>
      <c r="U809" s="45"/>
      <c r="V809" s="45">
        <v>34305</v>
      </c>
    </row>
    <row r="810" spans="1:22">
      <c r="A810" s="45">
        <v>809</v>
      </c>
      <c r="B810" s="95" t="s">
        <v>1454</v>
      </c>
      <c r="C810" s="49" t="s">
        <v>9</v>
      </c>
      <c r="D810" s="51">
        <v>44110</v>
      </c>
      <c r="E810" s="51" t="s">
        <v>2551</v>
      </c>
      <c r="F810" s="51" t="s">
        <v>76</v>
      </c>
      <c r="G810" s="49" t="s">
        <v>77</v>
      </c>
      <c r="H810" s="49" t="s">
        <v>88</v>
      </c>
      <c r="I810" s="49" t="str">
        <f t="shared" si="76"/>
        <v>Neutral</v>
      </c>
      <c r="J810" s="45">
        <v>9001</v>
      </c>
      <c r="K810" s="49">
        <v>6.1</v>
      </c>
      <c r="L810" s="82" t="str">
        <f>IF(J810=9001,VLOOKUP(K810,'ISO-reference'!$C$1:$D$67,2,FALSE),IF(J810=45001,VLOOKUP(K810,'ISO-reference'!$A$1:$B$40,2,FALSE),IF(J810=21001,VLOOKUP(K810,'ISO-reference'!$E$1:$F$75,2,FALSE),"No ISO Mapping")))</f>
        <v xml:space="preserve"> Address risk &amp; opportunity</v>
      </c>
      <c r="M810" s="49" t="s">
        <v>21</v>
      </c>
      <c r="N810" s="16"/>
      <c r="O810" s="55">
        <v>44200</v>
      </c>
      <c r="P810" s="52">
        <v>44235</v>
      </c>
      <c r="Q810" s="82" t="s">
        <v>1455</v>
      </c>
      <c r="R810" s="28" t="str">
        <f t="shared" si="77"/>
        <v>Closed</v>
      </c>
      <c r="S810" s="17">
        <f t="shared" ca="1" si="72"/>
        <v>125</v>
      </c>
      <c r="T810" s="17">
        <f t="shared" si="78"/>
        <v>35</v>
      </c>
      <c r="U810" s="45"/>
      <c r="V810" s="45">
        <v>34309</v>
      </c>
    </row>
    <row r="811" spans="1:22" ht="27.6">
      <c r="A811" s="45">
        <v>810</v>
      </c>
      <c r="B811" s="95" t="s">
        <v>1456</v>
      </c>
      <c r="C811" s="49" t="s">
        <v>9</v>
      </c>
      <c r="D811" s="51">
        <v>44110</v>
      </c>
      <c r="E811" s="51" t="s">
        <v>2551</v>
      </c>
      <c r="F811" s="51" t="s">
        <v>76</v>
      </c>
      <c r="G811" s="49" t="s">
        <v>77</v>
      </c>
      <c r="H811" s="49" t="s">
        <v>88</v>
      </c>
      <c r="I811" s="49" t="str">
        <f t="shared" si="76"/>
        <v>Neutral</v>
      </c>
      <c r="J811" s="45">
        <v>45001</v>
      </c>
      <c r="K811" s="49" t="s">
        <v>591</v>
      </c>
      <c r="L811" s="82" t="str">
        <f>IF(J811=9001,VLOOKUP(K811,'ISO-reference'!$C$1:$D$67,2,FALSE),IF(J811=45001,VLOOKUP(K811,'ISO-reference'!$A$1:$B$40,2,FALSE),IF(J811=21001,VLOOKUP(K811,'ISO-reference'!$E$1:$F$75,2,FALSE),"No ISO Mapping")))</f>
        <v xml:space="preserve"> Eliminating Hazards and reducing OH&amp;S risks</v>
      </c>
      <c r="M811" s="49" t="s">
        <v>13</v>
      </c>
      <c r="N811" s="16"/>
      <c r="O811" s="55">
        <v>44200</v>
      </c>
      <c r="P811" s="52">
        <v>44233</v>
      </c>
      <c r="Q811" s="82" t="s">
        <v>1457</v>
      </c>
      <c r="R811" s="28" t="str">
        <f t="shared" si="77"/>
        <v>Closed</v>
      </c>
      <c r="S811" s="17">
        <f t="shared" ref="S811:S874" ca="1" si="79">IF(P811="NA",TODAY()-D811, P811-D811)</f>
        <v>123</v>
      </c>
      <c r="T811" s="17">
        <f t="shared" si="78"/>
        <v>33</v>
      </c>
      <c r="U811" s="45"/>
      <c r="V811" s="45">
        <v>34311</v>
      </c>
    </row>
    <row r="812" spans="1:22">
      <c r="A812" s="45">
        <v>811</v>
      </c>
      <c r="B812" s="95" t="s">
        <v>1458</v>
      </c>
      <c r="C812" s="49" t="s">
        <v>9</v>
      </c>
      <c r="D812" s="51">
        <v>44110</v>
      </c>
      <c r="E812" s="51" t="s">
        <v>2551</v>
      </c>
      <c r="F812" s="51" t="s">
        <v>76</v>
      </c>
      <c r="G812" s="49" t="s">
        <v>77</v>
      </c>
      <c r="H812" s="49" t="s">
        <v>19</v>
      </c>
      <c r="I812" s="49" t="str">
        <f t="shared" si="76"/>
        <v>Neutral</v>
      </c>
      <c r="J812" s="45">
        <v>9001</v>
      </c>
      <c r="K812" s="49">
        <v>7.3</v>
      </c>
      <c r="L812" s="82" t="str">
        <f>IF(J812=9001,VLOOKUP(K812,'ISO-reference'!$C$1:$D$67,2,FALSE),IF(J812=45001,VLOOKUP(K812,'ISO-reference'!$A$1:$B$40,2,FALSE),IF(J812=21001,VLOOKUP(K812,'ISO-reference'!$E$1:$F$75,2,FALSE),"No ISO Mapping")))</f>
        <v xml:space="preserve"> Awareness</v>
      </c>
      <c r="M812" s="49" t="s">
        <v>13</v>
      </c>
      <c r="N812" s="16"/>
      <c r="O812" s="55">
        <v>44227</v>
      </c>
      <c r="P812" s="52">
        <v>44208</v>
      </c>
      <c r="Q812" s="82" t="s">
        <v>1459</v>
      </c>
      <c r="R812" s="28" t="str">
        <f t="shared" si="77"/>
        <v>Closed</v>
      </c>
      <c r="S812" s="17">
        <f t="shared" ca="1" si="79"/>
        <v>98</v>
      </c>
      <c r="T812" s="17">
        <f t="shared" si="78"/>
        <v>-19</v>
      </c>
      <c r="U812" s="45"/>
      <c r="V812" s="45">
        <v>34312</v>
      </c>
    </row>
    <row r="813" spans="1:22">
      <c r="A813" s="45">
        <v>812</v>
      </c>
      <c r="B813" s="95" t="s">
        <v>1460</v>
      </c>
      <c r="C813" s="49" t="s">
        <v>9</v>
      </c>
      <c r="D813" s="51">
        <v>44110</v>
      </c>
      <c r="E813" s="51" t="s">
        <v>2551</v>
      </c>
      <c r="F813" s="51" t="s">
        <v>76</v>
      </c>
      <c r="G813" s="49" t="s">
        <v>77</v>
      </c>
      <c r="H813" s="49" t="s">
        <v>19</v>
      </c>
      <c r="I813" s="49" t="str">
        <f t="shared" si="76"/>
        <v>Neutral</v>
      </c>
      <c r="J813" s="45">
        <v>9001</v>
      </c>
      <c r="K813" s="49" t="s">
        <v>24</v>
      </c>
      <c r="L813" s="82" t="str">
        <f>IF(J813=9001,VLOOKUP(K813,'ISO-reference'!$C$1:$D$67,2,FALSE),IF(J813=45001,VLOOKUP(K813,'ISO-reference'!$A$1:$B$40,2,FALSE),IF(J813=21001,VLOOKUP(K813,'ISO-reference'!$E$1:$F$75,2,FALSE),"No ISO Mapping")))</f>
        <v xml:space="preserve"> Design &amp; development planning</v>
      </c>
      <c r="M813" s="49" t="s">
        <v>21</v>
      </c>
      <c r="N813" s="16"/>
      <c r="O813" s="55">
        <v>44200</v>
      </c>
      <c r="P813" s="52">
        <v>44235</v>
      </c>
      <c r="Q813" s="82" t="s">
        <v>1461</v>
      </c>
      <c r="R813" s="28" t="str">
        <f t="shared" si="77"/>
        <v>Closed</v>
      </c>
      <c r="S813" s="17">
        <f t="shared" ca="1" si="79"/>
        <v>125</v>
      </c>
      <c r="T813" s="17">
        <f t="shared" si="78"/>
        <v>35</v>
      </c>
      <c r="U813" s="45"/>
      <c r="V813" s="45">
        <v>34314</v>
      </c>
    </row>
    <row r="814" spans="1:22">
      <c r="A814" s="45">
        <v>813</v>
      </c>
      <c r="B814" s="95" t="s">
        <v>1462</v>
      </c>
      <c r="C814" s="49" t="s">
        <v>9</v>
      </c>
      <c r="D814" s="51">
        <v>44110</v>
      </c>
      <c r="E814" s="51" t="s">
        <v>2551</v>
      </c>
      <c r="F814" s="51" t="s">
        <v>76</v>
      </c>
      <c r="G814" s="49" t="s">
        <v>77</v>
      </c>
      <c r="H814" s="49" t="s">
        <v>19</v>
      </c>
      <c r="I814" s="49" t="str">
        <f t="shared" si="76"/>
        <v>Neutral</v>
      </c>
      <c r="J814" s="45">
        <v>9001</v>
      </c>
      <c r="K814" s="49" t="s">
        <v>20</v>
      </c>
      <c r="L814" s="82" t="str">
        <f>IF(J814=9001,VLOOKUP(K814,'ISO-reference'!$C$1:$D$67,2,FALSE),IF(J814=45001,VLOOKUP(K814,'ISO-reference'!$A$1:$B$40,2,FALSE),IF(J814=21001,VLOOKUP(K814,'ISO-reference'!$E$1:$F$75,2,FALSE),"No ISO Mapping")))</f>
        <v xml:space="preserve"> Design &amp; development inputs</v>
      </c>
      <c r="M814" s="49" t="s">
        <v>21</v>
      </c>
      <c r="N814" s="16"/>
      <c r="O814" s="55">
        <v>44116</v>
      </c>
      <c r="P814" s="52">
        <v>44175</v>
      </c>
      <c r="Q814" s="82" t="s">
        <v>1463</v>
      </c>
      <c r="R814" s="28" t="str">
        <f t="shared" si="77"/>
        <v>Closed</v>
      </c>
      <c r="S814" s="17">
        <f t="shared" ca="1" si="79"/>
        <v>65</v>
      </c>
      <c r="T814" s="17">
        <f t="shared" si="78"/>
        <v>59</v>
      </c>
      <c r="U814" s="45"/>
      <c r="V814" s="45">
        <v>34315</v>
      </c>
    </row>
    <row r="815" spans="1:22">
      <c r="A815" s="45">
        <v>814</v>
      </c>
      <c r="B815" s="95" t="s">
        <v>1464</v>
      </c>
      <c r="C815" s="49" t="s">
        <v>9</v>
      </c>
      <c r="D815" s="51">
        <v>44110</v>
      </c>
      <c r="E815" s="51" t="s">
        <v>2551</v>
      </c>
      <c r="F815" s="51" t="s">
        <v>76</v>
      </c>
      <c r="G815" s="49" t="s">
        <v>77</v>
      </c>
      <c r="H815" s="49" t="s">
        <v>19</v>
      </c>
      <c r="I815" s="49" t="str">
        <f t="shared" si="76"/>
        <v>Neutral</v>
      </c>
      <c r="J815" s="45">
        <v>9001</v>
      </c>
      <c r="K815" s="49" t="s">
        <v>27</v>
      </c>
      <c r="L815" s="82" t="str">
        <f>IF(J815=9001,VLOOKUP(K815,'ISO-reference'!$C$1:$D$67,2,FALSE),IF(J815=45001,VLOOKUP(K815,'ISO-reference'!$A$1:$B$40,2,FALSE),IF(J815=21001,VLOOKUP(K815,'ISO-reference'!$E$1:$F$75,2,FALSE),"No ISO Mapping")))</f>
        <v xml:space="preserve"> Design &amp; development controls</v>
      </c>
      <c r="M815" s="49" t="s">
        <v>21</v>
      </c>
      <c r="N815" s="16"/>
      <c r="O815" s="55">
        <v>44200</v>
      </c>
      <c r="P815" s="52">
        <v>44233</v>
      </c>
      <c r="Q815" s="82" t="s">
        <v>1465</v>
      </c>
      <c r="R815" s="28" t="str">
        <f t="shared" si="77"/>
        <v>Closed</v>
      </c>
      <c r="S815" s="17">
        <f t="shared" ca="1" si="79"/>
        <v>123</v>
      </c>
      <c r="T815" s="17">
        <f t="shared" si="78"/>
        <v>33</v>
      </c>
      <c r="U815" s="45"/>
      <c r="V815" s="45">
        <v>34316</v>
      </c>
    </row>
    <row r="816" spans="1:22" ht="27.6">
      <c r="A816" s="45">
        <v>815</v>
      </c>
      <c r="B816" s="95" t="s">
        <v>1466</v>
      </c>
      <c r="C816" s="49" t="s">
        <v>9</v>
      </c>
      <c r="D816" s="51">
        <v>44159</v>
      </c>
      <c r="E816" s="51" t="s">
        <v>2551</v>
      </c>
      <c r="F816" s="51" t="s">
        <v>742</v>
      </c>
      <c r="G816" s="49" t="s">
        <v>927</v>
      </c>
      <c r="H816" s="49" t="s">
        <v>88</v>
      </c>
      <c r="I816" s="49" t="str">
        <f t="shared" si="76"/>
        <v>Neutral</v>
      </c>
      <c r="J816" s="45">
        <v>9001</v>
      </c>
      <c r="K816" s="49">
        <v>7.3</v>
      </c>
      <c r="L816" s="82" t="str">
        <f>IF(J816=9001,VLOOKUP(K816,'ISO-reference'!$C$1:$D$67,2,FALSE),IF(J816=45001,VLOOKUP(K816,'ISO-reference'!$A$1:$B$40,2,FALSE),IF(J816=21001,VLOOKUP(K816,'ISO-reference'!$E$1:$F$75,2,FALSE),"No ISO Mapping")))</f>
        <v xml:space="preserve"> Awareness</v>
      </c>
      <c r="M816" s="49" t="s">
        <v>94</v>
      </c>
      <c r="N816" s="16"/>
      <c r="O816" s="52">
        <v>44220</v>
      </c>
      <c r="P816" s="52">
        <v>44221</v>
      </c>
      <c r="Q816" s="82" t="s">
        <v>1467</v>
      </c>
      <c r="R816" s="28" t="str">
        <f t="shared" si="77"/>
        <v>Closed</v>
      </c>
      <c r="S816" s="17">
        <f t="shared" ca="1" si="79"/>
        <v>62</v>
      </c>
      <c r="T816" s="17">
        <f t="shared" si="78"/>
        <v>1</v>
      </c>
      <c r="U816" s="45"/>
      <c r="V816" s="45">
        <v>35969</v>
      </c>
    </row>
    <row r="817" spans="1:22" ht="27.6">
      <c r="A817" s="45">
        <v>816</v>
      </c>
      <c r="B817" s="95" t="s">
        <v>1468</v>
      </c>
      <c r="C817" s="49" t="s">
        <v>9</v>
      </c>
      <c r="D817" s="51">
        <v>44159</v>
      </c>
      <c r="E817" s="51" t="s">
        <v>2551</v>
      </c>
      <c r="F817" s="51" t="s">
        <v>742</v>
      </c>
      <c r="G817" s="49" t="s">
        <v>927</v>
      </c>
      <c r="H817" s="49" t="s">
        <v>19</v>
      </c>
      <c r="I817" s="49" t="str">
        <f t="shared" si="76"/>
        <v>Neutral</v>
      </c>
      <c r="J817" s="45">
        <v>9001</v>
      </c>
      <c r="K817" s="49">
        <v>6.2</v>
      </c>
      <c r="L817" s="82" t="str">
        <f>IF(J817=9001,VLOOKUP(K817,'ISO-reference'!$C$1:$D$67,2,FALSE),IF(J817=45001,VLOOKUP(K817,'ISO-reference'!$A$1:$B$40,2,FALSE),IF(J817=21001,VLOOKUP(K817,'ISO-reference'!$E$1:$F$75,2,FALSE),"No ISO Mapping")))</f>
        <v xml:space="preserve"> Quality objectives &amp; planning to achieve them</v>
      </c>
      <c r="M817" s="49" t="s">
        <v>94</v>
      </c>
      <c r="N817" s="16"/>
      <c r="O817" s="52">
        <v>44220</v>
      </c>
      <c r="P817" s="52">
        <v>44217</v>
      </c>
      <c r="Q817" s="82" t="s">
        <v>1469</v>
      </c>
      <c r="R817" s="28" t="str">
        <f t="shared" si="77"/>
        <v>Closed</v>
      </c>
      <c r="S817" s="17">
        <f t="shared" ca="1" si="79"/>
        <v>58</v>
      </c>
      <c r="T817" s="17">
        <f t="shared" si="78"/>
        <v>-3</v>
      </c>
      <c r="U817" s="45"/>
      <c r="V817" s="45">
        <v>35971</v>
      </c>
    </row>
    <row r="818" spans="1:22" ht="27.6">
      <c r="A818" s="45">
        <v>817</v>
      </c>
      <c r="B818" s="95" t="s">
        <v>1470</v>
      </c>
      <c r="C818" s="49" t="s">
        <v>9</v>
      </c>
      <c r="D818" s="51">
        <v>44159</v>
      </c>
      <c r="E818" s="51" t="s">
        <v>2551</v>
      </c>
      <c r="F818" s="51" t="s">
        <v>742</v>
      </c>
      <c r="G818" s="49" t="s">
        <v>927</v>
      </c>
      <c r="H818" s="49" t="s">
        <v>19</v>
      </c>
      <c r="I818" s="49" t="str">
        <f t="shared" si="76"/>
        <v>Neutral</v>
      </c>
      <c r="J818" s="45">
        <v>9001</v>
      </c>
      <c r="K818" s="49">
        <v>6.1</v>
      </c>
      <c r="L818" s="82" t="str">
        <f>IF(J818=9001,VLOOKUP(K818,'ISO-reference'!$C$1:$D$67,2,FALSE),IF(J818=45001,VLOOKUP(K818,'ISO-reference'!$A$1:$B$40,2,FALSE),IF(J818=21001,VLOOKUP(K818,'ISO-reference'!$E$1:$F$75,2,FALSE),"No ISO Mapping")))</f>
        <v xml:space="preserve"> Address risk &amp; opportunity</v>
      </c>
      <c r="M818" s="49" t="s">
        <v>489</v>
      </c>
      <c r="N818" s="16"/>
      <c r="O818" s="52">
        <v>44220</v>
      </c>
      <c r="P818" s="52">
        <v>44217</v>
      </c>
      <c r="Q818" s="82" t="s">
        <v>1471</v>
      </c>
      <c r="R818" s="28" t="str">
        <f t="shared" si="77"/>
        <v>Closed</v>
      </c>
      <c r="S818" s="17">
        <f t="shared" ca="1" si="79"/>
        <v>58</v>
      </c>
      <c r="T818" s="17">
        <f t="shared" si="78"/>
        <v>-3</v>
      </c>
      <c r="U818" s="45"/>
      <c r="V818" s="45">
        <v>35973</v>
      </c>
    </row>
    <row r="819" spans="1:22" ht="27.6">
      <c r="A819" s="45">
        <v>818</v>
      </c>
      <c r="B819" s="95" t="s">
        <v>1472</v>
      </c>
      <c r="C819" s="49" t="s">
        <v>9</v>
      </c>
      <c r="D819" s="51">
        <v>44159</v>
      </c>
      <c r="E819" s="51" t="s">
        <v>2551</v>
      </c>
      <c r="F819" s="51" t="s">
        <v>742</v>
      </c>
      <c r="G819" s="49" t="s">
        <v>927</v>
      </c>
      <c r="H819" s="49" t="s">
        <v>19</v>
      </c>
      <c r="I819" s="49" t="str">
        <f t="shared" si="76"/>
        <v>Neutral</v>
      </c>
      <c r="J819" s="45">
        <v>9001</v>
      </c>
      <c r="K819" s="49">
        <v>6.1</v>
      </c>
      <c r="L819" s="82" t="str">
        <f>IF(J819=9001,VLOOKUP(K819,'ISO-reference'!$C$1:$D$67,2,FALSE),IF(J819=45001,VLOOKUP(K819,'ISO-reference'!$A$1:$B$40,2,FALSE),IF(J819=21001,VLOOKUP(K819,'ISO-reference'!$E$1:$F$75,2,FALSE),"No ISO Mapping")))</f>
        <v xml:space="preserve"> Address risk &amp; opportunity</v>
      </c>
      <c r="M819" s="49" t="s">
        <v>489</v>
      </c>
      <c r="N819" s="16"/>
      <c r="O819" s="52">
        <v>44220</v>
      </c>
      <c r="P819" s="52">
        <v>44217</v>
      </c>
      <c r="Q819" s="82" t="s">
        <v>1473</v>
      </c>
      <c r="R819" s="28" t="str">
        <f t="shared" si="77"/>
        <v>Closed</v>
      </c>
      <c r="S819" s="17">
        <f t="shared" ca="1" si="79"/>
        <v>58</v>
      </c>
      <c r="T819" s="17">
        <f t="shared" si="78"/>
        <v>-3</v>
      </c>
      <c r="U819" s="45"/>
      <c r="V819" s="45">
        <v>35974</v>
      </c>
    </row>
    <row r="820" spans="1:22" ht="27.6">
      <c r="A820" s="45">
        <v>819</v>
      </c>
      <c r="B820" s="95" t="s">
        <v>1474</v>
      </c>
      <c r="C820" s="49" t="s">
        <v>9</v>
      </c>
      <c r="D820" s="51">
        <v>44159</v>
      </c>
      <c r="E820" s="51" t="s">
        <v>2551</v>
      </c>
      <c r="F820" s="51" t="s">
        <v>742</v>
      </c>
      <c r="G820" s="49" t="s">
        <v>927</v>
      </c>
      <c r="H820" s="49" t="s">
        <v>19</v>
      </c>
      <c r="I820" s="49" t="str">
        <f t="shared" si="76"/>
        <v>Neutral</v>
      </c>
      <c r="J820" s="45">
        <v>45001</v>
      </c>
      <c r="K820" s="49">
        <v>8.1999999999999993</v>
      </c>
      <c r="L820" s="82" t="str">
        <f>IF(J820=9001,VLOOKUP(K820,'ISO-reference'!$C$1:$D$67,2,FALSE),IF(J820=45001,VLOOKUP(K820,'ISO-reference'!$A$1:$B$40,2,FALSE),IF(J820=21001,VLOOKUP(K820,'ISO-reference'!$E$1:$F$75,2,FALSE),"No ISO Mapping")))</f>
        <v xml:space="preserve"> Emergency preparedness and response</v>
      </c>
      <c r="M820" s="49" t="s">
        <v>13</v>
      </c>
      <c r="N820" s="16"/>
      <c r="O820" s="52">
        <v>44220</v>
      </c>
      <c r="P820" s="52">
        <v>44217</v>
      </c>
      <c r="Q820" s="82" t="s">
        <v>1475</v>
      </c>
      <c r="R820" s="28" t="str">
        <f t="shared" si="77"/>
        <v>Closed</v>
      </c>
      <c r="S820" s="17">
        <f t="shared" ca="1" si="79"/>
        <v>58</v>
      </c>
      <c r="T820" s="17">
        <f t="shared" si="78"/>
        <v>-3</v>
      </c>
      <c r="U820" s="45"/>
      <c r="V820" s="45">
        <v>35975</v>
      </c>
    </row>
    <row r="821" spans="1:22" ht="27.6">
      <c r="A821" s="45">
        <v>820</v>
      </c>
      <c r="B821" s="95" t="s">
        <v>1476</v>
      </c>
      <c r="C821" s="49" t="s">
        <v>9</v>
      </c>
      <c r="D821" s="51">
        <v>44159</v>
      </c>
      <c r="E821" s="51" t="s">
        <v>2551</v>
      </c>
      <c r="F821" s="51" t="s">
        <v>742</v>
      </c>
      <c r="G821" s="49" t="s">
        <v>927</v>
      </c>
      <c r="H821" s="49" t="s">
        <v>19</v>
      </c>
      <c r="I821" s="49" t="str">
        <f t="shared" si="76"/>
        <v>Neutral</v>
      </c>
      <c r="J821" s="45">
        <v>9001</v>
      </c>
      <c r="K821" s="49">
        <v>7.5</v>
      </c>
      <c r="L821" s="82" t="str">
        <f>IF(J821=9001,VLOOKUP(K821,'ISO-reference'!$C$1:$D$67,2,FALSE),IF(J821=45001,VLOOKUP(K821,'ISO-reference'!$A$1:$B$40,2,FALSE),IF(J821=21001,VLOOKUP(K821,'ISO-reference'!$E$1:$F$75,2,FALSE),"No ISO Mapping")))</f>
        <v xml:space="preserve"> Documented information</v>
      </c>
      <c r="M821" s="49" t="s">
        <v>13</v>
      </c>
      <c r="N821" s="16"/>
      <c r="O821" s="52">
        <v>44220</v>
      </c>
      <c r="P821" s="52">
        <v>44217</v>
      </c>
      <c r="Q821" s="82" t="s">
        <v>1477</v>
      </c>
      <c r="R821" s="28" t="str">
        <f t="shared" si="77"/>
        <v>Closed</v>
      </c>
      <c r="S821" s="17">
        <f t="shared" ca="1" si="79"/>
        <v>58</v>
      </c>
      <c r="T821" s="17">
        <f t="shared" si="78"/>
        <v>-3</v>
      </c>
      <c r="U821" s="45"/>
      <c r="V821" s="45">
        <v>35977</v>
      </c>
    </row>
    <row r="822" spans="1:22" ht="27.6">
      <c r="A822" s="45">
        <v>821</v>
      </c>
      <c r="B822" s="95" t="s">
        <v>1478</v>
      </c>
      <c r="C822" s="49" t="s">
        <v>9</v>
      </c>
      <c r="D822" s="51">
        <v>44159</v>
      </c>
      <c r="E822" s="51" t="s">
        <v>2551</v>
      </c>
      <c r="F822" s="51" t="s">
        <v>742</v>
      </c>
      <c r="G822" s="49" t="s">
        <v>927</v>
      </c>
      <c r="H822" s="49" t="s">
        <v>19</v>
      </c>
      <c r="I822" s="49" t="str">
        <f t="shared" si="76"/>
        <v>Neutral</v>
      </c>
      <c r="J822" s="45">
        <v>9001</v>
      </c>
      <c r="K822" s="49">
        <v>7.5</v>
      </c>
      <c r="L822" s="82" t="str">
        <f>IF(J822=9001,VLOOKUP(K822,'ISO-reference'!$C$1:$D$67,2,FALSE),IF(J822=45001,VLOOKUP(K822,'ISO-reference'!$A$1:$B$40,2,FALSE),IF(J822=21001,VLOOKUP(K822,'ISO-reference'!$E$1:$F$75,2,FALSE),"No ISO Mapping")))</f>
        <v xml:space="preserve"> Documented information</v>
      </c>
      <c r="M822" s="49" t="s">
        <v>16</v>
      </c>
      <c r="N822" s="16"/>
      <c r="O822" s="52">
        <v>44220</v>
      </c>
      <c r="P822" s="52">
        <v>44217</v>
      </c>
      <c r="Q822" s="82" t="s">
        <v>1479</v>
      </c>
      <c r="R822" s="28" t="str">
        <f t="shared" si="77"/>
        <v>Closed</v>
      </c>
      <c r="S822" s="17">
        <f t="shared" ca="1" si="79"/>
        <v>58</v>
      </c>
      <c r="T822" s="17">
        <f t="shared" si="78"/>
        <v>-3</v>
      </c>
      <c r="U822" s="45"/>
      <c r="V822" s="45">
        <v>35979</v>
      </c>
    </row>
    <row r="823" spans="1:22" ht="27.6">
      <c r="A823" s="45">
        <v>822</v>
      </c>
      <c r="B823" s="95" t="s">
        <v>1480</v>
      </c>
      <c r="C823" s="49" t="s">
        <v>9</v>
      </c>
      <c r="D823" s="51">
        <v>44155</v>
      </c>
      <c r="E823" s="51" t="s">
        <v>2551</v>
      </c>
      <c r="F823" s="51" t="s">
        <v>742</v>
      </c>
      <c r="G823" s="49" t="s">
        <v>743</v>
      </c>
      <c r="H823" s="49" t="s">
        <v>88</v>
      </c>
      <c r="I823" s="49" t="str">
        <f t="shared" si="76"/>
        <v>Neutral</v>
      </c>
      <c r="J823" s="45">
        <v>9001</v>
      </c>
      <c r="K823" s="49">
        <v>7.3</v>
      </c>
      <c r="L823" s="82" t="str">
        <f>IF(J823=9001,VLOOKUP(K823,'ISO-reference'!$C$1:$D$67,2,FALSE),IF(J823=45001,VLOOKUP(K823,'ISO-reference'!$A$1:$B$40,2,FALSE),IF(J823=21001,VLOOKUP(K823,'ISO-reference'!$E$1:$F$75,2,FALSE),"No ISO Mapping")))</f>
        <v xml:space="preserve"> Awareness</v>
      </c>
      <c r="M823" s="49" t="s">
        <v>94</v>
      </c>
      <c r="N823" s="16"/>
      <c r="O823" s="52">
        <v>44216</v>
      </c>
      <c r="P823" s="52">
        <v>44221</v>
      </c>
      <c r="Q823" s="82" t="s">
        <v>1467</v>
      </c>
      <c r="R823" s="28" t="str">
        <f t="shared" si="77"/>
        <v>Closed</v>
      </c>
      <c r="S823" s="17">
        <f t="shared" ca="1" si="79"/>
        <v>66</v>
      </c>
      <c r="T823" s="17">
        <f t="shared" si="78"/>
        <v>5</v>
      </c>
      <c r="U823" s="45"/>
      <c r="V823" s="45">
        <v>35981</v>
      </c>
    </row>
    <row r="824" spans="1:22" ht="27.6">
      <c r="A824" s="45">
        <v>823</v>
      </c>
      <c r="B824" s="95" t="s">
        <v>1481</v>
      </c>
      <c r="C824" s="49" t="s">
        <v>9</v>
      </c>
      <c r="D824" s="51">
        <v>44155</v>
      </c>
      <c r="E824" s="51" t="s">
        <v>2551</v>
      </c>
      <c r="F824" s="51" t="s">
        <v>742</v>
      </c>
      <c r="G824" s="49" t="s">
        <v>743</v>
      </c>
      <c r="H824" s="49" t="s">
        <v>88</v>
      </c>
      <c r="I824" s="49" t="str">
        <f t="shared" si="76"/>
        <v>Neutral</v>
      </c>
      <c r="J824" s="45">
        <v>9001</v>
      </c>
      <c r="K824" s="49">
        <v>4.2</v>
      </c>
      <c r="L824" s="82" t="str">
        <f>IF(J824=9001,VLOOKUP(K824,'ISO-reference'!$C$1:$D$67,2,FALSE),IF(J824=45001,VLOOKUP(K824,'ISO-reference'!$A$1:$B$40,2,FALSE),IF(J824=21001,VLOOKUP(K824,'ISO-reference'!$E$1:$F$75,2,FALSE),"No ISO Mapping")))</f>
        <v xml:space="preserve"> Needs &amp; Expectations</v>
      </c>
      <c r="M824" s="49" t="s">
        <v>94</v>
      </c>
      <c r="N824" s="16"/>
      <c r="O824" s="52">
        <v>44216</v>
      </c>
      <c r="P824" s="52">
        <v>44223</v>
      </c>
      <c r="Q824" s="82" t="s">
        <v>1482</v>
      </c>
      <c r="R824" s="28" t="str">
        <f t="shared" si="77"/>
        <v>Closed</v>
      </c>
      <c r="S824" s="17">
        <f t="shared" ca="1" si="79"/>
        <v>68</v>
      </c>
      <c r="T824" s="17">
        <f t="shared" si="78"/>
        <v>7</v>
      </c>
      <c r="U824" s="45"/>
      <c r="V824" s="45">
        <v>35982</v>
      </c>
    </row>
    <row r="825" spans="1:22" ht="27.6">
      <c r="A825" s="45">
        <v>824</v>
      </c>
      <c r="B825" s="95" t="s">
        <v>1483</v>
      </c>
      <c r="C825" s="49" t="s">
        <v>9</v>
      </c>
      <c r="D825" s="51">
        <v>44155</v>
      </c>
      <c r="E825" s="51" t="s">
        <v>2551</v>
      </c>
      <c r="F825" s="51" t="s">
        <v>742</v>
      </c>
      <c r="G825" s="49" t="s">
        <v>743</v>
      </c>
      <c r="H825" s="49" t="s">
        <v>88</v>
      </c>
      <c r="I825" s="49" t="str">
        <f t="shared" si="76"/>
        <v>Neutral</v>
      </c>
      <c r="J825" s="45">
        <v>9001</v>
      </c>
      <c r="K825" s="49">
        <v>7.5</v>
      </c>
      <c r="L825" s="82" t="str">
        <f>IF(J825=9001,VLOOKUP(K825,'ISO-reference'!$C$1:$D$67,2,FALSE),IF(J825=45001,VLOOKUP(K825,'ISO-reference'!$A$1:$B$40,2,FALSE),IF(J825=21001,VLOOKUP(K825,'ISO-reference'!$E$1:$F$75,2,FALSE),"No ISO Mapping")))</f>
        <v xml:space="preserve"> Documented information</v>
      </c>
      <c r="M825" s="49" t="s">
        <v>489</v>
      </c>
      <c r="N825" s="16"/>
      <c r="O825" s="52">
        <v>44216</v>
      </c>
      <c r="P825" s="52">
        <v>44223</v>
      </c>
      <c r="Q825" s="82" t="s">
        <v>1484</v>
      </c>
      <c r="R825" s="28" t="str">
        <f t="shared" si="77"/>
        <v>Closed</v>
      </c>
      <c r="S825" s="17">
        <f t="shared" ca="1" si="79"/>
        <v>68</v>
      </c>
      <c r="T825" s="17">
        <f t="shared" si="78"/>
        <v>7</v>
      </c>
      <c r="U825" s="45"/>
      <c r="V825" s="45">
        <v>35994</v>
      </c>
    </row>
    <row r="826" spans="1:22" ht="27.6">
      <c r="A826" s="45">
        <v>825</v>
      </c>
      <c r="B826" s="95" t="s">
        <v>1485</v>
      </c>
      <c r="C826" s="49" t="s">
        <v>9</v>
      </c>
      <c r="D826" s="51">
        <v>44155</v>
      </c>
      <c r="E826" s="51" t="s">
        <v>2551</v>
      </c>
      <c r="F826" s="51" t="s">
        <v>742</v>
      </c>
      <c r="G826" s="49" t="s">
        <v>743</v>
      </c>
      <c r="H826" s="49" t="s">
        <v>19</v>
      </c>
      <c r="I826" s="49" t="str">
        <f t="shared" si="76"/>
        <v>Neutral</v>
      </c>
      <c r="J826" s="45">
        <v>9001</v>
      </c>
      <c r="K826" s="49" t="s">
        <v>1486</v>
      </c>
      <c r="L826" s="82" t="str">
        <f>IF(J826=9001,VLOOKUP(K826,'ISO-reference'!$C$1:$D$67,2,FALSE),IF(J826=45001,VLOOKUP(K826,'ISO-reference'!$A$1:$B$40,2,FALSE),IF(J826=21001,VLOOKUP(K826,'ISO-reference'!$E$1:$F$75,2,FALSE),"No ISO Mapping")))</f>
        <v xml:space="preserve"> Post-delivery activities</v>
      </c>
      <c r="M826" s="49" t="s">
        <v>489</v>
      </c>
      <c r="N826" s="16"/>
      <c r="O826" s="52">
        <v>44216</v>
      </c>
      <c r="P826" s="52">
        <v>44223</v>
      </c>
      <c r="Q826" s="82" t="s">
        <v>1487</v>
      </c>
      <c r="R826" s="28" t="str">
        <f t="shared" si="77"/>
        <v>Closed</v>
      </c>
      <c r="S826" s="17">
        <f t="shared" ca="1" si="79"/>
        <v>68</v>
      </c>
      <c r="T826" s="17">
        <f t="shared" si="78"/>
        <v>7</v>
      </c>
      <c r="U826" s="45"/>
      <c r="V826" s="45">
        <v>35995</v>
      </c>
    </row>
    <row r="827" spans="1:22" ht="27.6">
      <c r="A827" s="45">
        <v>826</v>
      </c>
      <c r="B827" s="95" t="s">
        <v>1488</v>
      </c>
      <c r="C827" s="49" t="s">
        <v>9</v>
      </c>
      <c r="D827" s="51">
        <v>44155</v>
      </c>
      <c r="E827" s="51" t="s">
        <v>2551</v>
      </c>
      <c r="F827" s="51" t="s">
        <v>742</v>
      </c>
      <c r="G827" s="49" t="s">
        <v>743</v>
      </c>
      <c r="H827" s="49" t="s">
        <v>19</v>
      </c>
      <c r="I827" s="49" t="str">
        <f t="shared" si="76"/>
        <v>Neutral</v>
      </c>
      <c r="J827" s="45">
        <v>9001</v>
      </c>
      <c r="K827" s="49" t="s">
        <v>30</v>
      </c>
      <c r="L827" s="82" t="str">
        <f>IF(J827=9001,VLOOKUP(K827,'ISO-reference'!$C$1:$D$67,2,FALSE),IF(J827=45001,VLOOKUP(K827,'ISO-reference'!$A$1:$B$40,2,FALSE),IF(J827=21001,VLOOKUP(K827,'ISO-reference'!$E$1:$F$75,2,FALSE),"No ISO Mapping")))</f>
        <v xml:space="preserve"> Monitoring &amp; measuring resources</v>
      </c>
      <c r="M827" s="49" t="s">
        <v>21</v>
      </c>
      <c r="N827" s="16"/>
      <c r="O827" s="52">
        <v>44216</v>
      </c>
      <c r="P827" s="52">
        <v>44223</v>
      </c>
      <c r="Q827" s="82" t="s">
        <v>1489</v>
      </c>
      <c r="R827" s="28" t="str">
        <f t="shared" si="77"/>
        <v>Closed</v>
      </c>
      <c r="S827" s="17">
        <f t="shared" ca="1" si="79"/>
        <v>68</v>
      </c>
      <c r="T827" s="17">
        <f t="shared" si="78"/>
        <v>7</v>
      </c>
      <c r="U827" s="45"/>
      <c r="V827" s="45">
        <v>35996</v>
      </c>
    </row>
    <row r="828" spans="1:22" ht="27.6">
      <c r="A828" s="45">
        <v>827</v>
      </c>
      <c r="B828" s="95" t="s">
        <v>1490</v>
      </c>
      <c r="C828" s="49" t="s">
        <v>9</v>
      </c>
      <c r="D828" s="51">
        <v>44155</v>
      </c>
      <c r="E828" s="51" t="s">
        <v>2551</v>
      </c>
      <c r="F828" s="51" t="s">
        <v>742</v>
      </c>
      <c r="G828" s="49" t="s">
        <v>743</v>
      </c>
      <c r="H828" s="49" t="s">
        <v>19</v>
      </c>
      <c r="I828" s="49" t="str">
        <f t="shared" si="76"/>
        <v>Neutral</v>
      </c>
      <c r="J828" s="45">
        <v>9001</v>
      </c>
      <c r="K828" s="49" t="s">
        <v>30</v>
      </c>
      <c r="L828" s="82" t="str">
        <f>IF(J828=9001,VLOOKUP(K828,'ISO-reference'!$C$1:$D$67,2,FALSE),IF(J828=45001,VLOOKUP(K828,'ISO-reference'!$A$1:$B$40,2,FALSE),IF(J828=21001,VLOOKUP(K828,'ISO-reference'!$E$1:$F$75,2,FALSE),"No ISO Mapping")))</f>
        <v xml:space="preserve"> Monitoring &amp; measuring resources</v>
      </c>
      <c r="M828" s="49" t="s">
        <v>21</v>
      </c>
      <c r="N828" s="16"/>
      <c r="O828" s="52">
        <v>44216</v>
      </c>
      <c r="P828" s="52">
        <v>44223</v>
      </c>
      <c r="Q828" s="82" t="s">
        <v>1491</v>
      </c>
      <c r="R828" s="28" t="str">
        <f t="shared" si="77"/>
        <v>Closed</v>
      </c>
      <c r="S828" s="17">
        <f t="shared" ca="1" si="79"/>
        <v>68</v>
      </c>
      <c r="T828" s="17">
        <f t="shared" si="78"/>
        <v>7</v>
      </c>
      <c r="U828" s="45"/>
      <c r="V828" s="45">
        <v>35997</v>
      </c>
    </row>
    <row r="829" spans="1:22" ht="27.6">
      <c r="A829" s="45">
        <v>828</v>
      </c>
      <c r="B829" s="95" t="s">
        <v>1492</v>
      </c>
      <c r="C829" s="49" t="s">
        <v>9</v>
      </c>
      <c r="D829" s="51">
        <v>44155</v>
      </c>
      <c r="E829" s="51" t="s">
        <v>2551</v>
      </c>
      <c r="F829" s="51" t="s">
        <v>742</v>
      </c>
      <c r="G829" s="49" t="s">
        <v>743</v>
      </c>
      <c r="H829" s="49" t="s">
        <v>19</v>
      </c>
      <c r="I829" s="49" t="str">
        <f t="shared" si="76"/>
        <v>Neutral</v>
      </c>
      <c r="J829" s="45">
        <v>9001</v>
      </c>
      <c r="K829" s="49">
        <v>6.3</v>
      </c>
      <c r="L829" s="82" t="str">
        <f>IF(J829=9001,VLOOKUP(K829,'ISO-reference'!$C$1:$D$67,2,FALSE),IF(J829=45001,VLOOKUP(K829,'ISO-reference'!$A$1:$B$40,2,FALSE),IF(J829=21001,VLOOKUP(K829,'ISO-reference'!$E$1:$F$75,2,FALSE),"No ISO Mapping")))</f>
        <v xml:space="preserve"> Planning of changes</v>
      </c>
      <c r="M829" s="49" t="s">
        <v>21</v>
      </c>
      <c r="N829" s="16"/>
      <c r="O829" s="52">
        <v>44216</v>
      </c>
      <c r="P829" s="52">
        <v>44223</v>
      </c>
      <c r="Q829" s="82" t="s">
        <v>1493</v>
      </c>
      <c r="R829" s="28" t="str">
        <f t="shared" si="77"/>
        <v>Closed</v>
      </c>
      <c r="S829" s="17">
        <f t="shared" ca="1" si="79"/>
        <v>68</v>
      </c>
      <c r="T829" s="17">
        <f t="shared" si="78"/>
        <v>7</v>
      </c>
      <c r="U829" s="45"/>
      <c r="V829" s="45">
        <v>36000</v>
      </c>
    </row>
    <row r="830" spans="1:22" ht="27.6">
      <c r="A830" s="45">
        <v>829</v>
      </c>
      <c r="B830" s="95" t="s">
        <v>1494</v>
      </c>
      <c r="C830" s="49" t="s">
        <v>9</v>
      </c>
      <c r="D830" s="51">
        <v>44155</v>
      </c>
      <c r="E830" s="51" t="s">
        <v>2551</v>
      </c>
      <c r="F830" s="51" t="s">
        <v>742</v>
      </c>
      <c r="G830" s="49" t="s">
        <v>743</v>
      </c>
      <c r="H830" s="49" t="s">
        <v>19</v>
      </c>
      <c r="I830" s="49" t="str">
        <f t="shared" si="76"/>
        <v>Neutral</v>
      </c>
      <c r="J830" s="45">
        <v>9001</v>
      </c>
      <c r="K830" s="49">
        <v>6.1</v>
      </c>
      <c r="L830" s="82" t="str">
        <f>IF(J830=9001,VLOOKUP(K830,'ISO-reference'!$C$1:$D$67,2,FALSE),IF(J830=45001,VLOOKUP(K830,'ISO-reference'!$A$1:$B$40,2,FALSE),IF(J830=21001,VLOOKUP(K830,'ISO-reference'!$E$1:$F$75,2,FALSE),"No ISO Mapping")))</f>
        <v xml:space="preserve"> Address risk &amp; opportunity</v>
      </c>
      <c r="M830" s="49" t="s">
        <v>16</v>
      </c>
      <c r="N830" s="16"/>
      <c r="O830" s="52">
        <v>44216</v>
      </c>
      <c r="P830" s="52">
        <v>44223</v>
      </c>
      <c r="Q830" s="82" t="s">
        <v>1495</v>
      </c>
      <c r="R830" s="28" t="str">
        <f t="shared" si="77"/>
        <v>Closed</v>
      </c>
      <c r="S830" s="17">
        <f t="shared" ca="1" si="79"/>
        <v>68</v>
      </c>
      <c r="T830" s="17">
        <f t="shared" si="78"/>
        <v>7</v>
      </c>
      <c r="U830" s="45"/>
      <c r="V830" s="45">
        <v>36005</v>
      </c>
    </row>
    <row r="831" spans="1:22" ht="27.6">
      <c r="A831" s="45">
        <v>830</v>
      </c>
      <c r="B831" s="95" t="s">
        <v>1496</v>
      </c>
      <c r="C831" s="49" t="s">
        <v>9</v>
      </c>
      <c r="D831" s="51">
        <v>44155</v>
      </c>
      <c r="E831" s="51" t="s">
        <v>2551</v>
      </c>
      <c r="F831" s="51" t="s">
        <v>742</v>
      </c>
      <c r="G831" s="49" t="s">
        <v>743</v>
      </c>
      <c r="H831" s="49" t="s">
        <v>19</v>
      </c>
      <c r="I831" s="49" t="str">
        <f t="shared" si="76"/>
        <v>Neutral</v>
      </c>
      <c r="J831" s="45">
        <v>9001</v>
      </c>
      <c r="K831" s="49" t="s">
        <v>67</v>
      </c>
      <c r="L831" s="82" t="str">
        <f>IF(J831=9001,VLOOKUP(K831,'ISO-reference'!$C$1:$D$67,2,FALSE),IF(J831=45001,VLOOKUP(K831,'ISO-reference'!$A$1:$B$40,2,FALSE),IF(J831=21001,VLOOKUP(K831,'ISO-reference'!$E$1:$F$75,2,FALSE),"No ISO Mapping")))</f>
        <v xml:space="preserve"> General (External Processes)</v>
      </c>
      <c r="M831" s="49" t="s">
        <v>16</v>
      </c>
      <c r="N831" s="16"/>
      <c r="O831" s="52">
        <v>44216</v>
      </c>
      <c r="P831" s="52">
        <v>44223</v>
      </c>
      <c r="Q831" s="82" t="s">
        <v>1495</v>
      </c>
      <c r="R831" s="28" t="str">
        <f t="shared" si="77"/>
        <v>Closed</v>
      </c>
      <c r="S831" s="17">
        <f t="shared" ca="1" si="79"/>
        <v>68</v>
      </c>
      <c r="T831" s="17">
        <f t="shared" si="78"/>
        <v>7</v>
      </c>
      <c r="U831" s="45"/>
      <c r="V831" s="45">
        <v>36006</v>
      </c>
    </row>
    <row r="832" spans="1:22" ht="27.6">
      <c r="A832" s="45">
        <v>831</v>
      </c>
      <c r="B832" s="95" t="s">
        <v>1497</v>
      </c>
      <c r="C832" s="49" t="s">
        <v>9</v>
      </c>
      <c r="D832" s="51">
        <v>44155</v>
      </c>
      <c r="E832" s="51" t="s">
        <v>2551</v>
      </c>
      <c r="F832" s="51" t="s">
        <v>742</v>
      </c>
      <c r="G832" s="49" t="s">
        <v>743</v>
      </c>
      <c r="H832" s="49" t="s">
        <v>19</v>
      </c>
      <c r="I832" s="49" t="str">
        <f t="shared" si="76"/>
        <v>Neutral</v>
      </c>
      <c r="J832" s="45">
        <v>9001</v>
      </c>
      <c r="K832" s="49" t="s">
        <v>57</v>
      </c>
      <c r="L832" s="82" t="str">
        <f>IF(J832=9001,VLOOKUP(K832,'ISO-reference'!$C$1:$D$67,2,FALSE),IF(J832=45001,VLOOKUP(K832,'ISO-reference'!$A$1:$B$40,2,FALSE),IF(J832=21001,VLOOKUP(K832,'ISO-reference'!$E$1:$F$75,2,FALSE),"No ISO Mapping")))</f>
        <v xml:space="preserve"> Creating and updating</v>
      </c>
      <c r="M832" s="49" t="s">
        <v>13</v>
      </c>
      <c r="N832" s="16"/>
      <c r="O832" s="52">
        <v>44216</v>
      </c>
      <c r="P832" s="52">
        <v>44223</v>
      </c>
      <c r="Q832" s="82" t="s">
        <v>1489</v>
      </c>
      <c r="R832" s="28" t="str">
        <f t="shared" si="77"/>
        <v>Closed</v>
      </c>
      <c r="S832" s="17">
        <f t="shared" ca="1" si="79"/>
        <v>68</v>
      </c>
      <c r="T832" s="17">
        <f t="shared" si="78"/>
        <v>7</v>
      </c>
      <c r="U832" s="45"/>
      <c r="V832" s="45">
        <v>36007</v>
      </c>
    </row>
    <row r="833" spans="1:22" ht="27.6">
      <c r="A833" s="45">
        <v>832</v>
      </c>
      <c r="B833" s="95" t="s">
        <v>1498</v>
      </c>
      <c r="C833" s="49" t="s">
        <v>9</v>
      </c>
      <c r="D833" s="51">
        <v>44161</v>
      </c>
      <c r="E833" s="51" t="s">
        <v>2551</v>
      </c>
      <c r="F833" s="51" t="s">
        <v>135</v>
      </c>
      <c r="G833" s="49" t="s">
        <v>136</v>
      </c>
      <c r="H833" s="49" t="s">
        <v>88</v>
      </c>
      <c r="I833" s="49" t="str">
        <f t="shared" si="76"/>
        <v>Neutral</v>
      </c>
      <c r="J833" s="45">
        <v>9001</v>
      </c>
      <c r="K833" s="49">
        <v>4.2</v>
      </c>
      <c r="L833" s="82" t="str">
        <f>IF(J833=9001,VLOOKUP(K833,'ISO-reference'!$C$1:$D$67,2,FALSE),IF(J833=45001,VLOOKUP(K833,'ISO-reference'!$A$1:$B$40,2,FALSE),IF(J833=21001,VLOOKUP(K833,'ISO-reference'!$E$1:$F$75,2,FALSE),"No ISO Mapping")))</f>
        <v xml:space="preserve"> Needs &amp; Expectations</v>
      </c>
      <c r="M833" s="49" t="s">
        <v>94</v>
      </c>
      <c r="N833" s="16"/>
      <c r="O833" s="52">
        <v>44211</v>
      </c>
      <c r="P833" s="52">
        <v>44198</v>
      </c>
      <c r="Q833" s="82" t="s">
        <v>1499</v>
      </c>
      <c r="R833" s="28" t="str">
        <f t="shared" si="77"/>
        <v>Closed</v>
      </c>
      <c r="S833" s="17">
        <f t="shared" ca="1" si="79"/>
        <v>37</v>
      </c>
      <c r="T833" s="17">
        <f t="shared" si="78"/>
        <v>-13</v>
      </c>
      <c r="U833" s="45"/>
      <c r="V833" s="45">
        <v>36043</v>
      </c>
    </row>
    <row r="834" spans="1:22">
      <c r="A834" s="45">
        <v>833</v>
      </c>
      <c r="B834" s="95" t="s">
        <v>1500</v>
      </c>
      <c r="C834" s="49" t="s">
        <v>9</v>
      </c>
      <c r="D834" s="51">
        <v>44161</v>
      </c>
      <c r="E834" s="51" t="s">
        <v>2551</v>
      </c>
      <c r="F834" s="51" t="s">
        <v>135</v>
      </c>
      <c r="G834" s="49" t="s">
        <v>136</v>
      </c>
      <c r="H834" s="49" t="s">
        <v>19</v>
      </c>
      <c r="I834" s="49" t="str">
        <f t="shared" ref="I834:I897" si="80">IF(H834="Strength", "Positive", IF(OR(H834="OFI", H834="Observation"), "Neutral", "Negative"))</f>
        <v>Neutral</v>
      </c>
      <c r="J834" s="45">
        <v>9001</v>
      </c>
      <c r="K834" s="49" t="s">
        <v>45</v>
      </c>
      <c r="L834" s="82" t="str">
        <f>IF(J834=9001,VLOOKUP(K834,'ISO-reference'!$C$1:$D$67,2,FALSE),IF(J834=45001,VLOOKUP(K834,'ISO-reference'!$A$1:$B$40,2,FALSE),IF(J834=21001,VLOOKUP(K834,'ISO-reference'!$E$1:$F$75,2,FALSE),"No ISO Mapping")))</f>
        <v xml:space="preserve"> People</v>
      </c>
      <c r="M834" s="49" t="s">
        <v>13</v>
      </c>
      <c r="N834" s="16"/>
      <c r="O834" s="52">
        <v>44211</v>
      </c>
      <c r="P834" s="52">
        <v>44238</v>
      </c>
      <c r="Q834" s="82" t="s">
        <v>1501</v>
      </c>
      <c r="R834" s="28" t="str">
        <f t="shared" ref="R834:R845" si="81">IF(P834="NA", "Open", "Closed")</f>
        <v>Closed</v>
      </c>
      <c r="S834" s="17">
        <f t="shared" ca="1" si="79"/>
        <v>77</v>
      </c>
      <c r="T834" s="17">
        <f t="shared" ref="T834:T845" si="82">IF(R834="Open",0, P834-O834)</f>
        <v>27</v>
      </c>
      <c r="U834" s="45"/>
      <c r="V834" s="45">
        <v>36044</v>
      </c>
    </row>
    <row r="835" spans="1:22">
      <c r="A835" s="45">
        <v>834</v>
      </c>
      <c r="B835" s="95" t="s">
        <v>1502</v>
      </c>
      <c r="C835" s="49" t="s">
        <v>9</v>
      </c>
      <c r="D835" s="51">
        <v>44161</v>
      </c>
      <c r="E835" s="51" t="s">
        <v>2551</v>
      </c>
      <c r="F835" s="51" t="s">
        <v>135</v>
      </c>
      <c r="G835" s="49" t="s">
        <v>136</v>
      </c>
      <c r="H835" s="49" t="s">
        <v>19</v>
      </c>
      <c r="I835" s="49" t="str">
        <f t="shared" si="80"/>
        <v>Neutral</v>
      </c>
      <c r="J835" s="45">
        <v>9001</v>
      </c>
      <c r="K835" s="49">
        <v>7.3</v>
      </c>
      <c r="L835" s="82" t="str">
        <f>IF(J835=9001,VLOOKUP(K835,'ISO-reference'!$C$1:$D$67,2,FALSE),IF(J835=45001,VLOOKUP(K835,'ISO-reference'!$A$1:$B$40,2,FALSE),IF(J835=21001,VLOOKUP(K835,'ISO-reference'!$E$1:$F$75,2,FALSE),"No ISO Mapping")))</f>
        <v xml:space="preserve"> Awareness</v>
      </c>
      <c r="M835" s="49" t="s">
        <v>73</v>
      </c>
      <c r="N835" s="16"/>
      <c r="O835" s="52">
        <v>44211</v>
      </c>
      <c r="P835" s="52">
        <v>44221</v>
      </c>
      <c r="Q835" s="82" t="s">
        <v>1503</v>
      </c>
      <c r="R835" s="28" t="str">
        <f t="shared" si="81"/>
        <v>Closed</v>
      </c>
      <c r="S835" s="17">
        <f t="shared" ca="1" si="79"/>
        <v>60</v>
      </c>
      <c r="T835" s="17">
        <f t="shared" si="82"/>
        <v>10</v>
      </c>
      <c r="U835" s="45"/>
      <c r="V835" s="45">
        <v>36045</v>
      </c>
    </row>
    <row r="836" spans="1:22" ht="27.6">
      <c r="A836" s="45">
        <v>835</v>
      </c>
      <c r="B836" s="95" t="s">
        <v>1504</v>
      </c>
      <c r="C836" s="49" t="s">
        <v>9</v>
      </c>
      <c r="D836" s="51">
        <v>44161</v>
      </c>
      <c r="E836" s="51" t="s">
        <v>2551</v>
      </c>
      <c r="F836" s="51" t="s">
        <v>135</v>
      </c>
      <c r="G836" s="49" t="s">
        <v>136</v>
      </c>
      <c r="H836" s="49" t="s">
        <v>19</v>
      </c>
      <c r="I836" s="49" t="str">
        <f t="shared" si="80"/>
        <v>Neutral</v>
      </c>
      <c r="J836" s="45">
        <v>45001</v>
      </c>
      <c r="K836" s="49" t="s">
        <v>433</v>
      </c>
      <c r="L836" s="82" t="str">
        <f>IF(J836=9001,VLOOKUP(K836,'ISO-reference'!$C$1:$D$67,2,FALSE),IF(J836=45001,VLOOKUP(K836,'ISO-reference'!$A$1:$B$40,2,FALSE),IF(J836=21001,VLOOKUP(K836,'ISO-reference'!$E$1:$F$75,2,FALSE),"No ISO Mapping")))</f>
        <v xml:space="preserve"> Hazard identification &amp; assessment of risks and opportunities</v>
      </c>
      <c r="M836" s="49" t="s">
        <v>94</v>
      </c>
      <c r="N836" s="16"/>
      <c r="O836" s="52">
        <v>44211</v>
      </c>
      <c r="P836" s="52">
        <v>44198</v>
      </c>
      <c r="Q836" s="82" t="s">
        <v>1505</v>
      </c>
      <c r="R836" s="28" t="str">
        <f t="shared" si="81"/>
        <v>Closed</v>
      </c>
      <c r="S836" s="17">
        <f t="shared" ca="1" si="79"/>
        <v>37</v>
      </c>
      <c r="T836" s="17">
        <f t="shared" si="82"/>
        <v>-13</v>
      </c>
      <c r="U836" s="45"/>
      <c r="V836" s="45">
        <v>36047</v>
      </c>
    </row>
    <row r="837" spans="1:22">
      <c r="A837" s="45">
        <v>836</v>
      </c>
      <c r="B837" s="95" t="s">
        <v>1506</v>
      </c>
      <c r="C837" s="49" t="s">
        <v>9</v>
      </c>
      <c r="D837" s="51">
        <v>44161</v>
      </c>
      <c r="E837" s="51" t="s">
        <v>2551</v>
      </c>
      <c r="F837" s="51" t="s">
        <v>135</v>
      </c>
      <c r="G837" s="49" t="s">
        <v>136</v>
      </c>
      <c r="H837" s="49" t="s">
        <v>19</v>
      </c>
      <c r="I837" s="49" t="str">
        <f t="shared" si="80"/>
        <v>Neutral</v>
      </c>
      <c r="J837" s="45">
        <v>45001</v>
      </c>
      <c r="K837" s="49">
        <v>7.2</v>
      </c>
      <c r="L837" s="82" t="str">
        <f>IF(J837=9001,VLOOKUP(K837,'ISO-reference'!$C$1:$D$67,2,FALSE),IF(J837=45001,VLOOKUP(K837,'ISO-reference'!$A$1:$B$40,2,FALSE),IF(J837=21001,VLOOKUP(K837,'ISO-reference'!$E$1:$F$75,2,FALSE),"No ISO Mapping")))</f>
        <v xml:space="preserve"> Competence</v>
      </c>
      <c r="M837" s="49" t="s">
        <v>13</v>
      </c>
      <c r="N837" s="16"/>
      <c r="O837" s="52">
        <v>44211</v>
      </c>
      <c r="P837" s="52">
        <v>44224</v>
      </c>
      <c r="Q837" s="82" t="s">
        <v>1507</v>
      </c>
      <c r="R837" s="28" t="str">
        <f t="shared" si="81"/>
        <v>Closed</v>
      </c>
      <c r="S837" s="17">
        <f t="shared" ca="1" si="79"/>
        <v>63</v>
      </c>
      <c r="T837" s="17">
        <f t="shared" si="82"/>
        <v>13</v>
      </c>
      <c r="U837" s="45"/>
      <c r="V837" s="45">
        <v>36048</v>
      </c>
    </row>
    <row r="838" spans="1:22" ht="27.6">
      <c r="A838" s="45">
        <v>837</v>
      </c>
      <c r="B838" s="95" t="s">
        <v>1508</v>
      </c>
      <c r="C838" s="49" t="s">
        <v>9</v>
      </c>
      <c r="D838" s="51">
        <v>44180</v>
      </c>
      <c r="E838" s="51" t="s">
        <v>2551</v>
      </c>
      <c r="F838" s="51" t="s">
        <v>742</v>
      </c>
      <c r="G838" s="49" t="s">
        <v>743</v>
      </c>
      <c r="H838" s="49" t="s">
        <v>19</v>
      </c>
      <c r="I838" s="49" t="str">
        <f t="shared" si="80"/>
        <v>Neutral</v>
      </c>
      <c r="J838" s="45">
        <v>9001</v>
      </c>
      <c r="K838" s="49">
        <v>9.3000000000000007</v>
      </c>
      <c r="L838" s="82" t="str">
        <f>IF(J838=9001,VLOOKUP(K838,'ISO-reference'!$C$1:$D$67,2,FALSE),IF(J838=45001,VLOOKUP(K838,'ISO-reference'!$A$1:$B$40,2,FALSE),IF(J838=21001,VLOOKUP(K838,'ISO-reference'!$E$1:$F$75,2,FALSE),"No ISO Mapping")))</f>
        <v xml:space="preserve"> Management review</v>
      </c>
      <c r="M838" s="49" t="s">
        <v>73</v>
      </c>
      <c r="N838" s="16"/>
      <c r="O838" s="52">
        <v>44242</v>
      </c>
      <c r="P838" s="52">
        <v>44200</v>
      </c>
      <c r="Q838" s="82" t="s">
        <v>1509</v>
      </c>
      <c r="R838" s="28" t="str">
        <f t="shared" si="81"/>
        <v>Closed</v>
      </c>
      <c r="S838" s="17">
        <f t="shared" ca="1" si="79"/>
        <v>20</v>
      </c>
      <c r="T838" s="17">
        <f t="shared" si="82"/>
        <v>-42</v>
      </c>
      <c r="U838" s="45"/>
      <c r="V838" s="45">
        <v>36774</v>
      </c>
    </row>
    <row r="839" spans="1:22" ht="27.6">
      <c r="A839" s="45">
        <v>838</v>
      </c>
      <c r="B839" s="95" t="s">
        <v>1510</v>
      </c>
      <c r="C839" s="49" t="s">
        <v>9</v>
      </c>
      <c r="D839" s="51">
        <v>44180</v>
      </c>
      <c r="E839" s="51" t="s">
        <v>2551</v>
      </c>
      <c r="F839" s="51" t="s">
        <v>742</v>
      </c>
      <c r="G839" s="49" t="s">
        <v>743</v>
      </c>
      <c r="H839" s="49" t="s">
        <v>19</v>
      </c>
      <c r="I839" s="49" t="str">
        <f t="shared" si="80"/>
        <v>Neutral</v>
      </c>
      <c r="J839" s="45">
        <v>9001</v>
      </c>
      <c r="K839" s="49">
        <v>4.4000000000000004</v>
      </c>
      <c r="L839" s="82" t="str">
        <f>IF(J839=9001,VLOOKUP(K839,'ISO-reference'!$C$1:$D$67,2,FALSE),IF(J839=45001,VLOOKUP(K839,'ISO-reference'!$A$1:$B$40,2,FALSE),IF(J839=21001,VLOOKUP(K839,'ISO-reference'!$E$1:$F$75,2,FALSE),"No ISO Mapping")))</f>
        <v xml:space="preserve"> QMS System &amp; Processes</v>
      </c>
      <c r="M839" s="49" t="s">
        <v>73</v>
      </c>
      <c r="N839" s="16"/>
      <c r="O839" s="52">
        <v>44242</v>
      </c>
      <c r="P839" s="52">
        <v>44216</v>
      </c>
      <c r="Q839" s="82" t="s">
        <v>1511</v>
      </c>
      <c r="R839" s="28" t="str">
        <f t="shared" si="81"/>
        <v>Closed</v>
      </c>
      <c r="S839" s="17">
        <f t="shared" ca="1" si="79"/>
        <v>36</v>
      </c>
      <c r="T839" s="17">
        <f t="shared" si="82"/>
        <v>-26</v>
      </c>
      <c r="U839" s="45"/>
      <c r="V839" s="45">
        <v>36776</v>
      </c>
    </row>
    <row r="840" spans="1:22" ht="27.6">
      <c r="A840" s="45">
        <v>839</v>
      </c>
      <c r="B840" s="95" t="s">
        <v>1512</v>
      </c>
      <c r="C840" s="49" t="s">
        <v>9</v>
      </c>
      <c r="D840" s="51">
        <v>44180</v>
      </c>
      <c r="E840" s="51" t="s">
        <v>2551</v>
      </c>
      <c r="F840" s="51" t="s">
        <v>742</v>
      </c>
      <c r="G840" s="49" t="s">
        <v>743</v>
      </c>
      <c r="H840" s="49" t="s">
        <v>19</v>
      </c>
      <c r="I840" s="49" t="str">
        <f t="shared" si="80"/>
        <v>Neutral</v>
      </c>
      <c r="J840" s="45">
        <v>9001</v>
      </c>
      <c r="K840" s="49">
        <v>7.4</v>
      </c>
      <c r="L840" s="82" t="str">
        <f>IF(J840=9001,VLOOKUP(K840,'ISO-reference'!$C$1:$D$67,2,FALSE),IF(J840=45001,VLOOKUP(K840,'ISO-reference'!$A$1:$B$40,2,FALSE),IF(J840=21001,VLOOKUP(K840,'ISO-reference'!$E$1:$F$75,2,FALSE),"No ISO Mapping")))</f>
        <v xml:space="preserve"> Communication</v>
      </c>
      <c r="M840" s="49" t="s">
        <v>73</v>
      </c>
      <c r="N840" s="16"/>
      <c r="O840" s="52">
        <v>44242</v>
      </c>
      <c r="P840" s="52">
        <v>44216</v>
      </c>
      <c r="Q840" s="82" t="s">
        <v>1513</v>
      </c>
      <c r="R840" s="28" t="str">
        <f t="shared" si="81"/>
        <v>Closed</v>
      </c>
      <c r="S840" s="17">
        <f t="shared" ca="1" si="79"/>
        <v>36</v>
      </c>
      <c r="T840" s="17">
        <f t="shared" si="82"/>
        <v>-26</v>
      </c>
      <c r="U840" s="45"/>
      <c r="V840" s="45">
        <v>36777</v>
      </c>
    </row>
    <row r="841" spans="1:22" ht="27.6">
      <c r="A841" s="45">
        <v>840</v>
      </c>
      <c r="B841" s="95" t="s">
        <v>1514</v>
      </c>
      <c r="C841" s="49" t="s">
        <v>9</v>
      </c>
      <c r="D841" s="51">
        <v>44180</v>
      </c>
      <c r="E841" s="51" t="s">
        <v>2551</v>
      </c>
      <c r="F841" s="51" t="s">
        <v>742</v>
      </c>
      <c r="G841" s="49" t="s">
        <v>743</v>
      </c>
      <c r="H841" s="49" t="s">
        <v>19</v>
      </c>
      <c r="I841" s="49" t="str">
        <f t="shared" si="80"/>
        <v>Neutral</v>
      </c>
      <c r="J841" s="45">
        <v>9001</v>
      </c>
      <c r="K841" s="49">
        <v>7.3</v>
      </c>
      <c r="L841" s="82" t="str">
        <f>IF(J841=9001,VLOOKUP(K841,'ISO-reference'!$C$1:$D$67,2,FALSE),IF(J841=45001,VLOOKUP(K841,'ISO-reference'!$A$1:$B$40,2,FALSE),IF(J841=21001,VLOOKUP(K841,'ISO-reference'!$E$1:$F$75,2,FALSE),"No ISO Mapping")))</f>
        <v xml:space="preserve"> Awareness</v>
      </c>
      <c r="M841" s="49" t="s">
        <v>73</v>
      </c>
      <c r="N841" s="16"/>
      <c r="O841" s="52">
        <f t="shared" ref="O841:O868" si="83">D841+60</f>
        <v>44240</v>
      </c>
      <c r="P841" s="52">
        <v>44201</v>
      </c>
      <c r="Q841" s="82" t="s">
        <v>1515</v>
      </c>
      <c r="R841" s="28" t="str">
        <f t="shared" si="81"/>
        <v>Closed</v>
      </c>
      <c r="S841" s="17">
        <f t="shared" ca="1" si="79"/>
        <v>21</v>
      </c>
      <c r="T841" s="17">
        <f t="shared" si="82"/>
        <v>-39</v>
      </c>
      <c r="U841" s="45"/>
      <c r="V841" s="45">
        <v>36778</v>
      </c>
    </row>
    <row r="842" spans="1:22" ht="27.6">
      <c r="A842" s="45">
        <v>841</v>
      </c>
      <c r="B842" s="95" t="s">
        <v>1516</v>
      </c>
      <c r="C842" s="49" t="s">
        <v>134</v>
      </c>
      <c r="D842" s="51">
        <v>44341</v>
      </c>
      <c r="E842" s="51" t="s">
        <v>2551</v>
      </c>
      <c r="F842" s="51" t="s">
        <v>160</v>
      </c>
      <c r="G842" s="49" t="s">
        <v>160</v>
      </c>
      <c r="H842" s="49" t="s">
        <v>19</v>
      </c>
      <c r="I842" s="49" t="str">
        <f t="shared" si="80"/>
        <v>Neutral</v>
      </c>
      <c r="J842" s="45">
        <v>9001</v>
      </c>
      <c r="K842" s="49">
        <v>6.1</v>
      </c>
      <c r="L842" s="82" t="str">
        <f>IF(J842=9001,VLOOKUP(K842,'ISO-reference'!$C$1:$D$67,2,FALSE),IF(J842=45001,VLOOKUP(K842,'ISO-reference'!$A$1:$B$40,2,FALSE),IF(J842=21001,VLOOKUP(K842,'ISO-reference'!$E$1:$F$75,2,FALSE),"No ISO Mapping")))</f>
        <v xml:space="preserve"> Address risk &amp; opportunity</v>
      </c>
      <c r="M842" s="49" t="s">
        <v>73</v>
      </c>
      <c r="N842" s="16"/>
      <c r="O842" s="52">
        <f t="shared" si="83"/>
        <v>44401</v>
      </c>
      <c r="P842" s="52">
        <v>44408</v>
      </c>
      <c r="Q842" s="82" t="s">
        <v>1731</v>
      </c>
      <c r="R842" s="28" t="str">
        <f t="shared" si="81"/>
        <v>Closed</v>
      </c>
      <c r="S842" s="17">
        <f t="shared" ca="1" si="79"/>
        <v>67</v>
      </c>
      <c r="T842" s="17">
        <f t="shared" si="82"/>
        <v>7</v>
      </c>
      <c r="U842" s="45"/>
      <c r="V842" s="45">
        <v>44904</v>
      </c>
    </row>
    <row r="843" spans="1:22">
      <c r="A843" s="45">
        <v>842</v>
      </c>
      <c r="B843" s="95" t="s">
        <v>1517</v>
      </c>
      <c r="C843" s="49" t="s">
        <v>134</v>
      </c>
      <c r="D843" s="51">
        <v>44341</v>
      </c>
      <c r="E843" s="51" t="s">
        <v>2551</v>
      </c>
      <c r="F843" s="51" t="s">
        <v>160</v>
      </c>
      <c r="G843" s="49" t="s">
        <v>160</v>
      </c>
      <c r="H843" s="49" t="s">
        <v>19</v>
      </c>
      <c r="I843" s="49" t="str">
        <f t="shared" si="80"/>
        <v>Neutral</v>
      </c>
      <c r="J843" s="45">
        <v>9001</v>
      </c>
      <c r="K843" s="49">
        <v>10.3</v>
      </c>
      <c r="L843" s="82" t="str">
        <f>IF(J843=9001,VLOOKUP(K843,'ISO-reference'!$C$1:$D$67,2,FALSE),IF(J843=45001,VLOOKUP(K843,'ISO-reference'!$A$1:$B$40,2,FALSE),IF(J843=21001,VLOOKUP(K843,'ISO-reference'!$E$1:$F$75,2,FALSE),"No ISO Mapping")))</f>
        <v xml:space="preserve"> Continual improvement</v>
      </c>
      <c r="M843" s="49" t="s">
        <v>73</v>
      </c>
      <c r="N843" s="16"/>
      <c r="O843" s="52">
        <f t="shared" si="83"/>
        <v>44401</v>
      </c>
      <c r="P843" s="52">
        <v>44408</v>
      </c>
      <c r="Q843" s="82" t="s">
        <v>1732</v>
      </c>
      <c r="R843" s="28" t="str">
        <f t="shared" si="81"/>
        <v>Closed</v>
      </c>
      <c r="S843" s="17">
        <f t="shared" ca="1" si="79"/>
        <v>67</v>
      </c>
      <c r="T843" s="17">
        <f t="shared" si="82"/>
        <v>7</v>
      </c>
      <c r="U843" s="45"/>
      <c r="V843" s="45">
        <v>44910</v>
      </c>
    </row>
    <row r="844" spans="1:22">
      <c r="A844" s="45">
        <v>843</v>
      </c>
      <c r="B844" s="95" t="s">
        <v>1518</v>
      </c>
      <c r="C844" s="49" t="s">
        <v>134</v>
      </c>
      <c r="D844" s="51">
        <v>44341</v>
      </c>
      <c r="E844" s="51" t="s">
        <v>2551</v>
      </c>
      <c r="F844" s="51" t="s">
        <v>160</v>
      </c>
      <c r="G844" s="49" t="s">
        <v>160</v>
      </c>
      <c r="H844" s="49" t="s">
        <v>19</v>
      </c>
      <c r="I844" s="49" t="str">
        <f t="shared" si="80"/>
        <v>Neutral</v>
      </c>
      <c r="J844" s="45">
        <v>9001</v>
      </c>
      <c r="K844" s="49">
        <v>10.1</v>
      </c>
      <c r="L844" s="82" t="str">
        <f>IF(J844=9001,VLOOKUP(K844,'ISO-reference'!$C$1:$D$67,2,FALSE),IF(J844=45001,VLOOKUP(K844,'ISO-reference'!$A$1:$B$40,2,FALSE),IF(J844=21001,VLOOKUP(K844,'ISO-reference'!$E$1:$F$75,2,FALSE),"No ISO Mapping")))</f>
        <v xml:space="preserve"> General (Improvement)</v>
      </c>
      <c r="M844" s="49" t="s">
        <v>73</v>
      </c>
      <c r="N844" s="16"/>
      <c r="O844" s="52">
        <f t="shared" si="83"/>
        <v>44401</v>
      </c>
      <c r="P844" s="52">
        <v>44408</v>
      </c>
      <c r="Q844" s="82" t="s">
        <v>1732</v>
      </c>
      <c r="R844" s="28" t="str">
        <f t="shared" si="81"/>
        <v>Closed</v>
      </c>
      <c r="S844" s="17">
        <f t="shared" ca="1" si="79"/>
        <v>67</v>
      </c>
      <c r="T844" s="17">
        <f t="shared" si="82"/>
        <v>7</v>
      </c>
      <c r="U844" s="45"/>
      <c r="V844" s="45">
        <v>44912</v>
      </c>
    </row>
    <row r="845" spans="1:22">
      <c r="A845" s="45">
        <v>844</v>
      </c>
      <c r="B845" s="95" t="s">
        <v>1519</v>
      </c>
      <c r="C845" s="49" t="s">
        <v>134</v>
      </c>
      <c r="D845" s="51">
        <v>44341</v>
      </c>
      <c r="E845" s="51" t="s">
        <v>2551</v>
      </c>
      <c r="F845" s="51" t="s">
        <v>160</v>
      </c>
      <c r="G845" s="49" t="s">
        <v>160</v>
      </c>
      <c r="H845" s="49" t="s">
        <v>19</v>
      </c>
      <c r="I845" s="49" t="str">
        <f t="shared" si="80"/>
        <v>Neutral</v>
      </c>
      <c r="J845" s="45">
        <v>9001</v>
      </c>
      <c r="K845" s="49">
        <v>10.3</v>
      </c>
      <c r="L845" s="82" t="str">
        <f>IF(J845=9001,VLOOKUP(K845,'ISO-reference'!$C$1:$D$67,2,FALSE),IF(J845=45001,VLOOKUP(K845,'ISO-reference'!$A$1:$B$40,2,FALSE),IF(J845=21001,VLOOKUP(K845,'ISO-reference'!$E$1:$F$75,2,FALSE),"No ISO Mapping")))</f>
        <v xml:space="preserve"> Continual improvement</v>
      </c>
      <c r="M845" s="49" t="s">
        <v>73</v>
      </c>
      <c r="N845" s="16"/>
      <c r="O845" s="52">
        <f t="shared" si="83"/>
        <v>44401</v>
      </c>
      <c r="P845" s="52">
        <v>44408</v>
      </c>
      <c r="Q845" s="82" t="s">
        <v>1732</v>
      </c>
      <c r="R845" s="28" t="str">
        <f t="shared" si="81"/>
        <v>Closed</v>
      </c>
      <c r="S845" s="17">
        <f t="shared" ca="1" si="79"/>
        <v>67</v>
      </c>
      <c r="T845" s="17">
        <f t="shared" si="82"/>
        <v>7</v>
      </c>
      <c r="U845" s="45"/>
      <c r="V845" s="45">
        <v>44913</v>
      </c>
    </row>
    <row r="846" spans="1:22" ht="27.6">
      <c r="A846" s="45">
        <v>845</v>
      </c>
      <c r="B846" s="95" t="s">
        <v>1650</v>
      </c>
      <c r="C846" s="49" t="s">
        <v>9</v>
      </c>
      <c r="D846" s="51">
        <v>44349</v>
      </c>
      <c r="E846" s="51" t="s">
        <v>2551</v>
      </c>
      <c r="F846" s="51" t="s">
        <v>10</v>
      </c>
      <c r="G846" s="49" t="s">
        <v>11</v>
      </c>
      <c r="H846" s="49" t="s">
        <v>12</v>
      </c>
      <c r="I846" s="49" t="str">
        <f t="shared" si="80"/>
        <v>Negative</v>
      </c>
      <c r="J846" s="45">
        <v>9001</v>
      </c>
      <c r="K846" s="49" t="s">
        <v>1643</v>
      </c>
      <c r="L846" s="82" t="str">
        <f>IF(J846=9001,VLOOKUP(K846,'ISO-reference'!$C$1:$D$67,2,FALSE),IF(J846=45001,VLOOKUP(K846,'ISO-reference'!$A$1:$B$40,2,FALSE),IF(J846=21001,VLOOKUP(K846,'ISO-reference'!$E$1:$F$75,2,FALSE),"No ISO Mapping")))</f>
        <v xml:space="preserve"> Management review inputs</v>
      </c>
      <c r="M846" s="49" t="s">
        <v>94</v>
      </c>
      <c r="N846" s="16"/>
      <c r="O846" s="52">
        <f t="shared" si="83"/>
        <v>44409</v>
      </c>
      <c r="P846" s="52">
        <v>44369</v>
      </c>
      <c r="Q846" s="82" t="s">
        <v>1694</v>
      </c>
      <c r="R846" s="28" t="str">
        <f>IF(P846="NA", "Open", "Closed")</f>
        <v>Closed</v>
      </c>
      <c r="S846" s="17">
        <f t="shared" ca="1" si="79"/>
        <v>20</v>
      </c>
      <c r="T846" s="17">
        <f t="shared" ref="T846:T861" si="84">IF(R846="Open",0, P846-O846)</f>
        <v>-40</v>
      </c>
      <c r="U846" s="45"/>
      <c r="V846" s="45">
        <v>45166</v>
      </c>
    </row>
    <row r="847" spans="1:22" ht="27.6">
      <c r="A847" s="45">
        <v>846</v>
      </c>
      <c r="B847" s="95" t="s">
        <v>1651</v>
      </c>
      <c r="C847" s="49" t="s">
        <v>9</v>
      </c>
      <c r="D847" s="51">
        <v>44349</v>
      </c>
      <c r="E847" s="51" t="s">
        <v>2551</v>
      </c>
      <c r="F847" s="51" t="s">
        <v>10</v>
      </c>
      <c r="G847" s="49" t="s">
        <v>11</v>
      </c>
      <c r="H847" s="49" t="s">
        <v>88</v>
      </c>
      <c r="I847" s="49" t="str">
        <f t="shared" si="80"/>
        <v>Neutral</v>
      </c>
      <c r="J847" s="45">
        <v>9001</v>
      </c>
      <c r="K847" s="49">
        <v>7.4</v>
      </c>
      <c r="L847" s="82" t="str">
        <f>IF(J847=9001,VLOOKUP(K847,'ISO-reference'!$C$1:$D$67,2,FALSE),IF(J847=45001,VLOOKUP(K847,'ISO-reference'!$A$1:$B$40,2,FALSE),IF(J847=21001,VLOOKUP(K847,'ISO-reference'!$E$1:$F$75,2,FALSE),"No ISO Mapping")))</f>
        <v xml:space="preserve"> Communication</v>
      </c>
      <c r="M847" s="49" t="s">
        <v>13</v>
      </c>
      <c r="N847" s="16"/>
      <c r="O847" s="52">
        <f t="shared" si="83"/>
        <v>44409</v>
      </c>
      <c r="P847" s="52">
        <v>44372</v>
      </c>
      <c r="Q847" s="82" t="s">
        <v>1695</v>
      </c>
      <c r="R847" s="28" t="str">
        <f>IF(P847="NA", "Open", "Closed")</f>
        <v>Closed</v>
      </c>
      <c r="S847" s="17">
        <f t="shared" ca="1" si="79"/>
        <v>23</v>
      </c>
      <c r="T847" s="17">
        <f t="shared" si="84"/>
        <v>-37</v>
      </c>
      <c r="U847" s="45"/>
      <c r="V847" s="45">
        <v>45167</v>
      </c>
    </row>
    <row r="848" spans="1:22" ht="40.200000000000003">
      <c r="A848" s="45">
        <v>847</v>
      </c>
      <c r="B848" s="95" t="s">
        <v>1652</v>
      </c>
      <c r="C848" s="49" t="s">
        <v>9</v>
      </c>
      <c r="D848" s="51">
        <v>44349</v>
      </c>
      <c r="E848" s="51" t="s">
        <v>2551</v>
      </c>
      <c r="F848" s="51" t="s">
        <v>10</v>
      </c>
      <c r="G848" s="49" t="s">
        <v>11</v>
      </c>
      <c r="H848" s="49" t="s">
        <v>88</v>
      </c>
      <c r="I848" s="49" t="str">
        <f t="shared" si="80"/>
        <v>Neutral</v>
      </c>
      <c r="J848" s="45">
        <v>9001</v>
      </c>
      <c r="K848" s="49">
        <v>7.2</v>
      </c>
      <c r="L848" s="82" t="str">
        <f>IF(J848=9001,VLOOKUP(K848,'ISO-reference'!$C$1:$D$67,2,FALSE),IF(J848=45001,VLOOKUP(K848,'ISO-reference'!$A$1:$B$40,2,FALSE),IF(J848=21001,VLOOKUP(K848,'ISO-reference'!$E$1:$F$75,2,FALSE),"No ISO Mapping")))</f>
        <v xml:space="preserve"> Competence</v>
      </c>
      <c r="M848" s="49" t="s">
        <v>13</v>
      </c>
      <c r="N848" s="16"/>
      <c r="O848" s="52">
        <f t="shared" si="83"/>
        <v>44409</v>
      </c>
      <c r="P848" s="52">
        <v>44383</v>
      </c>
      <c r="Q848" s="88" t="s">
        <v>1700</v>
      </c>
      <c r="R848" s="28" t="str">
        <f>IF(P848="NA", "Open", "Closed")</f>
        <v>Closed</v>
      </c>
      <c r="S848" s="17">
        <f t="shared" ca="1" si="79"/>
        <v>34</v>
      </c>
      <c r="T848" s="17">
        <f t="shared" si="84"/>
        <v>-26</v>
      </c>
      <c r="U848" s="45"/>
      <c r="V848" s="45">
        <v>45168</v>
      </c>
    </row>
    <row r="849" spans="1:22" ht="40.200000000000003">
      <c r="A849" s="45">
        <v>848</v>
      </c>
      <c r="B849" s="95" t="s">
        <v>1653</v>
      </c>
      <c r="C849" s="49" t="s">
        <v>9</v>
      </c>
      <c r="D849" s="51">
        <v>44349</v>
      </c>
      <c r="E849" s="51" t="s">
        <v>2551</v>
      </c>
      <c r="F849" s="51" t="s">
        <v>10</v>
      </c>
      <c r="G849" s="49" t="s">
        <v>11</v>
      </c>
      <c r="H849" s="49" t="s">
        <v>88</v>
      </c>
      <c r="I849" s="49" t="str">
        <f t="shared" si="80"/>
        <v>Neutral</v>
      </c>
      <c r="J849" s="45">
        <v>45001</v>
      </c>
      <c r="K849" s="49" t="s">
        <v>433</v>
      </c>
      <c r="L849" s="82" t="str">
        <f>IF(J849=9001,VLOOKUP(K849,'ISO-reference'!$C$1:$D$67,2,FALSE),IF(J849=45001,VLOOKUP(K849,'ISO-reference'!$A$1:$B$40,2,FALSE),IF(J849=21001,VLOOKUP(K849,'ISO-reference'!$E$1:$F$75,2,FALSE),"No ISO Mapping")))</f>
        <v xml:space="preserve"> Hazard identification &amp; assessment of risks and opportunities</v>
      </c>
      <c r="M849" s="49" t="s">
        <v>73</v>
      </c>
      <c r="N849" s="16"/>
      <c r="O849" s="52">
        <f t="shared" si="83"/>
        <v>44409</v>
      </c>
      <c r="P849" s="52">
        <v>44377</v>
      </c>
      <c r="Q849" s="88" t="s">
        <v>1699</v>
      </c>
      <c r="R849" s="28" t="str">
        <f t="shared" ref="R849:R870" si="85">IF(P849="NA", "Open", "Closed")</f>
        <v>Closed</v>
      </c>
      <c r="S849" s="17">
        <f t="shared" ca="1" si="79"/>
        <v>28</v>
      </c>
      <c r="T849" s="17">
        <f t="shared" si="84"/>
        <v>-32</v>
      </c>
      <c r="U849" s="45"/>
      <c r="V849" s="45">
        <v>45170</v>
      </c>
    </row>
    <row r="850" spans="1:22" ht="40.200000000000003">
      <c r="A850" s="45">
        <v>849</v>
      </c>
      <c r="B850" s="95" t="s">
        <v>1706</v>
      </c>
      <c r="C850" s="49" t="s">
        <v>9</v>
      </c>
      <c r="D850" s="51">
        <v>44349</v>
      </c>
      <c r="E850" s="51" t="s">
        <v>2551</v>
      </c>
      <c r="F850" s="51" t="s">
        <v>10</v>
      </c>
      <c r="G850" s="49" t="s">
        <v>11</v>
      </c>
      <c r="H850" s="49" t="s">
        <v>88</v>
      </c>
      <c r="I850" s="49" t="str">
        <f t="shared" si="80"/>
        <v>Neutral</v>
      </c>
      <c r="J850" s="45">
        <v>9001</v>
      </c>
      <c r="K850" s="49" t="s">
        <v>72</v>
      </c>
      <c r="L850" s="82" t="str">
        <f>IF(J850=9001,VLOOKUP(K850,'ISO-reference'!$C$1:$D$67,2,FALSE),IF(J850=45001,VLOOKUP(K850,'ISO-reference'!$A$1:$B$40,2,FALSE),IF(J850=21001,VLOOKUP(K850,'ISO-reference'!$E$1:$F$75,2,FALSE),"No ISO Mapping")))</f>
        <v xml:space="preserve"> Control of documented information</v>
      </c>
      <c r="M850" s="49" t="s">
        <v>21</v>
      </c>
      <c r="N850" s="16"/>
      <c r="O850" s="52">
        <f t="shared" si="83"/>
        <v>44409</v>
      </c>
      <c r="P850" s="52">
        <v>44385</v>
      </c>
      <c r="Q850" s="88" t="s">
        <v>1705</v>
      </c>
      <c r="R850" s="28" t="str">
        <f t="shared" si="85"/>
        <v>Closed</v>
      </c>
      <c r="S850" s="17">
        <f t="shared" ca="1" si="79"/>
        <v>36</v>
      </c>
      <c r="T850" s="17">
        <f t="shared" si="84"/>
        <v>-24</v>
      </c>
      <c r="U850" s="45"/>
      <c r="V850" s="45">
        <v>45171</v>
      </c>
    </row>
    <row r="851" spans="1:22" ht="55.2">
      <c r="A851" s="45">
        <v>850</v>
      </c>
      <c r="B851" s="95" t="s">
        <v>1654</v>
      </c>
      <c r="C851" s="49" t="s">
        <v>9</v>
      </c>
      <c r="D851" s="51">
        <v>44349</v>
      </c>
      <c r="E851" s="51" t="s">
        <v>2551</v>
      </c>
      <c r="F851" s="51" t="s">
        <v>10</v>
      </c>
      <c r="G851" s="49" t="s">
        <v>11</v>
      </c>
      <c r="H851" s="49" t="s">
        <v>88</v>
      </c>
      <c r="I851" s="49" t="str">
        <f t="shared" si="80"/>
        <v>Neutral</v>
      </c>
      <c r="J851" s="45">
        <v>9001</v>
      </c>
      <c r="K851" s="49" t="s">
        <v>110</v>
      </c>
      <c r="L851" s="82" t="str">
        <f>IF(J851=9001,VLOOKUP(K851,'ISO-reference'!$C$1:$D$67,2,FALSE),IF(J851=45001,VLOOKUP(K851,'ISO-reference'!$A$1:$B$40,2,FALSE),IF(J851=21001,VLOOKUP(K851,'ISO-reference'!$E$1:$F$75,2,FALSE),"No ISO Mapping")))</f>
        <v xml:space="preserve"> Customer communication</v>
      </c>
      <c r="M851" s="49" t="s">
        <v>21</v>
      </c>
      <c r="N851" s="16"/>
      <c r="O851" s="52">
        <f t="shared" si="83"/>
        <v>44409</v>
      </c>
      <c r="P851" s="52">
        <v>44385</v>
      </c>
      <c r="Q851" s="82" t="s">
        <v>1704</v>
      </c>
      <c r="R851" s="28" t="str">
        <f t="shared" si="85"/>
        <v>Closed</v>
      </c>
      <c r="S851" s="17">
        <f t="shared" ca="1" si="79"/>
        <v>36</v>
      </c>
      <c r="T851" s="17">
        <f t="shared" si="84"/>
        <v>-24</v>
      </c>
      <c r="U851" s="45"/>
      <c r="V851" s="45">
        <v>45174</v>
      </c>
    </row>
    <row r="852" spans="1:22" ht="110.4">
      <c r="A852" s="45">
        <v>851</v>
      </c>
      <c r="B852" s="95" t="s">
        <v>1655</v>
      </c>
      <c r="C852" s="49" t="s">
        <v>9</v>
      </c>
      <c r="D852" s="51">
        <v>44349</v>
      </c>
      <c r="E852" s="51" t="s">
        <v>2551</v>
      </c>
      <c r="F852" s="51" t="s">
        <v>10</v>
      </c>
      <c r="G852" s="49" t="s">
        <v>11</v>
      </c>
      <c r="H852" s="49" t="s">
        <v>88</v>
      </c>
      <c r="I852" s="49" t="str">
        <f t="shared" si="80"/>
        <v>Neutral</v>
      </c>
      <c r="J852" s="45">
        <v>45001</v>
      </c>
      <c r="K852" s="49" t="s">
        <v>591</v>
      </c>
      <c r="L852" s="82" t="str">
        <f>IF(J852=9001,VLOOKUP(K852,'ISO-reference'!$C$1:$D$67,2,FALSE),IF(J852=45001,VLOOKUP(K852,'ISO-reference'!$A$1:$B$40,2,FALSE),IF(J852=21001,VLOOKUP(K852,'ISO-reference'!$E$1:$F$75,2,FALSE),"No ISO Mapping")))</f>
        <v xml:space="preserve"> Eliminating Hazards and reducing OH&amp;S risks</v>
      </c>
      <c r="M852" s="49" t="s">
        <v>94</v>
      </c>
      <c r="N852" s="16"/>
      <c r="O852" s="52">
        <f t="shared" si="83"/>
        <v>44409</v>
      </c>
      <c r="P852" s="52">
        <v>44385</v>
      </c>
      <c r="Q852" s="82" t="s">
        <v>1701</v>
      </c>
      <c r="R852" s="28" t="str">
        <f t="shared" si="85"/>
        <v>Closed</v>
      </c>
      <c r="S852" s="17">
        <f t="shared" ca="1" si="79"/>
        <v>36</v>
      </c>
      <c r="T852" s="17">
        <f t="shared" si="84"/>
        <v>-24</v>
      </c>
      <c r="U852" s="45"/>
      <c r="V852" s="45">
        <v>45175</v>
      </c>
    </row>
    <row r="853" spans="1:22" ht="82.8">
      <c r="A853" s="45">
        <v>852</v>
      </c>
      <c r="B853" s="95" t="s">
        <v>1656</v>
      </c>
      <c r="C853" s="49" t="s">
        <v>9</v>
      </c>
      <c r="D853" s="51">
        <v>44349</v>
      </c>
      <c r="E853" s="51" t="s">
        <v>2551</v>
      </c>
      <c r="F853" s="51" t="s">
        <v>10</v>
      </c>
      <c r="G853" s="49" t="s">
        <v>11</v>
      </c>
      <c r="H853" s="49" t="s">
        <v>88</v>
      </c>
      <c r="I853" s="49" t="str">
        <f t="shared" si="80"/>
        <v>Neutral</v>
      </c>
      <c r="J853" s="45">
        <v>45001</v>
      </c>
      <c r="K853" s="49" t="s">
        <v>72</v>
      </c>
      <c r="L853" s="82" t="str">
        <f>IF(J853=9001,VLOOKUP(K853,'ISO-reference'!$C$1:$D$67,2,FALSE),IF(J853=45001,VLOOKUP(K853,'ISO-reference'!$A$1:$B$40,2,FALSE),IF(J853=21001,VLOOKUP(K853,'ISO-reference'!$E$1:$F$75,2,FALSE),"No ISO Mapping")))</f>
        <v xml:space="preserve"> Control of documented information</v>
      </c>
      <c r="M853" s="49" t="s">
        <v>21</v>
      </c>
      <c r="N853" s="16"/>
      <c r="O853" s="52">
        <f t="shared" si="83"/>
        <v>44409</v>
      </c>
      <c r="P853" s="52">
        <v>44371</v>
      </c>
      <c r="Q853" s="82" t="s">
        <v>1693</v>
      </c>
      <c r="R853" s="28" t="str">
        <f t="shared" si="85"/>
        <v>Closed</v>
      </c>
      <c r="S853" s="17">
        <f t="shared" ca="1" si="79"/>
        <v>22</v>
      </c>
      <c r="T853" s="17">
        <f t="shared" si="84"/>
        <v>-38</v>
      </c>
      <c r="U853" s="45"/>
      <c r="V853" s="45">
        <v>45176</v>
      </c>
    </row>
    <row r="854" spans="1:22" ht="27.6">
      <c r="A854" s="45">
        <v>853</v>
      </c>
      <c r="B854" s="95" t="s">
        <v>1657</v>
      </c>
      <c r="C854" s="49" t="s">
        <v>9</v>
      </c>
      <c r="D854" s="51">
        <v>44349</v>
      </c>
      <c r="E854" s="51" t="s">
        <v>2551</v>
      </c>
      <c r="F854" s="51" t="s">
        <v>10</v>
      </c>
      <c r="G854" s="49" t="s">
        <v>11</v>
      </c>
      <c r="H854" s="49" t="s">
        <v>88</v>
      </c>
      <c r="I854" s="49" t="str">
        <f t="shared" si="80"/>
        <v>Neutral</v>
      </c>
      <c r="J854" s="45">
        <v>9001</v>
      </c>
      <c r="K854" s="49" t="s">
        <v>947</v>
      </c>
      <c r="L854" s="82" t="str">
        <f>IF(J854=9001,VLOOKUP(K854,'ISO-reference'!$C$1:$D$67,2,FALSE),IF(J854=45001,VLOOKUP(K854,'ISO-reference'!$A$1:$B$40,2,FALSE),IF(J854=21001,VLOOKUP(K854,'ISO-reference'!$E$1:$F$75,2,FALSE),"No ISO Mapping")))</f>
        <v xml:space="preserve"> Customer satisfaction</v>
      </c>
      <c r="M854" s="49" t="s">
        <v>94</v>
      </c>
      <c r="N854" s="16"/>
      <c r="O854" s="52">
        <f t="shared" si="83"/>
        <v>44409</v>
      </c>
      <c r="P854" s="52">
        <v>44375</v>
      </c>
      <c r="Q854" s="82" t="s">
        <v>1697</v>
      </c>
      <c r="R854" s="28" t="str">
        <f t="shared" si="85"/>
        <v>Closed</v>
      </c>
      <c r="S854" s="17">
        <f t="shared" ca="1" si="79"/>
        <v>26</v>
      </c>
      <c r="T854" s="17">
        <f t="shared" si="84"/>
        <v>-34</v>
      </c>
      <c r="U854" s="45"/>
      <c r="V854" s="45">
        <v>45177</v>
      </c>
    </row>
    <row r="855" spans="1:22" ht="41.4">
      <c r="A855" s="45">
        <v>854</v>
      </c>
      <c r="B855" s="95" t="s">
        <v>1658</v>
      </c>
      <c r="C855" s="49" t="s">
        <v>9</v>
      </c>
      <c r="D855" s="51">
        <v>44349</v>
      </c>
      <c r="E855" s="51" t="s">
        <v>2551</v>
      </c>
      <c r="F855" s="51" t="s">
        <v>10</v>
      </c>
      <c r="G855" s="49" t="s">
        <v>11</v>
      </c>
      <c r="H855" s="49" t="s">
        <v>88</v>
      </c>
      <c r="I855" s="49" t="str">
        <f t="shared" si="80"/>
        <v>Neutral</v>
      </c>
      <c r="J855" s="45">
        <v>9001</v>
      </c>
      <c r="K855" s="49">
        <v>7.1</v>
      </c>
      <c r="L855" s="82" t="str">
        <f>IF(J855=9001,VLOOKUP(K855,'ISO-reference'!$C$1:$D$67,2,FALSE),IF(J855=45001,VLOOKUP(K855,'ISO-reference'!$A$1:$B$40,2,FALSE),IF(J855=21001,VLOOKUP(K855,'ISO-reference'!$E$1:$F$75,2,FALSE),"No ISO Mapping")))</f>
        <v xml:space="preserve"> Resources</v>
      </c>
      <c r="M855" s="49" t="s">
        <v>21</v>
      </c>
      <c r="N855" s="16"/>
      <c r="O855" s="52">
        <f t="shared" si="83"/>
        <v>44409</v>
      </c>
      <c r="P855" s="52">
        <v>44385</v>
      </c>
      <c r="Q855" s="82" t="s">
        <v>1708</v>
      </c>
      <c r="R855" s="28" t="str">
        <f t="shared" si="85"/>
        <v>Closed</v>
      </c>
      <c r="S855" s="17">
        <f t="shared" ca="1" si="79"/>
        <v>36</v>
      </c>
      <c r="T855" s="17">
        <f t="shared" si="84"/>
        <v>-24</v>
      </c>
      <c r="U855" s="45"/>
      <c r="V855" s="45">
        <v>45178</v>
      </c>
    </row>
    <row r="856" spans="1:22" ht="55.2">
      <c r="A856" s="45">
        <v>855</v>
      </c>
      <c r="B856" s="95" t="s">
        <v>1659</v>
      </c>
      <c r="C856" s="49" t="s">
        <v>9</v>
      </c>
      <c r="D856" s="51">
        <v>44349</v>
      </c>
      <c r="E856" s="51" t="s">
        <v>2551</v>
      </c>
      <c r="F856" s="51" t="s">
        <v>10</v>
      </c>
      <c r="G856" s="49" t="s">
        <v>11</v>
      </c>
      <c r="H856" s="49" t="s">
        <v>88</v>
      </c>
      <c r="I856" s="49" t="str">
        <f t="shared" si="80"/>
        <v>Neutral</v>
      </c>
      <c r="J856" s="45">
        <v>45001</v>
      </c>
      <c r="K856" s="49">
        <v>7.4</v>
      </c>
      <c r="L856" s="82" t="str">
        <f>IF(J856=9001,VLOOKUP(K856,'ISO-reference'!$C$1:$D$67,2,FALSE),IF(J856=45001,VLOOKUP(K856,'ISO-reference'!$A$1:$B$40,2,FALSE),IF(J856=21001,VLOOKUP(K856,'ISO-reference'!$E$1:$F$75,2,FALSE),"No ISO Mapping")))</f>
        <v xml:space="preserve"> Communication</v>
      </c>
      <c r="M856" s="49" t="s">
        <v>16</v>
      </c>
      <c r="N856" s="16"/>
      <c r="O856" s="52">
        <f t="shared" si="83"/>
        <v>44409</v>
      </c>
      <c r="P856" s="52">
        <v>44377</v>
      </c>
      <c r="Q856" s="82" t="s">
        <v>1698</v>
      </c>
      <c r="R856" s="28" t="str">
        <f t="shared" si="85"/>
        <v>Closed</v>
      </c>
      <c r="S856" s="17">
        <f t="shared" ca="1" si="79"/>
        <v>28</v>
      </c>
      <c r="T856" s="17">
        <f t="shared" si="84"/>
        <v>-32</v>
      </c>
      <c r="U856" s="45"/>
      <c r="V856" s="45">
        <v>45179</v>
      </c>
    </row>
    <row r="857" spans="1:22" ht="27.6">
      <c r="A857" s="45">
        <v>856</v>
      </c>
      <c r="B857" s="95" t="s">
        <v>1660</v>
      </c>
      <c r="C857" s="49" t="s">
        <v>9</v>
      </c>
      <c r="D857" s="51">
        <v>44349</v>
      </c>
      <c r="E857" s="51" t="s">
        <v>2551</v>
      </c>
      <c r="F857" s="51" t="s">
        <v>10</v>
      </c>
      <c r="G857" s="49" t="s">
        <v>11</v>
      </c>
      <c r="H857" s="49" t="s">
        <v>88</v>
      </c>
      <c r="I857" s="49" t="str">
        <f t="shared" si="80"/>
        <v>Neutral</v>
      </c>
      <c r="J857" s="45">
        <v>9001</v>
      </c>
      <c r="K857" s="49" t="s">
        <v>123</v>
      </c>
      <c r="L857" s="82" t="str">
        <f>IF(J857=9001,VLOOKUP(K857,'ISO-reference'!$C$1:$D$67,2,FALSE),IF(J857=45001,VLOOKUP(K857,'ISO-reference'!$A$1:$B$40,2,FALSE),IF(J857=21001,VLOOKUP(K857,'ISO-reference'!$E$1:$F$75,2,FALSE),"No ISO Mapping")))</f>
        <v xml:space="preserve"> Analysis &amp; evaluation</v>
      </c>
      <c r="M857" s="49" t="s">
        <v>16</v>
      </c>
      <c r="N857" s="16"/>
      <c r="O857" s="52">
        <f t="shared" si="83"/>
        <v>44409</v>
      </c>
      <c r="P857" s="52">
        <v>44370</v>
      </c>
      <c r="Q857" s="82" t="s">
        <v>1691</v>
      </c>
      <c r="R857" s="28" t="str">
        <f t="shared" si="85"/>
        <v>Closed</v>
      </c>
      <c r="S857" s="17">
        <f t="shared" ca="1" si="79"/>
        <v>21</v>
      </c>
      <c r="T857" s="17">
        <f t="shared" si="84"/>
        <v>-39</v>
      </c>
      <c r="U857" s="45"/>
      <c r="V857" s="45">
        <v>45180</v>
      </c>
    </row>
    <row r="858" spans="1:22" ht="27.6">
      <c r="A858" s="45">
        <v>857</v>
      </c>
      <c r="B858" s="95" t="s">
        <v>1661</v>
      </c>
      <c r="C858" s="49" t="s">
        <v>9</v>
      </c>
      <c r="D858" s="51">
        <v>44349</v>
      </c>
      <c r="E858" s="51" t="s">
        <v>2551</v>
      </c>
      <c r="F858" s="51" t="s">
        <v>10</v>
      </c>
      <c r="G858" s="49" t="s">
        <v>11</v>
      </c>
      <c r="H858" s="49" t="s">
        <v>88</v>
      </c>
      <c r="I858" s="49" t="str">
        <f t="shared" si="80"/>
        <v>Neutral</v>
      </c>
      <c r="J858" s="45">
        <v>9001</v>
      </c>
      <c r="K858" s="49">
        <v>7.2</v>
      </c>
      <c r="L858" s="82" t="str">
        <f>IF(J858=9001,VLOOKUP(K858,'ISO-reference'!$C$1:$D$67,2,FALSE),IF(J858=45001,VLOOKUP(K858,'ISO-reference'!$A$1:$B$40,2,FALSE),IF(J858=21001,VLOOKUP(K858,'ISO-reference'!$E$1:$F$75,2,FALSE),"No ISO Mapping")))</f>
        <v xml:space="preserve"> Competence</v>
      </c>
      <c r="M858" s="49" t="s">
        <v>73</v>
      </c>
      <c r="N858" s="16"/>
      <c r="O858" s="52">
        <f t="shared" si="83"/>
        <v>44409</v>
      </c>
      <c r="P858" s="52">
        <v>44368</v>
      </c>
      <c r="Q858" s="82" t="s">
        <v>1690</v>
      </c>
      <c r="R858" s="28" t="str">
        <f t="shared" si="85"/>
        <v>Closed</v>
      </c>
      <c r="S858" s="17">
        <f t="shared" ca="1" si="79"/>
        <v>19</v>
      </c>
      <c r="T858" s="17">
        <f t="shared" si="84"/>
        <v>-41</v>
      </c>
      <c r="U858" s="45"/>
      <c r="V858" s="45">
        <v>45181</v>
      </c>
    </row>
    <row r="859" spans="1:22">
      <c r="A859" s="45">
        <v>858</v>
      </c>
      <c r="B859" s="95" t="s">
        <v>1662</v>
      </c>
      <c r="C859" s="49" t="s">
        <v>9</v>
      </c>
      <c r="D859" s="51">
        <v>44349</v>
      </c>
      <c r="E859" s="51" t="s">
        <v>2551</v>
      </c>
      <c r="F859" s="51" t="s">
        <v>10</v>
      </c>
      <c r="G859" s="49" t="s">
        <v>11</v>
      </c>
      <c r="H859" s="49" t="s">
        <v>88</v>
      </c>
      <c r="I859" s="49" t="str">
        <f t="shared" si="80"/>
        <v>Neutral</v>
      </c>
      <c r="J859" s="45">
        <v>9001</v>
      </c>
      <c r="K859" s="49" t="s">
        <v>143</v>
      </c>
      <c r="L859" s="82" t="str">
        <f>IF(J859=9001,VLOOKUP(K859,'ISO-reference'!$C$1:$D$67,2,FALSE),IF(J859=45001,VLOOKUP(K859,'ISO-reference'!$A$1:$B$40,2,FALSE),IF(J859=21001,VLOOKUP(K859,'ISO-reference'!$E$1:$F$75,2,FALSE),"No ISO Mapping")))</f>
        <v xml:space="preserve"> Type &amp; extent of control</v>
      </c>
      <c r="M859" s="49" t="s">
        <v>16</v>
      </c>
      <c r="N859" s="16"/>
      <c r="O859" s="52">
        <f t="shared" si="83"/>
        <v>44409</v>
      </c>
      <c r="P859" s="52">
        <v>44370</v>
      </c>
      <c r="Q859" s="82" t="s">
        <v>1692</v>
      </c>
      <c r="R859" s="28" t="str">
        <f t="shared" si="85"/>
        <v>Closed</v>
      </c>
      <c r="S859" s="17">
        <f t="shared" ca="1" si="79"/>
        <v>21</v>
      </c>
      <c r="T859" s="17">
        <f t="shared" si="84"/>
        <v>-39</v>
      </c>
      <c r="U859" s="45"/>
      <c r="V859" s="45">
        <v>45182</v>
      </c>
    </row>
    <row r="860" spans="1:22" ht="27.6">
      <c r="A860" s="45">
        <v>859</v>
      </c>
      <c r="B860" s="95" t="s">
        <v>1663</v>
      </c>
      <c r="C860" s="49" t="s">
        <v>9</v>
      </c>
      <c r="D860" s="51">
        <v>44349</v>
      </c>
      <c r="E860" s="51" t="s">
        <v>2551</v>
      </c>
      <c r="F860" s="51" t="s">
        <v>10</v>
      </c>
      <c r="G860" s="49" t="s">
        <v>11</v>
      </c>
      <c r="H860" s="49" t="s">
        <v>19</v>
      </c>
      <c r="I860" s="49" t="str">
        <f t="shared" si="80"/>
        <v>Neutral</v>
      </c>
      <c r="J860" s="45">
        <v>45001</v>
      </c>
      <c r="K860" s="49" t="s">
        <v>57</v>
      </c>
      <c r="L860" s="82" t="str">
        <f>IF(J860=9001,VLOOKUP(K860,'ISO-reference'!$C$1:$D$67,2,FALSE),IF(J860=45001,VLOOKUP(K860,'ISO-reference'!$A$1:$B$40,2,FALSE),IF(J860=21001,VLOOKUP(K860,'ISO-reference'!$E$1:$F$75,2,FALSE),"No ISO Mapping")))</f>
        <v xml:space="preserve"> Creating and updating</v>
      </c>
      <c r="M860" s="49" t="s">
        <v>489</v>
      </c>
      <c r="N860" s="16"/>
      <c r="O860" s="52">
        <f t="shared" si="83"/>
        <v>44409</v>
      </c>
      <c r="P860" s="52">
        <v>44372</v>
      </c>
      <c r="Q860" s="82" t="s">
        <v>1696</v>
      </c>
      <c r="R860" s="28" t="str">
        <f t="shared" si="85"/>
        <v>Closed</v>
      </c>
      <c r="S860" s="17">
        <f t="shared" ca="1" si="79"/>
        <v>23</v>
      </c>
      <c r="T860" s="17">
        <f t="shared" si="84"/>
        <v>-37</v>
      </c>
      <c r="U860" s="45"/>
      <c r="V860" s="45">
        <v>45183</v>
      </c>
    </row>
    <row r="861" spans="1:22" ht="40.200000000000003">
      <c r="A861" s="45">
        <v>860</v>
      </c>
      <c r="B861" s="95" t="s">
        <v>1664</v>
      </c>
      <c r="C861" s="49" t="s">
        <v>9</v>
      </c>
      <c r="D861" s="51">
        <v>44349</v>
      </c>
      <c r="E861" s="51" t="s">
        <v>2551</v>
      </c>
      <c r="F861" s="51" t="s">
        <v>10</v>
      </c>
      <c r="G861" s="49" t="s">
        <v>11</v>
      </c>
      <c r="H861" s="49" t="s">
        <v>19</v>
      </c>
      <c r="I861" s="49" t="str">
        <f t="shared" si="80"/>
        <v>Neutral</v>
      </c>
      <c r="J861" s="45">
        <v>9001</v>
      </c>
      <c r="K861" s="49" t="s">
        <v>947</v>
      </c>
      <c r="L861" s="82" t="str">
        <f>IF(J861=9001,VLOOKUP(K861,'ISO-reference'!$C$1:$D$67,2,FALSE),IF(J861=45001,VLOOKUP(K861,'ISO-reference'!$A$1:$B$40,2,FALSE),IF(J861=21001,VLOOKUP(K861,'ISO-reference'!$E$1:$F$75,2,FALSE),"No ISO Mapping")))</f>
        <v xml:space="preserve"> Customer satisfaction</v>
      </c>
      <c r="M861" s="49" t="s">
        <v>489</v>
      </c>
      <c r="N861" s="16"/>
      <c r="O861" s="52">
        <f t="shared" si="83"/>
        <v>44409</v>
      </c>
      <c r="P861" s="52">
        <v>44368</v>
      </c>
      <c r="Q861" s="89" t="s">
        <v>1687</v>
      </c>
      <c r="R861" s="28" t="str">
        <f t="shared" si="85"/>
        <v>Closed</v>
      </c>
      <c r="S861" s="17">
        <f t="shared" ca="1" si="79"/>
        <v>19</v>
      </c>
      <c r="T861" s="17">
        <f t="shared" si="84"/>
        <v>-41</v>
      </c>
      <c r="U861" s="45"/>
      <c r="V861" s="45">
        <v>45184</v>
      </c>
    </row>
    <row r="862" spans="1:22" ht="53.4">
      <c r="A862" s="45">
        <v>861</v>
      </c>
      <c r="B862" s="95" t="s">
        <v>1665</v>
      </c>
      <c r="C862" s="49" t="s">
        <v>9</v>
      </c>
      <c r="D862" s="51">
        <v>44349</v>
      </c>
      <c r="E862" s="51" t="s">
        <v>2551</v>
      </c>
      <c r="F862" s="51" t="s">
        <v>10</v>
      </c>
      <c r="G862" s="49" t="s">
        <v>11</v>
      </c>
      <c r="H862" s="49" t="s">
        <v>19</v>
      </c>
      <c r="I862" s="49" t="str">
        <f t="shared" si="80"/>
        <v>Neutral</v>
      </c>
      <c r="J862" s="45">
        <v>9001</v>
      </c>
      <c r="K862" s="49" t="s">
        <v>72</v>
      </c>
      <c r="L862" s="82" t="str">
        <f>IF(J862=9001,VLOOKUP(K862,'ISO-reference'!$C$1:$D$67,2,FALSE),IF(J862=45001,VLOOKUP(K862,'ISO-reference'!$A$1:$B$40,2,FALSE),IF(J862=21001,VLOOKUP(K862,'ISO-reference'!$E$1:$F$75,2,FALSE),"No ISO Mapping")))</f>
        <v xml:space="preserve"> Control of documented information</v>
      </c>
      <c r="M862" s="49" t="s">
        <v>21</v>
      </c>
      <c r="N862" s="16"/>
      <c r="O862" s="52">
        <f t="shared" si="83"/>
        <v>44409</v>
      </c>
      <c r="P862" s="52">
        <v>44385</v>
      </c>
      <c r="Q862" s="89" t="s">
        <v>1703</v>
      </c>
      <c r="R862" s="28" t="str">
        <f t="shared" si="85"/>
        <v>Closed</v>
      </c>
      <c r="S862" s="17">
        <f t="shared" ca="1" si="79"/>
        <v>36</v>
      </c>
      <c r="T862" s="17">
        <f t="shared" ref="T862:T866" si="86">IF(R862="Open",0, P862-O862)</f>
        <v>-24</v>
      </c>
      <c r="U862" s="45"/>
      <c r="V862" s="45">
        <v>45185</v>
      </c>
    </row>
    <row r="863" spans="1:22" ht="27.6">
      <c r="A863" s="45">
        <v>862</v>
      </c>
      <c r="B863" s="95" t="s">
        <v>1666</v>
      </c>
      <c r="C863" s="49" t="s">
        <v>9</v>
      </c>
      <c r="D863" s="51">
        <v>44349</v>
      </c>
      <c r="E863" s="51" t="s">
        <v>2551</v>
      </c>
      <c r="F863" s="51" t="s">
        <v>10</v>
      </c>
      <c r="G863" s="49" t="s">
        <v>11</v>
      </c>
      <c r="H863" s="49" t="s">
        <v>19</v>
      </c>
      <c r="I863" s="49" t="str">
        <f t="shared" si="80"/>
        <v>Neutral</v>
      </c>
      <c r="J863" s="45">
        <v>9001</v>
      </c>
      <c r="K863" s="49">
        <v>7.4</v>
      </c>
      <c r="L863" s="82" t="str">
        <f>IF(J863=9001,VLOOKUP(K863,'ISO-reference'!$C$1:$D$67,2,FALSE),IF(J863=45001,VLOOKUP(K863,'ISO-reference'!$A$1:$B$40,2,FALSE),IF(J863=21001,VLOOKUP(K863,'ISO-reference'!$E$1:$F$75,2,FALSE),"No ISO Mapping")))</f>
        <v xml:space="preserve"> Communication</v>
      </c>
      <c r="M863" s="49" t="s">
        <v>21</v>
      </c>
      <c r="N863" s="16"/>
      <c r="O863" s="52">
        <f t="shared" si="83"/>
        <v>44409</v>
      </c>
      <c r="P863" s="52">
        <v>44389</v>
      </c>
      <c r="Q863" s="82" t="s">
        <v>1711</v>
      </c>
      <c r="R863" s="28" t="str">
        <f t="shared" si="85"/>
        <v>Closed</v>
      </c>
      <c r="S863" s="17">
        <f t="shared" ca="1" si="79"/>
        <v>40</v>
      </c>
      <c r="T863" s="17">
        <f t="shared" si="86"/>
        <v>-20</v>
      </c>
      <c r="U863" s="45"/>
      <c r="V863" s="45">
        <v>45186</v>
      </c>
    </row>
    <row r="864" spans="1:22">
      <c r="A864" s="45">
        <v>863</v>
      </c>
      <c r="B864" s="95" t="s">
        <v>1668</v>
      </c>
      <c r="C864" s="49" t="s">
        <v>9</v>
      </c>
      <c r="D864" s="51">
        <v>44349</v>
      </c>
      <c r="E864" s="51" t="s">
        <v>2551</v>
      </c>
      <c r="F864" s="51" t="s">
        <v>10</v>
      </c>
      <c r="G864" s="49" t="s">
        <v>11</v>
      </c>
      <c r="H864" s="49" t="s">
        <v>19</v>
      </c>
      <c r="I864" s="49" t="str">
        <f t="shared" si="80"/>
        <v>Neutral</v>
      </c>
      <c r="J864" s="45">
        <v>9001</v>
      </c>
      <c r="K864" s="49">
        <v>7.4</v>
      </c>
      <c r="L864" s="82" t="str">
        <f>IF(J864=9001,VLOOKUP(K864,'ISO-reference'!$C$1:$D$67,2,FALSE),IF(J864=45001,VLOOKUP(K864,'ISO-reference'!$A$1:$B$40,2,FALSE),IF(J864=21001,VLOOKUP(K864,'ISO-reference'!$E$1:$F$75,2,FALSE),"No ISO Mapping")))</f>
        <v xml:space="preserve"> Communication</v>
      </c>
      <c r="M864" s="49" t="s">
        <v>21</v>
      </c>
      <c r="N864" s="16"/>
      <c r="O864" s="52">
        <f t="shared" si="83"/>
        <v>44409</v>
      </c>
      <c r="P864" s="52">
        <v>44385</v>
      </c>
      <c r="Q864" s="82" t="s">
        <v>1707</v>
      </c>
      <c r="R864" s="28" t="str">
        <f t="shared" si="85"/>
        <v>Closed</v>
      </c>
      <c r="S864" s="17">
        <f t="shared" ca="1" si="79"/>
        <v>36</v>
      </c>
      <c r="T864" s="17">
        <f t="shared" si="86"/>
        <v>-24</v>
      </c>
      <c r="U864" s="45"/>
      <c r="V864" s="45">
        <v>45187</v>
      </c>
    </row>
    <row r="865" spans="1:22">
      <c r="A865" s="45">
        <v>864</v>
      </c>
      <c r="B865" s="95" t="s">
        <v>1669</v>
      </c>
      <c r="C865" s="49" t="s">
        <v>9</v>
      </c>
      <c r="D865" s="51">
        <v>44349</v>
      </c>
      <c r="E865" s="51" t="s">
        <v>2551</v>
      </c>
      <c r="F865" s="51" t="s">
        <v>10</v>
      </c>
      <c r="G865" s="49" t="s">
        <v>11</v>
      </c>
      <c r="H865" s="49" t="s">
        <v>19</v>
      </c>
      <c r="I865" s="49" t="str">
        <f t="shared" si="80"/>
        <v>Neutral</v>
      </c>
      <c r="J865" s="45">
        <v>45001</v>
      </c>
      <c r="K865" s="49" t="s">
        <v>72</v>
      </c>
      <c r="L865" s="82" t="str">
        <f>IF(J865=9001,VLOOKUP(K865,'ISO-reference'!$C$1:$D$67,2,FALSE),IF(J865=45001,VLOOKUP(K865,'ISO-reference'!$A$1:$B$40,2,FALSE),IF(J865=21001,VLOOKUP(K865,'ISO-reference'!$E$1:$F$75,2,FALSE),"No ISO Mapping")))</f>
        <v xml:space="preserve"> Control of documented information</v>
      </c>
      <c r="M865" s="49" t="s">
        <v>21</v>
      </c>
      <c r="N865" s="16"/>
      <c r="O865" s="52">
        <f t="shared" si="83"/>
        <v>44409</v>
      </c>
      <c r="P865" s="52">
        <v>44385</v>
      </c>
      <c r="Q865" s="82" t="s">
        <v>1702</v>
      </c>
      <c r="R865" s="28" t="str">
        <f t="shared" si="85"/>
        <v>Closed</v>
      </c>
      <c r="S865" s="17">
        <f t="shared" ca="1" si="79"/>
        <v>36</v>
      </c>
      <c r="T865" s="17">
        <f t="shared" si="86"/>
        <v>-24</v>
      </c>
      <c r="U865" s="45"/>
      <c r="V865" s="45">
        <v>45188</v>
      </c>
    </row>
    <row r="866" spans="1:22">
      <c r="A866" s="45">
        <v>865</v>
      </c>
      <c r="B866" s="95" t="s">
        <v>1670</v>
      </c>
      <c r="C866" s="49" t="s">
        <v>9</v>
      </c>
      <c r="D866" s="51">
        <v>44349</v>
      </c>
      <c r="E866" s="51" t="s">
        <v>2551</v>
      </c>
      <c r="F866" s="51" t="s">
        <v>10</v>
      </c>
      <c r="G866" s="49" t="s">
        <v>11</v>
      </c>
      <c r="H866" s="49" t="s">
        <v>19</v>
      </c>
      <c r="I866" s="49" t="str">
        <f t="shared" si="80"/>
        <v>Neutral</v>
      </c>
      <c r="J866" s="45">
        <v>45001</v>
      </c>
      <c r="K866" s="49" t="s">
        <v>72</v>
      </c>
      <c r="L866" s="82" t="str">
        <f>IF(J866=9001,VLOOKUP(K866,'ISO-reference'!$C$1:$D$67,2,FALSE),IF(J866=45001,VLOOKUP(K866,'ISO-reference'!$A$1:$B$40,2,FALSE),IF(J866=21001,VLOOKUP(K866,'ISO-reference'!$E$1:$F$75,2,FALSE),"No ISO Mapping")))</f>
        <v xml:space="preserve"> Control of documented information</v>
      </c>
      <c r="M866" s="49" t="s">
        <v>16</v>
      </c>
      <c r="N866" s="16"/>
      <c r="O866" s="52">
        <f t="shared" si="83"/>
        <v>44409</v>
      </c>
      <c r="P866" s="52">
        <v>44355</v>
      </c>
      <c r="Q866" s="82" t="s">
        <v>1688</v>
      </c>
      <c r="R866" s="28" t="str">
        <f t="shared" si="85"/>
        <v>Closed</v>
      </c>
      <c r="S866" s="17">
        <f t="shared" ca="1" si="79"/>
        <v>6</v>
      </c>
      <c r="T866" s="17">
        <f t="shared" si="86"/>
        <v>-54</v>
      </c>
      <c r="U866" s="45"/>
      <c r="V866" s="45">
        <v>45189</v>
      </c>
    </row>
    <row r="867" spans="1:22">
      <c r="A867" s="45">
        <v>866</v>
      </c>
      <c r="B867" s="95" t="s">
        <v>1671</v>
      </c>
      <c r="C867" s="49" t="s">
        <v>9</v>
      </c>
      <c r="D867" s="51">
        <v>44349</v>
      </c>
      <c r="E867" s="51" t="s">
        <v>2551</v>
      </c>
      <c r="F867" s="51" t="s">
        <v>10</v>
      </c>
      <c r="G867" s="49" t="s">
        <v>11</v>
      </c>
      <c r="H867" s="49" t="s">
        <v>19</v>
      </c>
      <c r="I867" s="49" t="str">
        <f t="shared" si="80"/>
        <v>Neutral</v>
      </c>
      <c r="J867" s="45">
        <v>9001</v>
      </c>
      <c r="K867" s="49">
        <v>4.2</v>
      </c>
      <c r="L867" s="82" t="str">
        <f>IF(J867=9001,VLOOKUP(K867,'ISO-reference'!$C$1:$D$67,2,FALSE),IF(J867=45001,VLOOKUP(K867,'ISO-reference'!$A$1:$B$40,2,FALSE),IF(J867=21001,VLOOKUP(K867,'ISO-reference'!$E$1:$F$75,2,FALSE),"No ISO Mapping")))</f>
        <v xml:space="preserve"> Needs &amp; Expectations</v>
      </c>
      <c r="M867" s="49" t="s">
        <v>94</v>
      </c>
      <c r="N867" s="16"/>
      <c r="O867" s="52">
        <f t="shared" si="83"/>
        <v>44409</v>
      </c>
      <c r="P867" s="52">
        <v>44363</v>
      </c>
      <c r="Q867" s="82" t="s">
        <v>1689</v>
      </c>
      <c r="R867" s="28" t="str">
        <f t="shared" si="85"/>
        <v>Closed</v>
      </c>
      <c r="S867" s="17">
        <f t="shared" ca="1" si="79"/>
        <v>14</v>
      </c>
      <c r="T867" s="17">
        <f t="shared" ref="T867:T871" si="87">IF(R867="Open",0, P867-O867)</f>
        <v>-46</v>
      </c>
      <c r="U867" s="45"/>
      <c r="V867" s="45">
        <v>45190</v>
      </c>
    </row>
    <row r="868" spans="1:22" ht="55.2">
      <c r="A868" s="45">
        <v>867</v>
      </c>
      <c r="B868" s="95" t="s">
        <v>1672</v>
      </c>
      <c r="C868" s="49" t="s">
        <v>9</v>
      </c>
      <c r="D868" s="51">
        <v>44349</v>
      </c>
      <c r="E868" s="51" t="s">
        <v>2551</v>
      </c>
      <c r="F868" s="51" t="s">
        <v>10</v>
      </c>
      <c r="G868" s="49" t="s">
        <v>11</v>
      </c>
      <c r="H868" s="49" t="s">
        <v>19</v>
      </c>
      <c r="I868" s="49" t="str">
        <f t="shared" si="80"/>
        <v>Neutral</v>
      </c>
      <c r="J868" s="45">
        <v>9001</v>
      </c>
      <c r="K868" s="49">
        <v>7.2</v>
      </c>
      <c r="L868" s="82" t="str">
        <f>IF(J868=9001,VLOOKUP(K868,'ISO-reference'!$C$1:$D$67,2,FALSE),IF(J868=45001,VLOOKUP(K868,'ISO-reference'!$A$1:$B$40,2,FALSE),IF(J868=21001,VLOOKUP(K868,'ISO-reference'!$E$1:$F$75,2,FALSE),"No ISO Mapping")))</f>
        <v xml:space="preserve"> Competence</v>
      </c>
      <c r="M868" s="49" t="s">
        <v>21</v>
      </c>
      <c r="N868" s="16"/>
      <c r="O868" s="52">
        <f t="shared" si="83"/>
        <v>44409</v>
      </c>
      <c r="P868" s="52">
        <v>44385</v>
      </c>
      <c r="Q868" s="82" t="s">
        <v>1709</v>
      </c>
      <c r="R868" s="28" t="str">
        <f t="shared" si="85"/>
        <v>Closed</v>
      </c>
      <c r="S868" s="17">
        <f t="shared" ca="1" si="79"/>
        <v>36</v>
      </c>
      <c r="T868" s="17">
        <f t="shared" si="87"/>
        <v>-24</v>
      </c>
      <c r="U868" s="45"/>
      <c r="V868" s="45">
        <v>45191</v>
      </c>
    </row>
    <row r="869" spans="1:22" ht="41.4">
      <c r="A869" s="45">
        <v>868</v>
      </c>
      <c r="B869" s="95" t="s">
        <v>1673</v>
      </c>
      <c r="C869" s="49" t="s">
        <v>9</v>
      </c>
      <c r="D869" s="51">
        <v>44349</v>
      </c>
      <c r="E869" s="51" t="s">
        <v>2551</v>
      </c>
      <c r="F869" s="51" t="s">
        <v>10</v>
      </c>
      <c r="G869" s="49" t="s">
        <v>11</v>
      </c>
      <c r="H869" s="49" t="s">
        <v>19</v>
      </c>
      <c r="I869" s="49" t="str">
        <f t="shared" si="80"/>
        <v>Neutral</v>
      </c>
      <c r="J869" s="45">
        <v>9001</v>
      </c>
      <c r="K869" s="49">
        <v>8.1</v>
      </c>
      <c r="L869" s="82" t="str">
        <f>IF(J869=9001,VLOOKUP(K869,'ISO-reference'!$C$1:$D$67,2,FALSE),IF(J869=45001,VLOOKUP(K869,'ISO-reference'!$A$1:$B$40,2,FALSE),IF(J869=21001,VLOOKUP(K869,'ISO-reference'!$E$1:$F$75,2,FALSE),"No ISO Mapping")))</f>
        <v xml:space="preserve"> Operational planning and control</v>
      </c>
      <c r="M869" s="49" t="s">
        <v>21</v>
      </c>
      <c r="N869" s="16"/>
      <c r="O869" s="52">
        <f>Table1[[#This Row],[Audit Report Date]]+60</f>
        <v>44409</v>
      </c>
      <c r="P869" s="52">
        <v>44385</v>
      </c>
      <c r="Q869" s="82" t="s">
        <v>1710</v>
      </c>
      <c r="R869" s="28" t="str">
        <f t="shared" si="85"/>
        <v>Closed</v>
      </c>
      <c r="S869" s="17">
        <f t="shared" ca="1" si="79"/>
        <v>36</v>
      </c>
      <c r="T869" s="17">
        <f t="shared" si="87"/>
        <v>-24</v>
      </c>
      <c r="U869" s="45"/>
      <c r="V869" s="45">
        <v>45193</v>
      </c>
    </row>
    <row r="870" spans="1:22" ht="27.6">
      <c r="A870" s="45">
        <v>869</v>
      </c>
      <c r="B870" s="95" t="s">
        <v>1712</v>
      </c>
      <c r="C870" s="49" t="s">
        <v>9</v>
      </c>
      <c r="D870" s="51">
        <v>44388</v>
      </c>
      <c r="E870" s="51" t="s">
        <v>2551</v>
      </c>
      <c r="F870" s="51" t="s">
        <v>52</v>
      </c>
      <c r="G870" s="49" t="s">
        <v>115</v>
      </c>
      <c r="H870" s="49" t="s">
        <v>88</v>
      </c>
      <c r="I870" s="49" t="str">
        <f t="shared" si="80"/>
        <v>Neutral</v>
      </c>
      <c r="J870" s="45">
        <v>9001</v>
      </c>
      <c r="K870" s="49" t="s">
        <v>1629</v>
      </c>
      <c r="L870" s="82" t="str">
        <f>IF(J870=9001,VLOOKUP(K870,'ISO-reference'!$C$1:$D$67,2,FALSE),IF(J870=45001,VLOOKUP(K870,'ISO-reference'!$A$1:$B$40,2,FALSE),IF(J870=21001,VLOOKUP(K870,'ISO-reference'!$E$1:$F$75,2,FALSE),"No ISO Mapping")))</f>
        <v xml:space="preserve"> Identification &amp; traceability</v>
      </c>
      <c r="M870" s="49" t="s">
        <v>489</v>
      </c>
      <c r="N870" s="16"/>
      <c r="O870" s="52">
        <f>Table1[[#This Row],[Audit Report Date]]+60</f>
        <v>44448</v>
      </c>
      <c r="P870" s="52">
        <v>44606</v>
      </c>
      <c r="Q870" s="82" t="s">
        <v>1994</v>
      </c>
      <c r="R870" s="28" t="str">
        <f t="shared" si="85"/>
        <v>Closed</v>
      </c>
      <c r="S870" s="17">
        <f t="shared" ca="1" si="79"/>
        <v>218</v>
      </c>
      <c r="T870" s="17">
        <f t="shared" si="87"/>
        <v>158</v>
      </c>
      <c r="U870" s="45"/>
      <c r="V870" s="45">
        <v>46506</v>
      </c>
    </row>
    <row r="871" spans="1:22" ht="27.6">
      <c r="A871" s="45">
        <v>870</v>
      </c>
      <c r="B871" s="95" t="s">
        <v>1714</v>
      </c>
      <c r="C871" s="52" t="s">
        <v>9</v>
      </c>
      <c r="D871" s="52">
        <v>44388</v>
      </c>
      <c r="E871" s="51" t="s">
        <v>2551</v>
      </c>
      <c r="F871" s="52" t="s">
        <v>52</v>
      </c>
      <c r="G871" s="52" t="s">
        <v>115</v>
      </c>
      <c r="H871" s="52" t="s">
        <v>88</v>
      </c>
      <c r="I871" s="49" t="str">
        <f t="shared" si="80"/>
        <v>Neutral</v>
      </c>
      <c r="J871" s="45">
        <v>45001</v>
      </c>
      <c r="K871" s="52" t="s">
        <v>591</v>
      </c>
      <c r="L871" s="82" t="str">
        <f>IF(J871=9001,VLOOKUP(K871,'ISO-reference'!$C$1:$D$67,2,FALSE),IF(J871=45001,VLOOKUP(K871,'ISO-reference'!$A$1:$B$40,2,FALSE),IF(J871=21001,VLOOKUP(K871,'ISO-reference'!$E$1:$F$75,2,FALSE),"No ISO Mapping")))</f>
        <v xml:space="preserve"> Eliminating Hazards and reducing OH&amp;S risks</v>
      </c>
      <c r="M871" s="52" t="s">
        <v>16</v>
      </c>
      <c r="N871" s="16"/>
      <c r="O871" s="52">
        <f>Table1[[#This Row],[Audit Report Date]]+60</f>
        <v>44448</v>
      </c>
      <c r="P871" s="52">
        <v>44600</v>
      </c>
      <c r="Q871" s="82" t="s">
        <v>1984</v>
      </c>
      <c r="R871" s="28" t="str">
        <f>IF(P871="NA", "Open", "Closed")</f>
        <v>Closed</v>
      </c>
      <c r="S871" s="17">
        <f t="shared" ca="1" si="79"/>
        <v>212</v>
      </c>
      <c r="T871" s="17">
        <f t="shared" si="87"/>
        <v>152</v>
      </c>
      <c r="U871" s="45"/>
      <c r="V871" s="45">
        <v>46507</v>
      </c>
    </row>
    <row r="872" spans="1:22" ht="27.6">
      <c r="A872" s="45">
        <v>871</v>
      </c>
      <c r="B872" s="95" t="s">
        <v>1715</v>
      </c>
      <c r="C872" s="52" t="s">
        <v>9</v>
      </c>
      <c r="D872" s="52">
        <v>44388</v>
      </c>
      <c r="E872" s="51" t="s">
        <v>2551</v>
      </c>
      <c r="F872" s="52" t="s">
        <v>52</v>
      </c>
      <c r="G872" s="52" t="s">
        <v>115</v>
      </c>
      <c r="H872" s="52" t="s">
        <v>88</v>
      </c>
      <c r="I872" s="49" t="str">
        <f t="shared" si="80"/>
        <v>Neutral</v>
      </c>
      <c r="J872" s="45">
        <v>9001</v>
      </c>
      <c r="K872" s="49">
        <v>7.3</v>
      </c>
      <c r="L872" s="82" t="str">
        <f>IF(J872=9001,VLOOKUP(K872,'ISO-reference'!$C$1:$D$67,2,FALSE),IF(J872=45001,VLOOKUP(K872,'ISO-reference'!$A$1:$B$40,2,FALSE),IF(J872=21001,VLOOKUP(K872,'ISO-reference'!$E$1:$F$75,2,FALSE),"No ISO Mapping")))</f>
        <v xml:space="preserve"> Awareness</v>
      </c>
      <c r="M872" s="49" t="s">
        <v>13</v>
      </c>
      <c r="N872" s="16"/>
      <c r="O872" s="52">
        <f>Table1[[#This Row],[Audit Report Date]]+60</f>
        <v>44448</v>
      </c>
      <c r="P872" s="52">
        <v>44452</v>
      </c>
      <c r="Q872" s="82" t="s">
        <v>1762</v>
      </c>
      <c r="R872" s="28" t="str">
        <f t="shared" ref="R872:R875" si="88">IF(P872="NA", "Open", "Closed")</f>
        <v>Closed</v>
      </c>
      <c r="S872" s="17">
        <f t="shared" ca="1" si="79"/>
        <v>64</v>
      </c>
      <c r="T872" s="17">
        <f t="shared" ref="T872:T875" si="89">IF(R872="Open",0, P872-O872)</f>
        <v>4</v>
      </c>
      <c r="U872" s="45"/>
      <c r="V872" s="45">
        <v>46508</v>
      </c>
    </row>
    <row r="873" spans="1:22" ht="27.6">
      <c r="A873" s="45">
        <v>872</v>
      </c>
      <c r="B873" s="95" t="s">
        <v>1716</v>
      </c>
      <c r="C873" s="49" t="s">
        <v>9</v>
      </c>
      <c r="D873" s="52">
        <v>44388</v>
      </c>
      <c r="E873" s="51" t="s">
        <v>2551</v>
      </c>
      <c r="F873" s="52" t="s">
        <v>52</v>
      </c>
      <c r="G873" s="52" t="s">
        <v>115</v>
      </c>
      <c r="H873" s="52" t="s">
        <v>88</v>
      </c>
      <c r="I873" s="49" t="str">
        <f t="shared" si="80"/>
        <v>Neutral</v>
      </c>
      <c r="J873" s="45">
        <v>9001</v>
      </c>
      <c r="K873" s="49" t="s">
        <v>110</v>
      </c>
      <c r="L873" s="82" t="str">
        <f>IF(J873=9001,VLOOKUP(K873,'ISO-reference'!$C$1:$D$67,2,FALSE),IF(J873=45001,VLOOKUP(K873,'ISO-reference'!$A$1:$B$40,2,FALSE),IF(J873=21001,VLOOKUP(K873,'ISO-reference'!$E$1:$F$75,2,FALSE),"No ISO Mapping")))</f>
        <v xml:space="preserve"> Customer communication</v>
      </c>
      <c r="M873" s="49" t="s">
        <v>94</v>
      </c>
      <c r="N873" s="16"/>
      <c r="O873" s="52">
        <f>Table1[[#This Row],[Audit Report Date]]+60</f>
        <v>44448</v>
      </c>
      <c r="P873" s="52">
        <v>44513</v>
      </c>
      <c r="Q873" s="82" t="s">
        <v>1867</v>
      </c>
      <c r="R873" s="28" t="str">
        <f t="shared" si="88"/>
        <v>Closed</v>
      </c>
      <c r="S873" s="17">
        <f t="shared" ca="1" si="79"/>
        <v>125</v>
      </c>
      <c r="T873" s="17">
        <f t="shared" si="89"/>
        <v>65</v>
      </c>
      <c r="U873" s="45"/>
      <c r="V873" s="45">
        <v>46509</v>
      </c>
    </row>
    <row r="874" spans="1:22" ht="82.8">
      <c r="A874" s="45">
        <v>873</v>
      </c>
      <c r="B874" s="95" t="s">
        <v>1717</v>
      </c>
      <c r="C874" s="49" t="s">
        <v>9</v>
      </c>
      <c r="D874" s="52">
        <v>44388</v>
      </c>
      <c r="E874" s="51" t="s">
        <v>2551</v>
      </c>
      <c r="F874" s="52" t="s">
        <v>52</v>
      </c>
      <c r="G874" s="52" t="s">
        <v>115</v>
      </c>
      <c r="H874" s="52" t="s">
        <v>88</v>
      </c>
      <c r="I874" s="49" t="str">
        <f t="shared" si="80"/>
        <v>Neutral</v>
      </c>
      <c r="J874" s="45">
        <v>45001</v>
      </c>
      <c r="K874" s="49" t="s">
        <v>433</v>
      </c>
      <c r="L874" s="82" t="str">
        <f>IF(J874=9001,VLOOKUP(K874,'ISO-reference'!$C$1:$D$67,2,FALSE),IF(J874=45001,VLOOKUP(K874,'ISO-reference'!$A$1:$B$40,2,FALSE),IF(J874=21001,VLOOKUP(K874,'ISO-reference'!$E$1:$F$75,2,FALSE),"No ISO Mapping")))</f>
        <v xml:space="preserve"> Hazard identification &amp; assessment of risks and opportunities</v>
      </c>
      <c r="M874" s="49" t="s">
        <v>489</v>
      </c>
      <c r="N874" s="16"/>
      <c r="O874" s="52">
        <f>Table1[[#This Row],[Audit Report Date]]+60</f>
        <v>44448</v>
      </c>
      <c r="P874" s="52">
        <v>44539</v>
      </c>
      <c r="Q874" s="82" t="s">
        <v>1931</v>
      </c>
      <c r="R874" s="28" t="str">
        <f t="shared" si="88"/>
        <v>Closed</v>
      </c>
      <c r="S874" s="17">
        <f t="shared" ca="1" si="79"/>
        <v>151</v>
      </c>
      <c r="T874" s="17">
        <f t="shared" si="89"/>
        <v>91</v>
      </c>
      <c r="U874" s="45"/>
      <c r="V874" s="45">
        <v>46510</v>
      </c>
    </row>
    <row r="875" spans="1:22" ht="27.6">
      <c r="A875" s="45">
        <v>874</v>
      </c>
      <c r="B875" s="95" t="s">
        <v>1718</v>
      </c>
      <c r="C875" s="49" t="s">
        <v>9</v>
      </c>
      <c r="D875" s="52">
        <v>44388</v>
      </c>
      <c r="E875" s="51" t="s">
        <v>2551</v>
      </c>
      <c r="F875" s="52" t="s">
        <v>52</v>
      </c>
      <c r="G875" s="52" t="s">
        <v>115</v>
      </c>
      <c r="H875" s="52" t="s">
        <v>88</v>
      </c>
      <c r="I875" s="49" t="str">
        <f t="shared" si="80"/>
        <v>Neutral</v>
      </c>
      <c r="J875" s="45">
        <v>45001</v>
      </c>
      <c r="K875" s="49" t="s">
        <v>591</v>
      </c>
      <c r="L875" s="82" t="str">
        <f>IF(J875=9001,VLOOKUP(K875,'ISO-reference'!$C$1:$D$67,2,FALSE),IF(J875=45001,VLOOKUP(K875,'ISO-reference'!$A$1:$B$40,2,FALSE),IF(J875=21001,VLOOKUP(K875,'ISO-reference'!$E$1:$F$75,2,FALSE),"No ISO Mapping")))</f>
        <v xml:space="preserve"> Eliminating Hazards and reducing OH&amp;S risks</v>
      </c>
      <c r="M875" s="49" t="s">
        <v>16</v>
      </c>
      <c r="N875" s="16"/>
      <c r="O875" s="52">
        <f>Table1[[#This Row],[Audit Report Date]]+60</f>
        <v>44448</v>
      </c>
      <c r="P875" s="52">
        <v>44427</v>
      </c>
      <c r="Q875" s="82" t="s">
        <v>1760</v>
      </c>
      <c r="R875" s="28" t="str">
        <f t="shared" si="88"/>
        <v>Closed</v>
      </c>
      <c r="S875" s="17">
        <f t="shared" ref="S875:S938" ca="1" si="90">IF(P875="NA",TODAY()-D875, P875-D875)</f>
        <v>39</v>
      </c>
      <c r="T875" s="17">
        <f t="shared" si="89"/>
        <v>-21</v>
      </c>
      <c r="U875" s="45"/>
      <c r="V875" s="45">
        <v>46411</v>
      </c>
    </row>
    <row r="876" spans="1:22" ht="82.8">
      <c r="A876" s="45">
        <v>875</v>
      </c>
      <c r="B876" s="95" t="s">
        <v>1719</v>
      </c>
      <c r="C876" s="49" t="s">
        <v>9</v>
      </c>
      <c r="D876" s="52">
        <v>44388</v>
      </c>
      <c r="E876" s="51" t="s">
        <v>2551</v>
      </c>
      <c r="F876" s="52" t="s">
        <v>52</v>
      </c>
      <c r="G876" s="52" t="s">
        <v>115</v>
      </c>
      <c r="H876" s="49" t="s">
        <v>19</v>
      </c>
      <c r="I876" s="49" t="str">
        <f t="shared" si="80"/>
        <v>Neutral</v>
      </c>
      <c r="J876" s="45">
        <v>9001</v>
      </c>
      <c r="K876" s="49">
        <v>10.3</v>
      </c>
      <c r="L876" s="82" t="str">
        <f>IF(J876=9001,VLOOKUP(K876,'ISO-reference'!$C$1:$D$67,2,FALSE),IF(J876=45001,VLOOKUP(K876,'ISO-reference'!$A$1:$B$40,2,FALSE),IF(J876=21001,VLOOKUP(K876,'ISO-reference'!$E$1:$F$75,2,FALSE),"No ISO Mapping")))</f>
        <v xml:space="preserve"> Continual improvement</v>
      </c>
      <c r="M876" s="49" t="s">
        <v>21</v>
      </c>
      <c r="N876" s="16"/>
      <c r="O876" s="52">
        <f>Table1[[#This Row],[Audit Report Date]]+60</f>
        <v>44448</v>
      </c>
      <c r="P876" s="52">
        <v>44427</v>
      </c>
      <c r="Q876" s="82" t="s">
        <v>1759</v>
      </c>
      <c r="R876" s="28" t="str">
        <f t="shared" ref="R876:R880" si="91">IF(P876="NA", "Open", "Closed")</f>
        <v>Closed</v>
      </c>
      <c r="S876" s="17">
        <f t="shared" ca="1" si="90"/>
        <v>39</v>
      </c>
      <c r="T876" s="17">
        <f t="shared" ref="T876:T879" si="92">IF(R876="Open",0, P876-O876)</f>
        <v>-21</v>
      </c>
      <c r="U876" s="45"/>
      <c r="V876" s="45">
        <v>46512</v>
      </c>
    </row>
    <row r="877" spans="1:22" ht="41.4">
      <c r="A877" s="45">
        <v>876</v>
      </c>
      <c r="B877" s="95" t="s">
        <v>1720</v>
      </c>
      <c r="C877" s="49" t="s">
        <v>9</v>
      </c>
      <c r="D877" s="52">
        <v>44388</v>
      </c>
      <c r="E877" s="51" t="s">
        <v>2551</v>
      </c>
      <c r="F877" s="52" t="s">
        <v>52</v>
      </c>
      <c r="G877" s="52" t="s">
        <v>115</v>
      </c>
      <c r="H877" s="49" t="s">
        <v>19</v>
      </c>
      <c r="I877" s="49" t="str">
        <f t="shared" si="80"/>
        <v>Neutral</v>
      </c>
      <c r="J877" s="45">
        <v>9001</v>
      </c>
      <c r="K877" s="49" t="s">
        <v>947</v>
      </c>
      <c r="L877" s="82" t="str">
        <f>IF(J877=9001,VLOOKUP(K877,'ISO-reference'!$C$1:$D$67,2,FALSE),IF(J877=45001,VLOOKUP(K877,'ISO-reference'!$A$1:$B$40,2,FALSE),IF(J877=21001,VLOOKUP(K877,'ISO-reference'!$E$1:$F$75,2,FALSE),"No ISO Mapping")))</f>
        <v xml:space="preserve"> Customer satisfaction</v>
      </c>
      <c r="M877" s="49" t="s">
        <v>21</v>
      </c>
      <c r="N877" s="16"/>
      <c r="O877" s="52">
        <f>Table1[[#This Row],[Audit Report Date]]+60</f>
        <v>44448</v>
      </c>
      <c r="P877" s="52">
        <v>44527</v>
      </c>
      <c r="Q877" s="82" t="s">
        <v>1893</v>
      </c>
      <c r="R877" s="28" t="str">
        <f t="shared" si="91"/>
        <v>Closed</v>
      </c>
      <c r="S877" s="17">
        <f t="shared" ca="1" si="90"/>
        <v>139</v>
      </c>
      <c r="T877" s="17">
        <f t="shared" si="92"/>
        <v>79</v>
      </c>
      <c r="U877" s="45"/>
      <c r="V877" s="45">
        <v>46513</v>
      </c>
    </row>
    <row r="878" spans="1:22">
      <c r="A878" s="45">
        <v>877</v>
      </c>
      <c r="B878" s="95" t="s">
        <v>1721</v>
      </c>
      <c r="C878" s="49" t="s">
        <v>9</v>
      </c>
      <c r="D878" s="52">
        <v>44388</v>
      </c>
      <c r="E878" s="51" t="s">
        <v>2551</v>
      </c>
      <c r="F878" s="52" t="s">
        <v>52</v>
      </c>
      <c r="G878" s="52" t="s">
        <v>115</v>
      </c>
      <c r="H878" s="49" t="s">
        <v>19</v>
      </c>
      <c r="I878" s="49" t="str">
        <f t="shared" si="80"/>
        <v>Neutral</v>
      </c>
      <c r="J878" s="45">
        <v>9001</v>
      </c>
      <c r="K878" s="49" t="s">
        <v>1643</v>
      </c>
      <c r="L878" s="82" t="str">
        <f>IF(J878=9001,VLOOKUP(K878,'ISO-reference'!$C$1:$D$67,2,FALSE),IF(J878=45001,VLOOKUP(K878,'ISO-reference'!$A$1:$B$40,2,FALSE),IF(J878=21001,VLOOKUP(K878,'ISO-reference'!$E$1:$F$75,2,FALSE),"No ISO Mapping")))</f>
        <v xml:space="preserve"> Management review inputs</v>
      </c>
      <c r="M878" s="49" t="s">
        <v>73</v>
      </c>
      <c r="N878" s="16"/>
      <c r="O878" s="52">
        <f>Table1[[#This Row],[Audit Report Date]]+60</f>
        <v>44448</v>
      </c>
      <c r="P878" s="52">
        <v>44447</v>
      </c>
      <c r="Q878" s="82" t="s">
        <v>1919</v>
      </c>
      <c r="R878" s="28" t="str">
        <f t="shared" si="91"/>
        <v>Closed</v>
      </c>
      <c r="S878" s="17">
        <f t="shared" ca="1" si="90"/>
        <v>59</v>
      </c>
      <c r="T878" s="17">
        <f t="shared" si="92"/>
        <v>-1</v>
      </c>
      <c r="U878" s="45"/>
      <c r="V878" s="45">
        <v>46514</v>
      </c>
    </row>
    <row r="879" spans="1:22" ht="27.6">
      <c r="A879" s="45">
        <v>878</v>
      </c>
      <c r="B879" s="95" t="s">
        <v>1722</v>
      </c>
      <c r="C879" s="49" t="s">
        <v>9</v>
      </c>
      <c r="D879" s="52">
        <v>44388</v>
      </c>
      <c r="E879" s="51" t="s">
        <v>2551</v>
      </c>
      <c r="F879" s="52" t="s">
        <v>52</v>
      </c>
      <c r="G879" s="52" t="s">
        <v>115</v>
      </c>
      <c r="H879" s="49" t="s">
        <v>19</v>
      </c>
      <c r="I879" s="49" t="str">
        <f t="shared" si="80"/>
        <v>Neutral</v>
      </c>
      <c r="J879" s="45">
        <v>45001</v>
      </c>
      <c r="K879" s="49" t="s">
        <v>1268</v>
      </c>
      <c r="L879" s="82" t="str">
        <f>IF(J879=9001,VLOOKUP(K879,'ISO-reference'!$C$1:$D$67,2,FALSE),IF(J879=45001,VLOOKUP(K879,'ISO-reference'!$A$1:$B$40,2,FALSE),IF(J879=21001,VLOOKUP(K879,'ISO-reference'!$E$1:$F$75,2,FALSE),"No ISO Mapping")))</f>
        <v xml:space="preserve"> Internal Communication</v>
      </c>
      <c r="M879" s="49" t="s">
        <v>489</v>
      </c>
      <c r="N879" s="16"/>
      <c r="O879" s="52">
        <f>Table1[[#This Row],[Audit Report Date]]+60</f>
        <v>44448</v>
      </c>
      <c r="P879" s="52">
        <v>44508</v>
      </c>
      <c r="Q879" s="82" t="s">
        <v>1868</v>
      </c>
      <c r="R879" s="28" t="str">
        <f t="shared" si="91"/>
        <v>Closed</v>
      </c>
      <c r="S879" s="17">
        <f t="shared" ca="1" si="90"/>
        <v>120</v>
      </c>
      <c r="T879" s="17">
        <f t="shared" si="92"/>
        <v>60</v>
      </c>
      <c r="U879" s="45"/>
      <c r="V879" s="45">
        <v>46515</v>
      </c>
    </row>
    <row r="880" spans="1:22" ht="41.4">
      <c r="A880" s="45">
        <v>879</v>
      </c>
      <c r="B880" s="95" t="s">
        <v>1723</v>
      </c>
      <c r="C880" s="49" t="s">
        <v>9</v>
      </c>
      <c r="D880" s="51">
        <v>44394</v>
      </c>
      <c r="E880" s="51" t="s">
        <v>2551</v>
      </c>
      <c r="F880" s="52" t="s">
        <v>52</v>
      </c>
      <c r="G880" s="54" t="s">
        <v>53</v>
      </c>
      <c r="H880" s="49" t="s">
        <v>88</v>
      </c>
      <c r="I880" s="49" t="str">
        <f t="shared" si="80"/>
        <v>Neutral</v>
      </c>
      <c r="J880" s="45">
        <v>45001</v>
      </c>
      <c r="K880" s="49" t="s">
        <v>591</v>
      </c>
      <c r="L880" s="82" t="str">
        <f>IF(J880=9001,VLOOKUP(K880,'ISO-reference'!$C$1:$D$67,2,FALSE),IF(J880=45001,VLOOKUP(K880,'ISO-reference'!$A$1:$B$40,2,FALSE),IF(J880=21001,VLOOKUP(K880,'ISO-reference'!$E$1:$F$75,2,FALSE),"No ISO Mapping")))</f>
        <v xml:space="preserve"> Eliminating Hazards and reducing OH&amp;S risks</v>
      </c>
      <c r="M880" s="49" t="s">
        <v>94</v>
      </c>
      <c r="N880" s="16"/>
      <c r="O880" s="52">
        <f>Table1[[#This Row],[Audit Report Date]]+60</f>
        <v>44454</v>
      </c>
      <c r="P880" s="52">
        <v>44507</v>
      </c>
      <c r="Q880" s="82" t="s">
        <v>1869</v>
      </c>
      <c r="R880" s="28" t="str">
        <f t="shared" si="91"/>
        <v>Closed</v>
      </c>
      <c r="S880" s="17">
        <f t="shared" ca="1" si="90"/>
        <v>113</v>
      </c>
      <c r="T880" s="17">
        <f t="shared" ref="T880:T887" si="93">IF(R880="Open",0, P880-O880)</f>
        <v>53</v>
      </c>
      <c r="U880" s="45"/>
      <c r="V880" s="45">
        <v>46688</v>
      </c>
    </row>
    <row r="881" spans="1:22" ht="27.6">
      <c r="A881" s="45">
        <v>880</v>
      </c>
      <c r="B881" s="95" t="s">
        <v>1724</v>
      </c>
      <c r="C881" s="49" t="s">
        <v>9</v>
      </c>
      <c r="D881" s="51">
        <v>44394</v>
      </c>
      <c r="E881" s="51" t="s">
        <v>2551</v>
      </c>
      <c r="F881" s="52" t="s">
        <v>52</v>
      </c>
      <c r="G881" s="54" t="s">
        <v>53</v>
      </c>
      <c r="H881" s="49" t="s">
        <v>88</v>
      </c>
      <c r="I881" s="49" t="str">
        <f t="shared" si="80"/>
        <v>Neutral</v>
      </c>
      <c r="J881" s="45">
        <v>45001</v>
      </c>
      <c r="K881" s="49" t="s">
        <v>1268</v>
      </c>
      <c r="L881" s="82" t="str">
        <f>IF(J881=9001,VLOOKUP(K881,'ISO-reference'!$C$1:$D$67,2,FALSE),IF(J881=45001,VLOOKUP(K881,'ISO-reference'!$A$1:$B$40,2,FALSE),IF(J881=21001,VLOOKUP(K881,'ISO-reference'!$E$1:$F$75,2,FALSE),"No ISO Mapping")))</f>
        <v xml:space="preserve"> Internal Communication</v>
      </c>
      <c r="M881" s="49" t="s">
        <v>13</v>
      </c>
      <c r="N881" s="16"/>
      <c r="O881" s="52">
        <f>Table1[[#This Row],[Audit Report Date]]+60</f>
        <v>44454</v>
      </c>
      <c r="P881" s="52">
        <v>44623</v>
      </c>
      <c r="Q881" s="82" t="s">
        <v>2051</v>
      </c>
      <c r="R881" s="28" t="str">
        <f t="shared" ref="R881:R915" si="94">IF(P881="NA", "Open", "Closed")</f>
        <v>Closed</v>
      </c>
      <c r="S881" s="17">
        <f t="shared" ca="1" si="90"/>
        <v>229</v>
      </c>
      <c r="T881" s="17">
        <f t="shared" si="93"/>
        <v>169</v>
      </c>
      <c r="U881" s="45"/>
      <c r="V881" s="45">
        <v>46691</v>
      </c>
    </row>
    <row r="882" spans="1:22" ht="27.6">
      <c r="A882" s="45">
        <v>881</v>
      </c>
      <c r="B882" s="95" t="s">
        <v>1725</v>
      </c>
      <c r="C882" s="49" t="s">
        <v>9</v>
      </c>
      <c r="D882" s="51">
        <v>44394</v>
      </c>
      <c r="E882" s="51" t="s">
        <v>2551</v>
      </c>
      <c r="F882" s="52" t="s">
        <v>52</v>
      </c>
      <c r="G882" s="54" t="s">
        <v>53</v>
      </c>
      <c r="H882" s="49" t="s">
        <v>88</v>
      </c>
      <c r="I882" s="49" t="str">
        <f t="shared" si="80"/>
        <v>Neutral</v>
      </c>
      <c r="J882" s="45">
        <v>45001</v>
      </c>
      <c r="K882" s="49" t="s">
        <v>1268</v>
      </c>
      <c r="L882" s="82" t="str">
        <f>IF(J882=9001,VLOOKUP(K882,'ISO-reference'!$C$1:$D$67,2,FALSE),IF(J882=45001,VLOOKUP(K882,'ISO-reference'!$A$1:$B$40,2,FALSE),IF(J882=21001,VLOOKUP(K882,'ISO-reference'!$E$1:$F$75,2,FALSE),"No ISO Mapping")))</f>
        <v xml:space="preserve"> Internal Communication</v>
      </c>
      <c r="M882" s="49" t="s">
        <v>94</v>
      </c>
      <c r="N882" s="16"/>
      <c r="O882" s="52">
        <f>Table1[[#This Row],[Audit Report Date]]+60</f>
        <v>44454</v>
      </c>
      <c r="P882" s="52">
        <v>44538</v>
      </c>
      <c r="Q882" s="82" t="s">
        <v>1920</v>
      </c>
      <c r="R882" s="28" t="str">
        <f t="shared" si="94"/>
        <v>Closed</v>
      </c>
      <c r="S882" s="17">
        <f t="shared" ca="1" si="90"/>
        <v>144</v>
      </c>
      <c r="T882" s="17">
        <f t="shared" si="93"/>
        <v>84</v>
      </c>
      <c r="U882" s="45"/>
      <c r="V882" s="45">
        <v>46692</v>
      </c>
    </row>
    <row r="883" spans="1:22" ht="27.6">
      <c r="A883" s="45">
        <v>882</v>
      </c>
      <c r="B883" s="95" t="s">
        <v>1726</v>
      </c>
      <c r="C883" s="49" t="s">
        <v>9</v>
      </c>
      <c r="D883" s="51">
        <v>44394</v>
      </c>
      <c r="E883" s="51" t="s">
        <v>2551</v>
      </c>
      <c r="F883" s="52" t="s">
        <v>52</v>
      </c>
      <c r="G883" s="54" t="s">
        <v>53</v>
      </c>
      <c r="H883" s="49" t="s">
        <v>19</v>
      </c>
      <c r="I883" s="49" t="str">
        <f t="shared" si="80"/>
        <v>Neutral</v>
      </c>
      <c r="J883" s="45">
        <v>45001</v>
      </c>
      <c r="K883" s="49" t="s">
        <v>591</v>
      </c>
      <c r="L883" s="82" t="str">
        <f>IF(J883=9001,VLOOKUP(K883,'ISO-reference'!$C$1:$D$67,2,FALSE),IF(J883=45001,VLOOKUP(K883,'ISO-reference'!$A$1:$B$40,2,FALSE),IF(J883=21001,VLOOKUP(K883,'ISO-reference'!$E$1:$F$75,2,FALSE),"No ISO Mapping")))</f>
        <v xml:space="preserve"> Eliminating Hazards and reducing OH&amp;S risks</v>
      </c>
      <c r="M883" s="49" t="s">
        <v>16</v>
      </c>
      <c r="N883" s="16"/>
      <c r="O883" s="52">
        <f>Table1[[#This Row],[Audit Report Date]]+60</f>
        <v>44454</v>
      </c>
      <c r="P883" s="52">
        <v>44444</v>
      </c>
      <c r="Q883" s="82" t="s">
        <v>1761</v>
      </c>
      <c r="R883" s="28" t="str">
        <f t="shared" si="94"/>
        <v>Closed</v>
      </c>
      <c r="S883" s="17">
        <f t="shared" ca="1" si="90"/>
        <v>50</v>
      </c>
      <c r="T883" s="17">
        <f t="shared" si="93"/>
        <v>-10</v>
      </c>
      <c r="U883" s="45"/>
      <c r="V883" s="45">
        <v>46694</v>
      </c>
    </row>
    <row r="884" spans="1:22" ht="82.8">
      <c r="A884" s="45">
        <v>883</v>
      </c>
      <c r="B884" s="95" t="s">
        <v>1727</v>
      </c>
      <c r="C884" s="49" t="s">
        <v>9</v>
      </c>
      <c r="D884" s="51">
        <v>44394</v>
      </c>
      <c r="E884" s="51" t="s">
        <v>2551</v>
      </c>
      <c r="F884" s="52" t="s">
        <v>52</v>
      </c>
      <c r="G884" s="54" t="s">
        <v>53</v>
      </c>
      <c r="H884" s="49" t="s">
        <v>19</v>
      </c>
      <c r="I884" s="49" t="str">
        <f t="shared" si="80"/>
        <v>Neutral</v>
      </c>
      <c r="J884" s="45">
        <v>9001</v>
      </c>
      <c r="K884" s="49" t="s">
        <v>123</v>
      </c>
      <c r="L884" s="82" t="str">
        <f>IF(J884=9001,VLOOKUP(K884,'ISO-reference'!$C$1:$D$67,2,FALSE),IF(J884=45001,VLOOKUP(K884,'ISO-reference'!$A$1:$B$40,2,FALSE),IF(J884=21001,VLOOKUP(K884,'ISO-reference'!$E$1:$F$75,2,FALSE),"No ISO Mapping")))</f>
        <v xml:space="preserve"> Analysis &amp; evaluation</v>
      </c>
      <c r="M884" s="49" t="s">
        <v>489</v>
      </c>
      <c r="N884" s="16"/>
      <c r="O884" s="52">
        <f>Table1[[#This Row],[Audit Report Date]]+60</f>
        <v>44454</v>
      </c>
      <c r="P884" s="52">
        <v>44507</v>
      </c>
      <c r="Q884" s="82" t="s">
        <v>1855</v>
      </c>
      <c r="R884" s="28" t="str">
        <f t="shared" si="94"/>
        <v>Closed</v>
      </c>
      <c r="S884" s="17">
        <f t="shared" ca="1" si="90"/>
        <v>113</v>
      </c>
      <c r="T884" s="17">
        <f t="shared" si="93"/>
        <v>53</v>
      </c>
      <c r="U884" s="45"/>
      <c r="V884" s="45">
        <v>46695</v>
      </c>
    </row>
    <row r="885" spans="1:22" ht="69">
      <c r="A885" s="45">
        <v>884</v>
      </c>
      <c r="B885" s="95" t="s">
        <v>1728</v>
      </c>
      <c r="C885" s="49" t="s">
        <v>9</v>
      </c>
      <c r="D885" s="51">
        <v>44394</v>
      </c>
      <c r="E885" s="51" t="s">
        <v>2551</v>
      </c>
      <c r="F885" s="52" t="s">
        <v>52</v>
      </c>
      <c r="G885" s="54" t="s">
        <v>53</v>
      </c>
      <c r="H885" s="49" t="s">
        <v>19</v>
      </c>
      <c r="I885" s="49" t="str">
        <f t="shared" si="80"/>
        <v>Neutral</v>
      </c>
      <c r="J885" s="45">
        <v>9001</v>
      </c>
      <c r="K885" s="49" t="s">
        <v>72</v>
      </c>
      <c r="L885" s="82" t="str">
        <f>IF(J885=9001,VLOOKUP(K885,'ISO-reference'!$C$1:$D$67,2,FALSE),IF(J885=45001,VLOOKUP(K885,'ISO-reference'!$A$1:$B$40,2,FALSE),IF(J885=21001,VLOOKUP(K885,'ISO-reference'!$E$1:$F$75,2,FALSE),"No ISO Mapping")))</f>
        <v xml:space="preserve"> Control of documented information</v>
      </c>
      <c r="M885" s="49" t="s">
        <v>94</v>
      </c>
      <c r="N885" s="16"/>
      <c r="O885" s="52">
        <f>Table1[[#This Row],[Audit Report Date]]+60</f>
        <v>44454</v>
      </c>
      <c r="P885" s="52">
        <v>44538</v>
      </c>
      <c r="Q885" s="82" t="s">
        <v>1921</v>
      </c>
      <c r="R885" s="28" t="str">
        <f t="shared" si="94"/>
        <v>Closed</v>
      </c>
      <c r="S885" s="17">
        <f t="shared" ca="1" si="90"/>
        <v>144</v>
      </c>
      <c r="T885" s="17">
        <f t="shared" si="93"/>
        <v>84</v>
      </c>
      <c r="U885" s="45"/>
      <c r="V885" s="45">
        <v>46696</v>
      </c>
    </row>
    <row r="886" spans="1:22" ht="82.8">
      <c r="A886" s="45">
        <v>885</v>
      </c>
      <c r="B886" s="95" t="s">
        <v>1729</v>
      </c>
      <c r="C886" s="49" t="s">
        <v>9</v>
      </c>
      <c r="D886" s="51">
        <v>44394</v>
      </c>
      <c r="E886" s="51" t="s">
        <v>2551</v>
      </c>
      <c r="F886" s="52" t="s">
        <v>52</v>
      </c>
      <c r="G886" s="54" t="s">
        <v>53</v>
      </c>
      <c r="H886" s="49" t="s">
        <v>19</v>
      </c>
      <c r="I886" s="49" t="str">
        <f t="shared" si="80"/>
        <v>Neutral</v>
      </c>
      <c r="J886" s="45">
        <v>9001</v>
      </c>
      <c r="K886" s="49" t="s">
        <v>45</v>
      </c>
      <c r="L886" s="82" t="str">
        <f>IF(J886=9001,VLOOKUP(K886,'ISO-reference'!$C$1:$D$67,2,FALSE),IF(J886=45001,VLOOKUP(K886,'ISO-reference'!$A$1:$B$40,2,FALSE),IF(J886=21001,VLOOKUP(K886,'ISO-reference'!$E$1:$F$75,2,FALSE),"No ISO Mapping")))</f>
        <v xml:space="preserve"> People</v>
      </c>
      <c r="M886" s="49" t="s">
        <v>13</v>
      </c>
      <c r="N886" s="16"/>
      <c r="O886" s="52">
        <f>Table1[[#This Row],[Audit Report Date]]+60</f>
        <v>44454</v>
      </c>
      <c r="P886" s="52">
        <v>44538</v>
      </c>
      <c r="Q886" s="82" t="s">
        <v>1922</v>
      </c>
      <c r="R886" s="28" t="str">
        <f t="shared" si="94"/>
        <v>Closed</v>
      </c>
      <c r="S886" s="17">
        <f t="shared" ca="1" si="90"/>
        <v>144</v>
      </c>
      <c r="T886" s="17">
        <f t="shared" si="93"/>
        <v>84</v>
      </c>
      <c r="U886" s="45"/>
      <c r="V886" s="45">
        <v>46697</v>
      </c>
    </row>
    <row r="887" spans="1:22" ht="165.6">
      <c r="A887" s="45">
        <v>886</v>
      </c>
      <c r="B887" s="95" t="s">
        <v>1730</v>
      </c>
      <c r="C887" s="49" t="s">
        <v>9</v>
      </c>
      <c r="D887" s="51">
        <v>44394</v>
      </c>
      <c r="E887" s="51" t="s">
        <v>2551</v>
      </c>
      <c r="F887" s="52" t="s">
        <v>52</v>
      </c>
      <c r="G887" s="54" t="s">
        <v>53</v>
      </c>
      <c r="H887" s="49" t="s">
        <v>19</v>
      </c>
      <c r="I887" s="49" t="str">
        <f t="shared" si="80"/>
        <v>Neutral</v>
      </c>
      <c r="J887" s="45">
        <v>9001</v>
      </c>
      <c r="K887" s="49" t="s">
        <v>85</v>
      </c>
      <c r="L887" s="82" t="str">
        <f>IF(J887=9001,VLOOKUP(K887,'ISO-reference'!$C$1:$D$67,2,FALSE),IF(J887=45001,VLOOKUP(K887,'ISO-reference'!$A$1:$B$40,2,FALSE),IF(J887=21001,VLOOKUP(K887,'ISO-reference'!$E$1:$F$75,2,FALSE),"No ISO Mapping")))</f>
        <v xml:space="preserve"> Infrastructure</v>
      </c>
      <c r="M887" s="49" t="s">
        <v>21</v>
      </c>
      <c r="N887" s="16"/>
      <c r="O887" s="52">
        <f>Table1[[#This Row],[Audit Report Date]]+60</f>
        <v>44454</v>
      </c>
      <c r="P887" s="52">
        <v>44610</v>
      </c>
      <c r="Q887" s="82" t="s">
        <v>2001</v>
      </c>
      <c r="R887" s="28" t="str">
        <f t="shared" si="94"/>
        <v>Closed</v>
      </c>
      <c r="S887" s="17">
        <f t="shared" ca="1" si="90"/>
        <v>216</v>
      </c>
      <c r="T887" s="17">
        <f t="shared" si="93"/>
        <v>156</v>
      </c>
      <c r="U887" s="45"/>
      <c r="V887" s="45">
        <v>46698</v>
      </c>
    </row>
    <row r="888" spans="1:22">
      <c r="A888" s="45">
        <v>887</v>
      </c>
      <c r="B888" s="95" t="s">
        <v>1734</v>
      </c>
      <c r="C888" s="49" t="s">
        <v>9</v>
      </c>
      <c r="D888" s="51">
        <v>44409</v>
      </c>
      <c r="E888" s="51" t="s">
        <v>2551</v>
      </c>
      <c r="F888" s="51" t="s">
        <v>76</v>
      </c>
      <c r="G888" s="49" t="s">
        <v>1066</v>
      </c>
      <c r="H888" s="49" t="s">
        <v>88</v>
      </c>
      <c r="I888" s="49" t="str">
        <f t="shared" si="80"/>
        <v>Neutral</v>
      </c>
      <c r="J888" s="45">
        <v>9001</v>
      </c>
      <c r="K888" s="49" t="s">
        <v>110</v>
      </c>
      <c r="L888" s="82" t="str">
        <f>IF(J888=9001,VLOOKUP(K888,'ISO-reference'!$C$1:$D$67,2,FALSE),IF(J888=45001,VLOOKUP(K888,'ISO-reference'!$A$1:$B$40,2,FALSE),IF(J888=21001,VLOOKUP(K888,'ISO-reference'!$E$1:$F$75,2,FALSE),"No ISO Mapping")))</f>
        <v xml:space="preserve"> Customer communication</v>
      </c>
      <c r="M888" s="49" t="s">
        <v>94</v>
      </c>
      <c r="N888" s="16"/>
      <c r="O888" s="52">
        <f>Table1[[#This Row],[Audit Report Date]]+60</f>
        <v>44469</v>
      </c>
      <c r="P888" s="52">
        <v>44460</v>
      </c>
      <c r="Q888" s="82" t="s">
        <v>1774</v>
      </c>
      <c r="R888" s="28" t="str">
        <f>IF(P888="NA", "Open", "Closed")</f>
        <v>Closed</v>
      </c>
      <c r="S888" s="17">
        <f t="shared" ca="1" si="90"/>
        <v>51</v>
      </c>
      <c r="T888" s="17">
        <f>IF(R888="Open",0, P888-O888)</f>
        <v>-9</v>
      </c>
      <c r="U888" s="45"/>
      <c r="V888" s="45">
        <v>47185</v>
      </c>
    </row>
    <row r="889" spans="1:22" ht="27.6">
      <c r="A889" s="45">
        <v>888</v>
      </c>
      <c r="B889" s="95" t="s">
        <v>1733</v>
      </c>
      <c r="C889" s="49" t="s">
        <v>9</v>
      </c>
      <c r="D889" s="51">
        <v>44409</v>
      </c>
      <c r="E889" s="51" t="s">
        <v>2551</v>
      </c>
      <c r="F889" s="51" t="s">
        <v>76</v>
      </c>
      <c r="G889" s="49" t="s">
        <v>1066</v>
      </c>
      <c r="H889" s="49" t="s">
        <v>88</v>
      </c>
      <c r="I889" s="49" t="str">
        <f t="shared" si="80"/>
        <v>Neutral</v>
      </c>
      <c r="J889" s="45">
        <v>45001</v>
      </c>
      <c r="K889" s="49" t="s">
        <v>433</v>
      </c>
      <c r="L889" s="82" t="str">
        <f>IF(J889=9001,VLOOKUP(K889,'ISO-reference'!$C$1:$D$67,2,FALSE),IF(J889=45001,VLOOKUP(K889,'ISO-reference'!$A$1:$B$40,2,FALSE),IF(J889=21001,VLOOKUP(K889,'ISO-reference'!$E$1:$F$75,2,FALSE),"No ISO Mapping")))</f>
        <v xml:space="preserve"> Hazard identification &amp; assessment of risks and opportunities</v>
      </c>
      <c r="M889" s="49" t="s">
        <v>94</v>
      </c>
      <c r="N889" s="16"/>
      <c r="O889" s="52">
        <f>Table1[[#This Row],[Audit Report Date]]+60</f>
        <v>44469</v>
      </c>
      <c r="P889" s="52">
        <v>44460</v>
      </c>
      <c r="Q889" s="82" t="s">
        <v>1775</v>
      </c>
      <c r="R889" s="28" t="str">
        <f t="shared" si="94"/>
        <v>Closed</v>
      </c>
      <c r="S889" s="17">
        <f t="shared" ca="1" si="90"/>
        <v>51</v>
      </c>
      <c r="T889" s="17">
        <f>IF(R889="Open",0, P889-O889)</f>
        <v>-9</v>
      </c>
      <c r="U889" s="45"/>
      <c r="V889" s="45">
        <v>47186</v>
      </c>
    </row>
    <row r="890" spans="1:22">
      <c r="A890" s="45">
        <v>889</v>
      </c>
      <c r="B890" s="95" t="s">
        <v>1735</v>
      </c>
      <c r="C890" s="49" t="s">
        <v>9</v>
      </c>
      <c r="D890" s="51">
        <v>44409</v>
      </c>
      <c r="E890" s="51" t="s">
        <v>2551</v>
      </c>
      <c r="F890" s="51" t="s">
        <v>76</v>
      </c>
      <c r="G890" s="49" t="s">
        <v>1066</v>
      </c>
      <c r="H890" s="49" t="s">
        <v>88</v>
      </c>
      <c r="I890" s="49" t="str">
        <f t="shared" si="80"/>
        <v>Neutral</v>
      </c>
      <c r="J890" s="45">
        <v>9001</v>
      </c>
      <c r="K890" s="49" t="s">
        <v>123</v>
      </c>
      <c r="L890" s="82" t="str">
        <f>IF(J890=9001,VLOOKUP(K890,'ISO-reference'!$C$1:$D$67,2,FALSE),IF(J890=45001,VLOOKUP(K890,'ISO-reference'!$A$1:$B$40,2,FALSE),IF(J890=21001,VLOOKUP(K890,'ISO-reference'!$E$1:$F$75,2,FALSE),"No ISO Mapping")))</f>
        <v xml:space="preserve"> Analysis &amp; evaluation</v>
      </c>
      <c r="M890" s="49" t="s">
        <v>16</v>
      </c>
      <c r="N890" s="16"/>
      <c r="O890" s="52">
        <f>Table1[[#This Row],[Audit Report Date]]+60</f>
        <v>44469</v>
      </c>
      <c r="P890" s="52">
        <v>44460</v>
      </c>
      <c r="Q890" s="82" t="s">
        <v>1776</v>
      </c>
      <c r="R890" s="28" t="str">
        <f t="shared" si="94"/>
        <v>Closed</v>
      </c>
      <c r="S890" s="17">
        <f t="shared" ca="1" si="90"/>
        <v>51</v>
      </c>
      <c r="T890" s="17">
        <f>IF(R890="Open",0, P890-O890)</f>
        <v>-9</v>
      </c>
      <c r="U890" s="45"/>
      <c r="V890" s="45">
        <v>47188</v>
      </c>
    </row>
    <row r="891" spans="1:22" ht="27.6">
      <c r="A891" s="45">
        <v>890</v>
      </c>
      <c r="B891" s="95" t="s">
        <v>1736</v>
      </c>
      <c r="C891" s="49" t="s">
        <v>9</v>
      </c>
      <c r="D891" s="51">
        <v>44409</v>
      </c>
      <c r="E891" s="51" t="s">
        <v>2551</v>
      </c>
      <c r="F891" s="51" t="s">
        <v>76</v>
      </c>
      <c r="G891" s="49" t="s">
        <v>1066</v>
      </c>
      <c r="H891" s="49" t="s">
        <v>88</v>
      </c>
      <c r="I891" s="49" t="str">
        <f t="shared" si="80"/>
        <v>Neutral</v>
      </c>
      <c r="J891" s="45">
        <v>45001</v>
      </c>
      <c r="K891" s="49" t="s">
        <v>591</v>
      </c>
      <c r="L891" s="82" t="str">
        <f>IF(J891=9001,VLOOKUP(K891,'ISO-reference'!$C$1:$D$67,2,FALSE),IF(J891=45001,VLOOKUP(K891,'ISO-reference'!$A$1:$B$40,2,FALSE),IF(J891=21001,VLOOKUP(K891,'ISO-reference'!$E$1:$F$75,2,FALSE),"No ISO Mapping")))</f>
        <v xml:space="preserve"> Eliminating Hazards and reducing OH&amp;S risks</v>
      </c>
      <c r="M891" s="49" t="s">
        <v>16</v>
      </c>
      <c r="N891" s="16"/>
      <c r="O891" s="52">
        <f>Table1[[#This Row],[Audit Report Date]]+60</f>
        <v>44469</v>
      </c>
      <c r="P891" s="52">
        <v>44460</v>
      </c>
      <c r="Q891" s="82" t="s">
        <v>1777</v>
      </c>
      <c r="R891" s="28" t="str">
        <f t="shared" si="94"/>
        <v>Closed</v>
      </c>
      <c r="S891" s="17">
        <f t="shared" ca="1" si="90"/>
        <v>51</v>
      </c>
      <c r="T891" s="17">
        <f>IF(R891="Open",0, P891-O891)</f>
        <v>-9</v>
      </c>
      <c r="U891" s="45"/>
      <c r="V891" s="45">
        <v>47189</v>
      </c>
    </row>
    <row r="892" spans="1:22" ht="27.6">
      <c r="A892" s="45">
        <v>891</v>
      </c>
      <c r="B892" s="95" t="s">
        <v>1737</v>
      </c>
      <c r="C892" s="49" t="s">
        <v>9</v>
      </c>
      <c r="D892" s="51">
        <v>44409</v>
      </c>
      <c r="E892" s="51" t="s">
        <v>2551</v>
      </c>
      <c r="F892" s="51" t="s">
        <v>76</v>
      </c>
      <c r="G892" s="49" t="s">
        <v>1066</v>
      </c>
      <c r="H892" s="49" t="s">
        <v>88</v>
      </c>
      <c r="I892" s="49" t="str">
        <f t="shared" si="80"/>
        <v>Neutral</v>
      </c>
      <c r="J892" s="45">
        <v>45001</v>
      </c>
      <c r="K892" s="49" t="s">
        <v>591</v>
      </c>
      <c r="L892" s="82" t="str">
        <f>IF(J892=9001,VLOOKUP(K892,'ISO-reference'!$C$1:$D$67,2,FALSE),IF(J892=45001,VLOOKUP(K892,'ISO-reference'!$A$1:$B$40,2,FALSE),IF(J892=21001,VLOOKUP(K892,'ISO-reference'!$E$1:$F$75,2,FALSE),"No ISO Mapping")))</f>
        <v xml:space="preserve"> Eliminating Hazards and reducing OH&amp;S risks</v>
      </c>
      <c r="M892" s="49" t="s">
        <v>16</v>
      </c>
      <c r="N892" s="16"/>
      <c r="O892" s="52">
        <f>Table1[[#This Row],[Audit Report Date]]+60</f>
        <v>44469</v>
      </c>
      <c r="P892" s="52">
        <v>44460</v>
      </c>
      <c r="Q892" s="82" t="s">
        <v>1778</v>
      </c>
      <c r="R892" s="28" t="str">
        <f t="shared" si="94"/>
        <v>Closed</v>
      </c>
      <c r="S892" s="17">
        <f t="shared" ca="1" si="90"/>
        <v>51</v>
      </c>
      <c r="T892" s="17">
        <f>IF(R892="Open",0, P892-O892)</f>
        <v>-9</v>
      </c>
      <c r="U892" s="45"/>
      <c r="V892" s="45">
        <v>47190</v>
      </c>
    </row>
    <row r="893" spans="1:22" ht="27.6">
      <c r="A893" s="45">
        <v>892</v>
      </c>
      <c r="B893" s="95" t="s">
        <v>1738</v>
      </c>
      <c r="C893" s="49" t="s">
        <v>9</v>
      </c>
      <c r="D893" s="51">
        <v>44409</v>
      </c>
      <c r="E893" s="51" t="s">
        <v>2551</v>
      </c>
      <c r="F893" s="51" t="s">
        <v>76</v>
      </c>
      <c r="G893" s="49" t="s">
        <v>1066</v>
      </c>
      <c r="H893" s="49" t="s">
        <v>19</v>
      </c>
      <c r="I893" s="49" t="str">
        <f t="shared" si="80"/>
        <v>Neutral</v>
      </c>
      <c r="J893" s="45">
        <v>9001</v>
      </c>
      <c r="K893" s="49">
        <v>10.1</v>
      </c>
      <c r="L893" s="82" t="str">
        <f>IF(J893=9001,VLOOKUP(K893,'ISO-reference'!$C$1:$D$67,2,FALSE),IF(J893=45001,VLOOKUP(K893,'ISO-reference'!$A$1:$B$40,2,FALSE),IF(J893=21001,VLOOKUP(K893,'ISO-reference'!$E$1:$F$75,2,FALSE),"No ISO Mapping")))</f>
        <v xml:space="preserve"> General (Improvement)</v>
      </c>
      <c r="M893" s="49" t="s">
        <v>21</v>
      </c>
      <c r="N893" s="16"/>
      <c r="O893" s="52">
        <f>Table1[[#This Row],[Audit Report Date]]+60</f>
        <v>44469</v>
      </c>
      <c r="P893" s="52">
        <v>44460</v>
      </c>
      <c r="Q893" s="82" t="s">
        <v>1779</v>
      </c>
      <c r="R893" s="28" t="str">
        <f t="shared" si="94"/>
        <v>Closed</v>
      </c>
      <c r="S893" s="17">
        <f t="shared" ca="1" si="90"/>
        <v>51</v>
      </c>
      <c r="T893" s="17">
        <f t="shared" ref="T893:T894" si="95">IF(R893="Open",0, P893-O893)</f>
        <v>-9</v>
      </c>
      <c r="U893" s="45"/>
      <c r="V893" s="45">
        <v>47192</v>
      </c>
    </row>
    <row r="894" spans="1:22" ht="27.6">
      <c r="A894" s="45">
        <v>893</v>
      </c>
      <c r="B894" s="95" t="s">
        <v>1739</v>
      </c>
      <c r="C894" s="49" t="s">
        <v>9</v>
      </c>
      <c r="D894" s="51">
        <v>44409</v>
      </c>
      <c r="E894" s="51" t="s">
        <v>2551</v>
      </c>
      <c r="F894" s="51" t="s">
        <v>76</v>
      </c>
      <c r="G894" s="49" t="s">
        <v>1066</v>
      </c>
      <c r="H894" s="49" t="s">
        <v>19</v>
      </c>
      <c r="I894" s="49" t="str">
        <f t="shared" si="80"/>
        <v>Neutral</v>
      </c>
      <c r="J894" s="45">
        <v>9001</v>
      </c>
      <c r="K894" s="49" t="s">
        <v>947</v>
      </c>
      <c r="L894" s="82" t="str">
        <f>IF(J894=9001,VLOOKUP(K894,'ISO-reference'!$C$1:$D$67,2,FALSE),IF(J894=45001,VLOOKUP(K894,'ISO-reference'!$A$1:$B$40,2,FALSE),IF(J894=21001,VLOOKUP(K894,'ISO-reference'!$E$1:$F$75,2,FALSE),"No ISO Mapping")))</f>
        <v xml:space="preserve"> Customer satisfaction</v>
      </c>
      <c r="M894" s="49" t="s">
        <v>489</v>
      </c>
      <c r="N894" s="16"/>
      <c r="O894" s="52">
        <f>Table1[[#This Row],[Audit Report Date]]+60</f>
        <v>44469</v>
      </c>
      <c r="P894" s="52">
        <v>44460</v>
      </c>
      <c r="Q894" s="82" t="s">
        <v>1780</v>
      </c>
      <c r="R894" s="28" t="str">
        <f t="shared" si="94"/>
        <v>Closed</v>
      </c>
      <c r="S894" s="17">
        <f t="shared" ca="1" si="90"/>
        <v>51</v>
      </c>
      <c r="T894" s="17">
        <f t="shared" si="95"/>
        <v>-9</v>
      </c>
      <c r="U894" s="45"/>
      <c r="V894" s="45">
        <v>47193</v>
      </c>
    </row>
    <row r="895" spans="1:22">
      <c r="A895" s="45">
        <v>894</v>
      </c>
      <c r="B895" s="95" t="s">
        <v>1740</v>
      </c>
      <c r="C895" s="49" t="s">
        <v>9</v>
      </c>
      <c r="D895" s="51">
        <v>44409</v>
      </c>
      <c r="E895" s="51" t="s">
        <v>2551</v>
      </c>
      <c r="F895" s="51" t="s">
        <v>76</v>
      </c>
      <c r="G895" s="49" t="s">
        <v>1066</v>
      </c>
      <c r="H895" s="49" t="s">
        <v>19</v>
      </c>
      <c r="I895" s="49" t="str">
        <f t="shared" si="80"/>
        <v>Neutral</v>
      </c>
      <c r="J895" s="45">
        <v>9001</v>
      </c>
      <c r="K895" s="49">
        <v>10.3</v>
      </c>
      <c r="L895" s="82" t="str">
        <f>IF(J895=9001,VLOOKUP(K895,'ISO-reference'!$C$1:$D$67,2,FALSE),IF(J895=45001,VLOOKUP(K895,'ISO-reference'!$A$1:$B$40,2,FALSE),IF(J895=21001,VLOOKUP(K895,'ISO-reference'!$E$1:$F$75,2,FALSE),"No ISO Mapping")))</f>
        <v xml:space="preserve"> Continual improvement</v>
      </c>
      <c r="M895" s="49" t="s">
        <v>73</v>
      </c>
      <c r="N895" s="16"/>
      <c r="O895" s="52">
        <f>Table1[[#This Row],[Audit Report Date]]+60</f>
        <v>44469</v>
      </c>
      <c r="P895" s="52">
        <v>44460</v>
      </c>
      <c r="Q895" s="82" t="s">
        <v>1781</v>
      </c>
      <c r="R895" s="28" t="str">
        <f t="shared" si="94"/>
        <v>Closed</v>
      </c>
      <c r="S895" s="17">
        <f t="shared" ca="1" si="90"/>
        <v>51</v>
      </c>
      <c r="T895" s="17">
        <f>IF(R895="Open",0, P895-O895)</f>
        <v>-9</v>
      </c>
      <c r="U895" s="45"/>
      <c r="V895" s="45">
        <v>47194</v>
      </c>
    </row>
    <row r="896" spans="1:22" ht="27.6">
      <c r="A896" s="45">
        <v>895</v>
      </c>
      <c r="B896" s="95" t="s">
        <v>1741</v>
      </c>
      <c r="C896" s="49" t="s">
        <v>9</v>
      </c>
      <c r="D896" s="51">
        <v>44409</v>
      </c>
      <c r="E896" s="51" t="s">
        <v>2551</v>
      </c>
      <c r="F896" s="51" t="s">
        <v>76</v>
      </c>
      <c r="G896" s="49" t="s">
        <v>1066</v>
      </c>
      <c r="H896" s="49" t="s">
        <v>19</v>
      </c>
      <c r="I896" s="49" t="str">
        <f t="shared" si="80"/>
        <v>Neutral</v>
      </c>
      <c r="J896" s="45">
        <v>9001</v>
      </c>
      <c r="K896" s="49">
        <v>4.2</v>
      </c>
      <c r="L896" s="82" t="str">
        <f>IF(J896=9001,VLOOKUP(K896,'ISO-reference'!$C$1:$D$67,2,FALSE),IF(J896=45001,VLOOKUP(K896,'ISO-reference'!$A$1:$B$40,2,FALSE),IF(J896=21001,VLOOKUP(K896,'ISO-reference'!$E$1:$F$75,2,FALSE),"No ISO Mapping")))</f>
        <v xml:space="preserve"> Needs &amp; Expectations</v>
      </c>
      <c r="M896" s="49" t="s">
        <v>94</v>
      </c>
      <c r="N896" s="16"/>
      <c r="O896" s="52">
        <f>Table1[[#This Row],[Audit Report Date]]+60</f>
        <v>44469</v>
      </c>
      <c r="P896" s="52">
        <v>44460</v>
      </c>
      <c r="Q896" s="82" t="s">
        <v>1782</v>
      </c>
      <c r="R896" s="28" t="str">
        <f t="shared" si="94"/>
        <v>Closed</v>
      </c>
      <c r="S896" s="17">
        <f t="shared" ca="1" si="90"/>
        <v>51</v>
      </c>
      <c r="T896" s="17">
        <f>IF(R896="Open",0, P896-O896)</f>
        <v>-9</v>
      </c>
      <c r="U896" s="45"/>
      <c r="V896" s="45">
        <v>47195</v>
      </c>
    </row>
    <row r="897" spans="1:22" ht="27.6">
      <c r="A897" s="45">
        <v>896</v>
      </c>
      <c r="B897" s="95" t="s">
        <v>1742</v>
      </c>
      <c r="C897" s="49" t="s">
        <v>9</v>
      </c>
      <c r="D897" s="51">
        <v>44409</v>
      </c>
      <c r="E897" s="51" t="s">
        <v>2551</v>
      </c>
      <c r="F897" s="51" t="s">
        <v>76</v>
      </c>
      <c r="G897" s="49" t="s">
        <v>1066</v>
      </c>
      <c r="H897" s="49" t="s">
        <v>19</v>
      </c>
      <c r="I897" s="49" t="str">
        <f t="shared" si="80"/>
        <v>Neutral</v>
      </c>
      <c r="J897" s="45">
        <v>9001</v>
      </c>
      <c r="K897" s="49" t="s">
        <v>59</v>
      </c>
      <c r="L897" s="82" t="str">
        <f>IF(J897=9001,VLOOKUP(K897,'ISO-reference'!$C$1:$D$67,2,FALSE),IF(J897=45001,VLOOKUP(K897,'ISO-reference'!$A$1:$B$40,2,FALSE),IF(J897=21001,VLOOKUP(K897,'ISO-reference'!$E$1:$F$75,2,FALSE),"No ISO Mapping")))</f>
        <v xml:space="preserve"> Organizational knowledge</v>
      </c>
      <c r="M897" s="49" t="s">
        <v>73</v>
      </c>
      <c r="N897" s="16"/>
      <c r="O897" s="52">
        <f>Table1[[#This Row],[Audit Report Date]]+60</f>
        <v>44469</v>
      </c>
      <c r="P897" s="52">
        <v>44477</v>
      </c>
      <c r="Q897" s="82" t="s">
        <v>1783</v>
      </c>
      <c r="R897" s="28" t="str">
        <f t="shared" si="94"/>
        <v>Closed</v>
      </c>
      <c r="S897" s="17">
        <f t="shared" ca="1" si="90"/>
        <v>68</v>
      </c>
      <c r="T897" s="17">
        <f>IF(R897="Open",0, P897-O897)</f>
        <v>8</v>
      </c>
      <c r="U897" s="45"/>
      <c r="V897" s="45">
        <v>47196</v>
      </c>
    </row>
    <row r="898" spans="1:22" ht="27.6">
      <c r="A898" s="45">
        <v>897</v>
      </c>
      <c r="B898" s="95" t="s">
        <v>1743</v>
      </c>
      <c r="C898" s="49" t="s">
        <v>9</v>
      </c>
      <c r="D898" s="51">
        <v>44409</v>
      </c>
      <c r="E898" s="51" t="s">
        <v>2551</v>
      </c>
      <c r="F898" s="51" t="s">
        <v>76</v>
      </c>
      <c r="G898" s="49" t="s">
        <v>1066</v>
      </c>
      <c r="H898" s="49" t="s">
        <v>19</v>
      </c>
      <c r="I898" s="49" t="str">
        <f t="shared" ref="I898:I961" si="96">IF(H898="Strength", "Positive", IF(OR(H898="OFI", H898="Observation"), "Neutral", "Negative"))</f>
        <v>Neutral</v>
      </c>
      <c r="J898" s="45">
        <v>45001</v>
      </c>
      <c r="K898" s="49" t="s">
        <v>591</v>
      </c>
      <c r="L898" s="82" t="str">
        <f>IF(J898=9001,VLOOKUP(K898,'ISO-reference'!$C$1:$D$67,2,FALSE),IF(J898=45001,VLOOKUP(K898,'ISO-reference'!$A$1:$B$40,2,FALSE),IF(J898=21001,VLOOKUP(K898,'ISO-reference'!$E$1:$F$75,2,FALSE),"No ISO Mapping")))</f>
        <v xml:space="preserve"> Eliminating Hazards and reducing OH&amp;S risks</v>
      </c>
      <c r="M898" s="49" t="s">
        <v>16</v>
      </c>
      <c r="N898" s="16"/>
      <c r="O898" s="52">
        <f>Table1[[#This Row],[Audit Report Date]]+60</f>
        <v>44469</v>
      </c>
      <c r="P898" s="52">
        <v>44460</v>
      </c>
      <c r="Q898" s="82" t="s">
        <v>1784</v>
      </c>
      <c r="R898" s="28" t="str">
        <f t="shared" si="94"/>
        <v>Closed</v>
      </c>
      <c r="S898" s="17">
        <f t="shared" ca="1" si="90"/>
        <v>51</v>
      </c>
      <c r="T898" s="17">
        <f t="shared" ref="T898:T899" si="97">IF(R898="Open",0, P898-O898)</f>
        <v>-9</v>
      </c>
      <c r="U898" s="45"/>
      <c r="V898" s="45">
        <v>47197</v>
      </c>
    </row>
    <row r="899" spans="1:22" ht="27.6">
      <c r="A899" s="45">
        <v>898</v>
      </c>
      <c r="B899" s="95" t="s">
        <v>1744</v>
      </c>
      <c r="C899" s="49" t="s">
        <v>9</v>
      </c>
      <c r="D899" s="51">
        <v>44411</v>
      </c>
      <c r="E899" s="51" t="s">
        <v>2551</v>
      </c>
      <c r="F899" s="51" t="s">
        <v>76</v>
      </c>
      <c r="G899" s="49" t="s">
        <v>946</v>
      </c>
      <c r="H899" s="49" t="s">
        <v>88</v>
      </c>
      <c r="I899" s="49" t="str">
        <f t="shared" si="96"/>
        <v>Neutral</v>
      </c>
      <c r="J899" s="45">
        <v>45001</v>
      </c>
      <c r="K899" s="49" t="s">
        <v>433</v>
      </c>
      <c r="L899" s="82" t="str">
        <f>IF(J899=9001,VLOOKUP(K899,'ISO-reference'!$C$1:$D$67,2,FALSE),IF(J899=45001,VLOOKUP(K899,'ISO-reference'!$A$1:$B$40,2,FALSE),IF(J899=21001,VLOOKUP(K899,'ISO-reference'!$E$1:$F$75,2,FALSE),"No ISO Mapping")))</f>
        <v xml:space="preserve"> Hazard identification &amp; assessment of risks and opportunities</v>
      </c>
      <c r="M899" s="49" t="s">
        <v>489</v>
      </c>
      <c r="N899" s="16"/>
      <c r="O899" s="52">
        <f>Table1[[#This Row],[Audit Report Date]]+60</f>
        <v>44471</v>
      </c>
      <c r="P899" s="52">
        <v>44482</v>
      </c>
      <c r="Q899" s="82" t="s">
        <v>1817</v>
      </c>
      <c r="R899" s="28" t="str">
        <f t="shared" si="94"/>
        <v>Closed</v>
      </c>
      <c r="S899" s="17">
        <f t="shared" ca="1" si="90"/>
        <v>71</v>
      </c>
      <c r="T899" s="17">
        <f t="shared" si="97"/>
        <v>11</v>
      </c>
      <c r="U899" s="45"/>
      <c r="V899" s="45">
        <v>47300</v>
      </c>
    </row>
    <row r="900" spans="1:22" ht="41.4">
      <c r="A900" s="45">
        <v>899</v>
      </c>
      <c r="B900" s="82" t="s">
        <v>1745</v>
      </c>
      <c r="C900" s="49" t="s">
        <v>9</v>
      </c>
      <c r="D900" s="51">
        <v>44411</v>
      </c>
      <c r="E900" s="51" t="s">
        <v>2551</v>
      </c>
      <c r="F900" s="51" t="s">
        <v>76</v>
      </c>
      <c r="G900" s="49" t="s">
        <v>946</v>
      </c>
      <c r="H900" s="49" t="s">
        <v>88</v>
      </c>
      <c r="I900" s="49" t="str">
        <f t="shared" si="96"/>
        <v>Neutral</v>
      </c>
      <c r="J900" s="45">
        <v>9001</v>
      </c>
      <c r="K900" s="49">
        <v>6.1</v>
      </c>
      <c r="L900" s="82" t="str">
        <f>IF(J900=9001,VLOOKUP(K900,'ISO-reference'!$C$1:$D$67,2,FALSE),IF(J900=45001,VLOOKUP(K900,'ISO-reference'!$A$1:$B$40,2,FALSE),IF(J900=21001,VLOOKUP(K900,'ISO-reference'!$E$1:$F$75,2,FALSE),"No ISO Mapping")))</f>
        <v xml:space="preserve"> Address risk &amp; opportunity</v>
      </c>
      <c r="M900" s="49" t="s">
        <v>13</v>
      </c>
      <c r="N900" s="16"/>
      <c r="O900" s="52">
        <f>Table1[[#This Row],[Audit Report Date]]+60</f>
        <v>44471</v>
      </c>
      <c r="P900" s="52">
        <v>44482</v>
      </c>
      <c r="Q900" s="82" t="s">
        <v>1818</v>
      </c>
      <c r="R900" s="28" t="str">
        <f t="shared" si="94"/>
        <v>Closed</v>
      </c>
      <c r="S900" s="17">
        <f t="shared" ca="1" si="90"/>
        <v>71</v>
      </c>
      <c r="T900" s="17">
        <f t="shared" ref="T900:T913" si="98">IF(R900="Open",0, P900-O900)</f>
        <v>11</v>
      </c>
      <c r="U900" s="45"/>
      <c r="V900" s="45">
        <v>47301</v>
      </c>
    </row>
    <row r="901" spans="1:22" ht="27.6">
      <c r="A901" s="45">
        <v>900</v>
      </c>
      <c r="B901" s="95" t="s">
        <v>1746</v>
      </c>
      <c r="C901" s="49" t="s">
        <v>9</v>
      </c>
      <c r="D901" s="51">
        <v>44411</v>
      </c>
      <c r="E901" s="51" t="s">
        <v>2551</v>
      </c>
      <c r="F901" s="51" t="s">
        <v>76</v>
      </c>
      <c r="G901" s="49" t="s">
        <v>946</v>
      </c>
      <c r="H901" s="49" t="s">
        <v>88</v>
      </c>
      <c r="I901" s="49" t="str">
        <f t="shared" si="96"/>
        <v>Neutral</v>
      </c>
      <c r="J901" s="45">
        <v>45001</v>
      </c>
      <c r="K901" s="49" t="s">
        <v>591</v>
      </c>
      <c r="L901" s="82" t="str">
        <f>IF(J901=9001,VLOOKUP(K901,'ISO-reference'!$C$1:$D$67,2,FALSE),IF(J901=45001,VLOOKUP(K901,'ISO-reference'!$A$1:$B$40,2,FALSE),IF(J901=21001,VLOOKUP(K901,'ISO-reference'!$E$1:$F$75,2,FALSE),"No ISO Mapping")))</f>
        <v xml:space="preserve"> Eliminating Hazards and reducing OH&amp;S risks</v>
      </c>
      <c r="M901" s="49" t="s">
        <v>16</v>
      </c>
      <c r="N901" s="16"/>
      <c r="O901" s="52">
        <f>Table1[[#This Row],[Audit Report Date]]+60</f>
        <v>44471</v>
      </c>
      <c r="P901" s="52">
        <v>44466</v>
      </c>
      <c r="Q901" s="82" t="s">
        <v>1785</v>
      </c>
      <c r="R901" s="28" t="str">
        <f t="shared" si="94"/>
        <v>Closed</v>
      </c>
      <c r="S901" s="17">
        <f t="shared" ca="1" si="90"/>
        <v>55</v>
      </c>
      <c r="T901" s="17">
        <f t="shared" si="98"/>
        <v>-5</v>
      </c>
      <c r="U901" s="45"/>
      <c r="V901" s="45">
        <v>47302</v>
      </c>
    </row>
    <row r="902" spans="1:22" ht="27.6">
      <c r="A902" s="45">
        <v>901</v>
      </c>
      <c r="B902" s="95" t="s">
        <v>1747</v>
      </c>
      <c r="C902" s="49" t="s">
        <v>9</v>
      </c>
      <c r="D902" s="51">
        <v>44411</v>
      </c>
      <c r="E902" s="51" t="s">
        <v>2551</v>
      </c>
      <c r="F902" s="51" t="s">
        <v>76</v>
      </c>
      <c r="G902" s="49" t="s">
        <v>946</v>
      </c>
      <c r="H902" s="49" t="s">
        <v>88</v>
      </c>
      <c r="I902" s="49" t="str">
        <f t="shared" si="96"/>
        <v>Neutral</v>
      </c>
      <c r="J902" s="45">
        <v>45001</v>
      </c>
      <c r="K902" s="49" t="s">
        <v>591</v>
      </c>
      <c r="L902" s="82" t="str">
        <f>IF(J902=9001,VLOOKUP(K902,'ISO-reference'!$C$1:$D$67,2,FALSE),IF(J902=45001,VLOOKUP(K902,'ISO-reference'!$A$1:$B$40,2,FALSE),IF(J902=21001,VLOOKUP(K902,'ISO-reference'!$E$1:$F$75,2,FALSE),"No ISO Mapping")))</f>
        <v xml:space="preserve"> Eliminating Hazards and reducing OH&amp;S risks</v>
      </c>
      <c r="M902" s="49" t="s">
        <v>16</v>
      </c>
      <c r="N902" s="16"/>
      <c r="O902" s="52">
        <f>Table1[[#This Row],[Audit Report Date]]+60</f>
        <v>44471</v>
      </c>
      <c r="P902" s="52">
        <v>44468</v>
      </c>
      <c r="Q902" s="82" t="s">
        <v>1790</v>
      </c>
      <c r="R902" s="28" t="str">
        <f t="shared" si="94"/>
        <v>Closed</v>
      </c>
      <c r="S902" s="17">
        <f t="shared" ca="1" si="90"/>
        <v>57</v>
      </c>
      <c r="T902" s="17">
        <f t="shared" si="98"/>
        <v>-3</v>
      </c>
      <c r="U902" s="45"/>
      <c r="V902" s="45">
        <v>47304</v>
      </c>
    </row>
    <row r="903" spans="1:22" ht="27.6">
      <c r="A903" s="45">
        <v>902</v>
      </c>
      <c r="B903" s="95" t="s">
        <v>1748</v>
      </c>
      <c r="C903" s="49" t="s">
        <v>9</v>
      </c>
      <c r="D903" s="51">
        <v>44411</v>
      </c>
      <c r="E903" s="51" t="s">
        <v>2551</v>
      </c>
      <c r="F903" s="51" t="s">
        <v>76</v>
      </c>
      <c r="G903" s="49" t="s">
        <v>946</v>
      </c>
      <c r="H903" s="49" t="s">
        <v>19</v>
      </c>
      <c r="I903" s="49" t="str">
        <f t="shared" si="96"/>
        <v>Neutral</v>
      </c>
      <c r="J903" s="45">
        <v>9001</v>
      </c>
      <c r="K903" s="49">
        <v>10.3</v>
      </c>
      <c r="L903" s="82" t="str">
        <f>IF(J903=9001,VLOOKUP(K903,'ISO-reference'!$C$1:$D$67,2,FALSE),IF(J903=45001,VLOOKUP(K903,'ISO-reference'!$A$1:$B$40,2,FALSE),IF(J903=21001,VLOOKUP(K903,'ISO-reference'!$E$1:$F$75,2,FALSE),"No ISO Mapping")))</f>
        <v xml:space="preserve"> Continual improvement</v>
      </c>
      <c r="M903" s="49" t="s">
        <v>13</v>
      </c>
      <c r="N903" s="16"/>
      <c r="O903" s="52">
        <f>Table1[[#This Row],[Audit Report Date]]+60</f>
        <v>44471</v>
      </c>
      <c r="P903" s="52">
        <v>44477</v>
      </c>
      <c r="Q903" s="82" t="s">
        <v>1796</v>
      </c>
      <c r="R903" s="28" t="str">
        <f t="shared" si="94"/>
        <v>Closed</v>
      </c>
      <c r="S903" s="17">
        <f t="shared" ca="1" si="90"/>
        <v>66</v>
      </c>
      <c r="T903" s="17">
        <f t="shared" si="98"/>
        <v>6</v>
      </c>
      <c r="U903" s="45"/>
      <c r="V903" s="45">
        <v>47305</v>
      </c>
    </row>
    <row r="904" spans="1:22" ht="27.6">
      <c r="A904" s="45">
        <v>903</v>
      </c>
      <c r="B904" s="95" t="s">
        <v>1749</v>
      </c>
      <c r="C904" s="49" t="s">
        <v>9</v>
      </c>
      <c r="D904" s="51">
        <v>44411</v>
      </c>
      <c r="E904" s="51" t="s">
        <v>2551</v>
      </c>
      <c r="F904" s="51" t="s">
        <v>76</v>
      </c>
      <c r="G904" s="49" t="s">
        <v>946</v>
      </c>
      <c r="H904" s="49" t="s">
        <v>19</v>
      </c>
      <c r="I904" s="49" t="str">
        <f t="shared" si="96"/>
        <v>Neutral</v>
      </c>
      <c r="J904" s="45">
        <v>9001</v>
      </c>
      <c r="K904" s="49">
        <v>10.3</v>
      </c>
      <c r="L904" s="82" t="str">
        <f>IF(J904=9001,VLOOKUP(K904,'ISO-reference'!$C$1:$D$67,2,FALSE),IF(J904=45001,VLOOKUP(K904,'ISO-reference'!$A$1:$B$40,2,FALSE),IF(J904=21001,VLOOKUP(K904,'ISO-reference'!$E$1:$F$75,2,FALSE),"No ISO Mapping")))</f>
        <v xml:space="preserve"> Continual improvement</v>
      </c>
      <c r="M904" s="49" t="s">
        <v>13</v>
      </c>
      <c r="N904" s="16"/>
      <c r="O904" s="52">
        <f>Table1[[#This Row],[Audit Report Date]]+60</f>
        <v>44471</v>
      </c>
      <c r="P904" s="52">
        <v>44477</v>
      </c>
      <c r="Q904" s="82" t="s">
        <v>1797</v>
      </c>
      <c r="R904" s="28" t="str">
        <f t="shared" si="94"/>
        <v>Closed</v>
      </c>
      <c r="S904" s="17">
        <f t="shared" ca="1" si="90"/>
        <v>66</v>
      </c>
      <c r="T904" s="17">
        <f t="shared" si="98"/>
        <v>6</v>
      </c>
      <c r="U904" s="45"/>
      <c r="V904" s="45">
        <v>47306</v>
      </c>
    </row>
    <row r="905" spans="1:22">
      <c r="A905" s="45">
        <v>904</v>
      </c>
      <c r="B905" s="95" t="s">
        <v>1750</v>
      </c>
      <c r="C905" s="49" t="s">
        <v>9</v>
      </c>
      <c r="D905" s="51">
        <v>44411</v>
      </c>
      <c r="E905" s="51" t="s">
        <v>2551</v>
      </c>
      <c r="F905" s="51" t="s">
        <v>76</v>
      </c>
      <c r="G905" s="49" t="s">
        <v>946</v>
      </c>
      <c r="H905" s="49" t="s">
        <v>19</v>
      </c>
      <c r="I905" s="49" t="str">
        <f t="shared" si="96"/>
        <v>Neutral</v>
      </c>
      <c r="J905" s="45">
        <v>9001</v>
      </c>
      <c r="K905" s="49">
        <v>4.2</v>
      </c>
      <c r="L905" s="82" t="str">
        <f>IF(J905=9001,VLOOKUP(K905,'ISO-reference'!$C$1:$D$67,2,FALSE),IF(J905=45001,VLOOKUP(K905,'ISO-reference'!$A$1:$B$40,2,FALSE),IF(J905=21001,VLOOKUP(K905,'ISO-reference'!$E$1:$F$75,2,FALSE),"No ISO Mapping")))</f>
        <v xml:space="preserve"> Needs &amp; Expectations</v>
      </c>
      <c r="M905" s="49" t="s">
        <v>94</v>
      </c>
      <c r="N905" s="16"/>
      <c r="O905" s="52">
        <f>Table1[[#This Row],[Audit Report Date]]+60</f>
        <v>44471</v>
      </c>
      <c r="P905" s="52">
        <v>44477</v>
      </c>
      <c r="Q905" s="82" t="s">
        <v>1798</v>
      </c>
      <c r="R905" s="28" t="str">
        <f t="shared" si="94"/>
        <v>Closed</v>
      </c>
      <c r="S905" s="17">
        <f t="shared" ca="1" si="90"/>
        <v>66</v>
      </c>
      <c r="T905" s="17">
        <f t="shared" si="98"/>
        <v>6</v>
      </c>
      <c r="U905" s="45"/>
      <c r="V905" s="45">
        <v>47307</v>
      </c>
    </row>
    <row r="906" spans="1:22" ht="27.6">
      <c r="A906" s="45">
        <v>905</v>
      </c>
      <c r="B906" s="95" t="s">
        <v>1751</v>
      </c>
      <c r="C906" s="49" t="s">
        <v>9</v>
      </c>
      <c r="D906" s="51">
        <v>44411</v>
      </c>
      <c r="E906" s="51" t="s">
        <v>2551</v>
      </c>
      <c r="F906" s="51" t="s">
        <v>76</v>
      </c>
      <c r="G906" s="49" t="s">
        <v>946</v>
      </c>
      <c r="H906" s="49" t="s">
        <v>19</v>
      </c>
      <c r="I906" s="49" t="str">
        <f t="shared" si="96"/>
        <v>Neutral</v>
      </c>
      <c r="J906" s="45">
        <v>9001</v>
      </c>
      <c r="K906" s="49">
        <v>4.2</v>
      </c>
      <c r="L906" s="82" t="str">
        <f>IF(J906=9001,VLOOKUP(K906,'ISO-reference'!$C$1:$D$67,2,FALSE),IF(J906=45001,VLOOKUP(K906,'ISO-reference'!$A$1:$B$40,2,FALSE),IF(J906=21001,VLOOKUP(K906,'ISO-reference'!$E$1:$F$75,2,FALSE),"No ISO Mapping")))</f>
        <v xml:space="preserve"> Needs &amp; Expectations</v>
      </c>
      <c r="M906" s="49" t="s">
        <v>94</v>
      </c>
      <c r="N906" s="16"/>
      <c r="O906" s="52">
        <f>Table1[[#This Row],[Audit Report Date]]+60</f>
        <v>44471</v>
      </c>
      <c r="P906" s="52">
        <v>44482</v>
      </c>
      <c r="Q906" s="82" t="s">
        <v>1816</v>
      </c>
      <c r="R906" s="28" t="str">
        <f t="shared" si="94"/>
        <v>Closed</v>
      </c>
      <c r="S906" s="17">
        <f t="shared" ca="1" si="90"/>
        <v>71</v>
      </c>
      <c r="T906" s="17">
        <f t="shared" si="98"/>
        <v>11</v>
      </c>
      <c r="U906" s="45"/>
      <c r="V906" s="45">
        <v>47308</v>
      </c>
    </row>
    <row r="907" spans="1:22" ht="41.4">
      <c r="A907" s="45">
        <v>906</v>
      </c>
      <c r="B907" s="95" t="s">
        <v>1752</v>
      </c>
      <c r="C907" s="49" t="s">
        <v>9</v>
      </c>
      <c r="D907" s="51">
        <v>44411</v>
      </c>
      <c r="E907" s="51" t="s">
        <v>2551</v>
      </c>
      <c r="F907" s="51" t="s">
        <v>76</v>
      </c>
      <c r="G907" s="49" t="s">
        <v>946</v>
      </c>
      <c r="H907" s="49" t="s">
        <v>19</v>
      </c>
      <c r="I907" s="49" t="str">
        <f t="shared" si="96"/>
        <v>Neutral</v>
      </c>
      <c r="J907" s="45">
        <v>9001</v>
      </c>
      <c r="K907" s="49">
        <v>6.1</v>
      </c>
      <c r="L907" s="82" t="str">
        <f>IF(J907=9001,VLOOKUP(K907,'ISO-reference'!$C$1:$D$67,2,FALSE),IF(J907=45001,VLOOKUP(K907,'ISO-reference'!$A$1:$B$40,2,FALSE),IF(J907=21001,VLOOKUP(K907,'ISO-reference'!$E$1:$F$75,2,FALSE),"No ISO Mapping")))</f>
        <v xml:space="preserve"> Address risk &amp; opportunity</v>
      </c>
      <c r="M907" s="49" t="s">
        <v>21</v>
      </c>
      <c r="N907" s="16"/>
      <c r="O907" s="52">
        <f>Table1[[#This Row],[Audit Report Date]]+60</f>
        <v>44471</v>
      </c>
      <c r="P907" s="52">
        <v>44468</v>
      </c>
      <c r="Q907" s="82" t="s">
        <v>1791</v>
      </c>
      <c r="R907" s="28" t="str">
        <f t="shared" si="94"/>
        <v>Closed</v>
      </c>
      <c r="S907" s="17">
        <f t="shared" ca="1" si="90"/>
        <v>57</v>
      </c>
      <c r="T907" s="17">
        <f t="shared" si="98"/>
        <v>-3</v>
      </c>
      <c r="U907" s="45"/>
      <c r="V907" s="45">
        <v>47310</v>
      </c>
    </row>
    <row r="908" spans="1:22">
      <c r="A908" s="45">
        <v>907</v>
      </c>
      <c r="B908" s="95" t="s">
        <v>1753</v>
      </c>
      <c r="C908" s="49" t="s">
        <v>9</v>
      </c>
      <c r="D908" s="51">
        <v>44411</v>
      </c>
      <c r="E908" s="51" t="s">
        <v>2551</v>
      </c>
      <c r="F908" s="51" t="s">
        <v>76</v>
      </c>
      <c r="G908" s="49" t="s">
        <v>946</v>
      </c>
      <c r="H908" s="49" t="s">
        <v>19</v>
      </c>
      <c r="I908" s="49" t="str">
        <f t="shared" si="96"/>
        <v>Neutral</v>
      </c>
      <c r="J908" s="45">
        <v>9001</v>
      </c>
      <c r="K908" s="49">
        <v>7.5</v>
      </c>
      <c r="L908" s="82" t="str">
        <f>IF(J908=9001,VLOOKUP(K908,'ISO-reference'!$C$1:$D$67,2,FALSE),IF(J908=45001,VLOOKUP(K908,'ISO-reference'!$A$1:$B$40,2,FALSE),IF(J908=21001,VLOOKUP(K908,'ISO-reference'!$E$1:$F$75,2,FALSE),"No ISO Mapping")))</f>
        <v xml:space="preserve"> Documented information</v>
      </c>
      <c r="M908" s="49" t="s">
        <v>489</v>
      </c>
      <c r="N908" s="16"/>
      <c r="O908" s="52">
        <f>Table1[[#This Row],[Audit Report Date]]+60</f>
        <v>44471</v>
      </c>
      <c r="P908" s="52">
        <v>44468</v>
      </c>
      <c r="Q908" s="82" t="s">
        <v>1793</v>
      </c>
      <c r="R908" s="28" t="str">
        <f t="shared" si="94"/>
        <v>Closed</v>
      </c>
      <c r="S908" s="17">
        <f t="shared" ca="1" si="90"/>
        <v>57</v>
      </c>
      <c r="T908" s="17">
        <f t="shared" si="98"/>
        <v>-3</v>
      </c>
      <c r="U908" s="45"/>
      <c r="V908" s="45">
        <v>47312</v>
      </c>
    </row>
    <row r="909" spans="1:22" ht="27.6">
      <c r="A909" s="45">
        <v>908</v>
      </c>
      <c r="B909" s="95" t="s">
        <v>1754</v>
      </c>
      <c r="C909" s="49" t="s">
        <v>9</v>
      </c>
      <c r="D909" s="51">
        <v>44411</v>
      </c>
      <c r="E909" s="51" t="s">
        <v>2551</v>
      </c>
      <c r="F909" s="51" t="s">
        <v>76</v>
      </c>
      <c r="G909" s="49" t="s">
        <v>946</v>
      </c>
      <c r="H909" s="49" t="s">
        <v>19</v>
      </c>
      <c r="I909" s="49" t="str">
        <f t="shared" si="96"/>
        <v>Neutral</v>
      </c>
      <c r="J909" s="45">
        <v>9001</v>
      </c>
      <c r="K909" s="49">
        <v>6.1</v>
      </c>
      <c r="L909" s="82" t="str">
        <f>IF(J909=9001,VLOOKUP(K909,'ISO-reference'!$C$1:$D$67,2,FALSE),IF(J909=45001,VLOOKUP(K909,'ISO-reference'!$A$1:$B$40,2,FALSE),IF(J909=21001,VLOOKUP(K909,'ISO-reference'!$E$1:$F$75,2,FALSE),"No ISO Mapping")))</f>
        <v xml:space="preserve"> Address risk &amp; opportunity</v>
      </c>
      <c r="M909" s="49" t="s">
        <v>21</v>
      </c>
      <c r="N909" s="16"/>
      <c r="O909" s="52">
        <f>Table1[[#This Row],[Audit Report Date]]+60</f>
        <v>44471</v>
      </c>
      <c r="P909" s="52">
        <v>44468</v>
      </c>
      <c r="Q909" s="82" t="s">
        <v>1792</v>
      </c>
      <c r="R909" s="28" t="str">
        <f t="shared" si="94"/>
        <v>Closed</v>
      </c>
      <c r="S909" s="17">
        <f t="shared" ca="1" si="90"/>
        <v>57</v>
      </c>
      <c r="T909" s="17">
        <f t="shared" si="98"/>
        <v>-3</v>
      </c>
      <c r="U909" s="45"/>
      <c r="V909" s="45">
        <v>47313</v>
      </c>
    </row>
    <row r="910" spans="1:22" ht="27.6">
      <c r="A910" s="45">
        <v>909</v>
      </c>
      <c r="B910" s="82" t="s">
        <v>1755</v>
      </c>
      <c r="C910" s="49" t="s">
        <v>9</v>
      </c>
      <c r="D910" s="51">
        <v>44411</v>
      </c>
      <c r="E910" s="51" t="s">
        <v>2551</v>
      </c>
      <c r="F910" s="51" t="s">
        <v>76</v>
      </c>
      <c r="G910" s="49" t="s">
        <v>946</v>
      </c>
      <c r="H910" s="49" t="s">
        <v>19</v>
      </c>
      <c r="I910" s="49" t="str">
        <f t="shared" si="96"/>
        <v>Neutral</v>
      </c>
      <c r="J910" s="45">
        <v>9001</v>
      </c>
      <c r="K910" s="49" t="s">
        <v>45</v>
      </c>
      <c r="L910" s="82" t="str">
        <f>IF(J910=9001,VLOOKUP(K910,'ISO-reference'!$C$1:$D$67,2,FALSE),IF(J910=45001,VLOOKUP(K910,'ISO-reference'!$A$1:$B$40,2,FALSE),IF(J910=21001,VLOOKUP(K910,'ISO-reference'!$E$1:$F$75,2,FALSE),"No ISO Mapping")))</f>
        <v xml:space="preserve"> People</v>
      </c>
      <c r="M910" s="49" t="s">
        <v>13</v>
      </c>
      <c r="N910" s="16"/>
      <c r="O910" s="52">
        <f>Table1[[#This Row],[Audit Report Date]]+60</f>
        <v>44471</v>
      </c>
      <c r="P910" s="52">
        <v>44477</v>
      </c>
      <c r="Q910" s="82" t="s">
        <v>1799</v>
      </c>
      <c r="R910" s="28" t="str">
        <f t="shared" si="94"/>
        <v>Closed</v>
      </c>
      <c r="S910" s="17">
        <f t="shared" ca="1" si="90"/>
        <v>66</v>
      </c>
      <c r="T910" s="17">
        <f t="shared" si="98"/>
        <v>6</v>
      </c>
      <c r="U910" s="45"/>
      <c r="V910" s="45">
        <v>47314</v>
      </c>
    </row>
    <row r="911" spans="1:22" ht="27.6">
      <c r="A911" s="45">
        <v>910</v>
      </c>
      <c r="B911" s="95" t="s">
        <v>1756</v>
      </c>
      <c r="C911" s="49" t="s">
        <v>9</v>
      </c>
      <c r="D911" s="51">
        <v>44411</v>
      </c>
      <c r="E911" s="51" t="s">
        <v>2551</v>
      </c>
      <c r="F911" s="51" t="s">
        <v>76</v>
      </c>
      <c r="G911" s="49" t="s">
        <v>946</v>
      </c>
      <c r="H911" s="49" t="s">
        <v>19</v>
      </c>
      <c r="I911" s="49" t="str">
        <f t="shared" si="96"/>
        <v>Neutral</v>
      </c>
      <c r="J911" s="45">
        <v>45001</v>
      </c>
      <c r="K911" s="49" t="s">
        <v>591</v>
      </c>
      <c r="L911" s="82" t="str">
        <f>IF(J911=9001,VLOOKUP(K911,'ISO-reference'!$C$1:$D$67,2,FALSE),IF(J911=45001,VLOOKUP(K911,'ISO-reference'!$A$1:$B$40,2,FALSE),IF(J911=21001,VLOOKUP(K911,'ISO-reference'!$E$1:$F$75,2,FALSE),"No ISO Mapping")))</f>
        <v xml:space="preserve"> Eliminating Hazards and reducing OH&amp;S risks</v>
      </c>
      <c r="M911" s="49" t="s">
        <v>16</v>
      </c>
      <c r="N911" s="16"/>
      <c r="O911" s="52">
        <f>Table1[[#This Row],[Audit Report Date]]+60</f>
        <v>44471</v>
      </c>
      <c r="P911" s="52">
        <v>44466</v>
      </c>
      <c r="Q911" s="82" t="s">
        <v>1786</v>
      </c>
      <c r="R911" s="28" t="str">
        <f t="shared" si="94"/>
        <v>Closed</v>
      </c>
      <c r="S911" s="17">
        <f t="shared" ca="1" si="90"/>
        <v>55</v>
      </c>
      <c r="T911" s="17">
        <f t="shared" si="98"/>
        <v>-5</v>
      </c>
      <c r="U911" s="45"/>
      <c r="V911" s="45">
        <v>47315</v>
      </c>
    </row>
    <row r="912" spans="1:22" ht="27.6">
      <c r="A912" s="45">
        <v>911</v>
      </c>
      <c r="B912" s="95" t="s">
        <v>1757</v>
      </c>
      <c r="C912" s="49" t="s">
        <v>9</v>
      </c>
      <c r="D912" s="51">
        <v>44411</v>
      </c>
      <c r="E912" s="51" t="s">
        <v>2551</v>
      </c>
      <c r="F912" s="51" t="s">
        <v>76</v>
      </c>
      <c r="G912" s="49" t="s">
        <v>946</v>
      </c>
      <c r="H912" s="49" t="s">
        <v>19</v>
      </c>
      <c r="I912" s="49" t="str">
        <f t="shared" si="96"/>
        <v>Neutral</v>
      </c>
      <c r="J912" s="45">
        <v>45001</v>
      </c>
      <c r="K912" s="49" t="s">
        <v>591</v>
      </c>
      <c r="L912" s="82" t="str">
        <f>IF(J912=9001,VLOOKUP(K912,'ISO-reference'!$C$1:$D$67,2,FALSE),IF(J912=45001,VLOOKUP(K912,'ISO-reference'!$A$1:$B$40,2,FALSE),IF(J912=21001,VLOOKUP(K912,'ISO-reference'!$E$1:$F$75,2,FALSE),"No ISO Mapping")))</f>
        <v xml:space="preserve"> Eliminating Hazards and reducing OH&amp;S risks</v>
      </c>
      <c r="M912" s="49" t="s">
        <v>16</v>
      </c>
      <c r="N912" s="16"/>
      <c r="O912" s="52">
        <f>Table1[[#This Row],[Audit Report Date]]+60</f>
        <v>44471</v>
      </c>
      <c r="P912" s="52">
        <v>44466</v>
      </c>
      <c r="Q912" s="82" t="s">
        <v>1787</v>
      </c>
      <c r="R912" s="28" t="str">
        <f t="shared" si="94"/>
        <v>Closed</v>
      </c>
      <c r="S912" s="17">
        <f t="shared" ca="1" si="90"/>
        <v>55</v>
      </c>
      <c r="T912" s="17">
        <f t="shared" si="98"/>
        <v>-5</v>
      </c>
      <c r="U912" s="45"/>
      <c r="V912" s="45">
        <v>47316</v>
      </c>
    </row>
    <row r="913" spans="1:22" ht="27.6">
      <c r="A913" s="45">
        <v>912</v>
      </c>
      <c r="B913" s="95" t="s">
        <v>1758</v>
      </c>
      <c r="C913" s="49" t="s">
        <v>9</v>
      </c>
      <c r="D913" s="51">
        <v>44411</v>
      </c>
      <c r="E913" s="51" t="s">
        <v>2551</v>
      </c>
      <c r="F913" s="51" t="s">
        <v>76</v>
      </c>
      <c r="G913" s="49" t="s">
        <v>946</v>
      </c>
      <c r="H913" s="49" t="s">
        <v>19</v>
      </c>
      <c r="I913" s="49" t="str">
        <f t="shared" si="96"/>
        <v>Neutral</v>
      </c>
      <c r="J913" s="45">
        <v>45001</v>
      </c>
      <c r="K913" s="49" t="s">
        <v>591</v>
      </c>
      <c r="L913" s="82" t="str">
        <f>IF(J913=9001,VLOOKUP(K913,'ISO-reference'!$C$1:$D$67,2,FALSE),IF(J913=45001,VLOOKUP(K913,'ISO-reference'!$A$1:$B$40,2,FALSE),IF(J913=21001,VLOOKUP(K913,'ISO-reference'!$E$1:$F$75,2,FALSE),"No ISO Mapping")))</f>
        <v xml:space="preserve"> Eliminating Hazards and reducing OH&amp;S risks</v>
      </c>
      <c r="M913" s="49" t="s">
        <v>16</v>
      </c>
      <c r="N913" s="16"/>
      <c r="O913" s="52">
        <f>Table1[[#This Row],[Audit Report Date]]+60</f>
        <v>44471</v>
      </c>
      <c r="P913" s="52">
        <v>44477</v>
      </c>
      <c r="Q913" s="82" t="s">
        <v>1800</v>
      </c>
      <c r="R913" s="28" t="str">
        <f t="shared" si="94"/>
        <v>Closed</v>
      </c>
      <c r="S913" s="17">
        <f t="shared" ca="1" si="90"/>
        <v>66</v>
      </c>
      <c r="T913" s="17">
        <f t="shared" si="98"/>
        <v>6</v>
      </c>
      <c r="U913" s="45"/>
      <c r="V913" s="45">
        <v>47317</v>
      </c>
    </row>
    <row r="914" spans="1:22" ht="27.6">
      <c r="A914" s="45">
        <v>913</v>
      </c>
      <c r="B914" s="98" t="s">
        <v>1763</v>
      </c>
      <c r="C914" s="49" t="s">
        <v>9</v>
      </c>
      <c r="D914" s="51">
        <v>44452</v>
      </c>
      <c r="E914" s="51" t="s">
        <v>2551</v>
      </c>
      <c r="F914" s="51" t="s">
        <v>76</v>
      </c>
      <c r="G914" s="49" t="s">
        <v>2781</v>
      </c>
      <c r="H914" s="49" t="s">
        <v>88</v>
      </c>
      <c r="I914" s="49" t="str">
        <f t="shared" si="96"/>
        <v>Neutral</v>
      </c>
      <c r="J914" s="45">
        <v>45001</v>
      </c>
      <c r="K914" s="49" t="s">
        <v>591</v>
      </c>
      <c r="L914" s="82" t="str">
        <f>IF(J914=9001,VLOOKUP(K914,'ISO-reference'!$C$1:$D$67,2,FALSE),IF(J914=45001,VLOOKUP(K914,'ISO-reference'!$A$1:$B$40,2,FALSE),IF(J914=21001,VLOOKUP(K914,'ISO-reference'!$E$1:$F$75,2,FALSE),"No ISO Mapping")))</f>
        <v xml:space="preserve"> Eliminating Hazards and reducing OH&amp;S risks</v>
      </c>
      <c r="M914" s="49" t="s">
        <v>16</v>
      </c>
      <c r="N914" s="16"/>
      <c r="O914" s="52">
        <f>Table1[[#This Row],[Audit Report Date]]+60</f>
        <v>44512</v>
      </c>
      <c r="P914" s="52">
        <v>44466</v>
      </c>
      <c r="Q914" s="82" t="s">
        <v>1788</v>
      </c>
      <c r="R914" s="28" t="str">
        <f t="shared" si="94"/>
        <v>Closed</v>
      </c>
      <c r="S914" s="17">
        <f t="shared" ca="1" si="90"/>
        <v>14</v>
      </c>
      <c r="T914" s="17">
        <f t="shared" ref="T914:T924" si="99">IF(R914="Open",0, P914-O914)</f>
        <v>-46</v>
      </c>
      <c r="U914" s="45"/>
      <c r="V914" s="45">
        <v>48933</v>
      </c>
    </row>
    <row r="915" spans="1:22" ht="27.6">
      <c r="A915" s="45">
        <v>914</v>
      </c>
      <c r="B915" s="95" t="s">
        <v>1764</v>
      </c>
      <c r="C915" s="49" t="s">
        <v>9</v>
      </c>
      <c r="D915" s="51">
        <v>44452</v>
      </c>
      <c r="E915" s="51" t="s">
        <v>2551</v>
      </c>
      <c r="F915" s="51" t="s">
        <v>76</v>
      </c>
      <c r="G915" s="49" t="s">
        <v>2781</v>
      </c>
      <c r="H915" s="49" t="s">
        <v>88</v>
      </c>
      <c r="I915" s="49" t="str">
        <f t="shared" si="96"/>
        <v>Neutral</v>
      </c>
      <c r="J915" s="45">
        <v>45001</v>
      </c>
      <c r="K915" s="49" t="s">
        <v>591</v>
      </c>
      <c r="L915" s="82" t="str">
        <f>IF(J915=9001,VLOOKUP(K915,'ISO-reference'!$C$1:$D$67,2,FALSE),IF(J915=45001,VLOOKUP(K915,'ISO-reference'!$A$1:$B$40,2,FALSE),IF(J915=21001,VLOOKUP(K915,'ISO-reference'!$E$1:$F$75,2,FALSE),"No ISO Mapping")))</f>
        <v xml:space="preserve"> Eliminating Hazards and reducing OH&amp;S risks</v>
      </c>
      <c r="M915" s="49" t="s">
        <v>16</v>
      </c>
      <c r="N915" s="16"/>
      <c r="O915" s="52">
        <f>Table1[[#This Row],[Audit Report Date]]+60</f>
        <v>44512</v>
      </c>
      <c r="P915" s="52">
        <v>44466</v>
      </c>
      <c r="Q915" s="82" t="s">
        <v>1789</v>
      </c>
      <c r="R915" s="28" t="str">
        <f t="shared" si="94"/>
        <v>Closed</v>
      </c>
      <c r="S915" s="17">
        <f t="shared" ca="1" si="90"/>
        <v>14</v>
      </c>
      <c r="T915" s="17">
        <f t="shared" si="99"/>
        <v>-46</v>
      </c>
      <c r="U915" s="45"/>
      <c r="V915" s="45">
        <v>48934</v>
      </c>
    </row>
    <row r="916" spans="1:22">
      <c r="A916" s="45">
        <v>915</v>
      </c>
      <c r="B916" s="95" t="s">
        <v>1765</v>
      </c>
      <c r="C916" s="49" t="s">
        <v>9</v>
      </c>
      <c r="D916" s="51">
        <v>44452</v>
      </c>
      <c r="E916" s="51" t="s">
        <v>2551</v>
      </c>
      <c r="F916" s="51" t="s">
        <v>76</v>
      </c>
      <c r="G916" s="49" t="s">
        <v>2781</v>
      </c>
      <c r="H916" s="49" t="s">
        <v>88</v>
      </c>
      <c r="I916" s="49" t="str">
        <f t="shared" si="96"/>
        <v>Neutral</v>
      </c>
      <c r="J916" s="45">
        <v>9001</v>
      </c>
      <c r="K916" s="49">
        <v>7.5</v>
      </c>
      <c r="L916" s="82" t="str">
        <f>IF(J916=9001,VLOOKUP(K916,'ISO-reference'!$C$1:$D$67,2,FALSE),IF(J916=45001,VLOOKUP(K916,'ISO-reference'!$A$1:$B$40,2,FALSE),IF(J916=21001,VLOOKUP(K916,'ISO-reference'!$E$1:$F$75,2,FALSE),"No ISO Mapping")))</f>
        <v xml:space="preserve"> Documented information</v>
      </c>
      <c r="M916" s="49" t="s">
        <v>21</v>
      </c>
      <c r="N916" s="16"/>
      <c r="O916" s="52">
        <f>Table1[[#This Row],[Audit Report Date]]+60</f>
        <v>44512</v>
      </c>
      <c r="P916" s="52">
        <v>44498</v>
      </c>
      <c r="Q916" s="82" t="s">
        <v>1826</v>
      </c>
      <c r="R916" s="28" t="str">
        <f t="shared" ref="R916:R942" si="100">IF(P916="NA", "Open", "Closed")</f>
        <v>Closed</v>
      </c>
      <c r="S916" s="17">
        <f t="shared" ca="1" si="90"/>
        <v>46</v>
      </c>
      <c r="T916" s="17">
        <f t="shared" si="99"/>
        <v>-14</v>
      </c>
      <c r="U916" s="45"/>
      <c r="V916" s="45">
        <v>48935</v>
      </c>
    </row>
    <row r="917" spans="1:22" ht="27.6">
      <c r="A917" s="45">
        <v>916</v>
      </c>
      <c r="B917" s="95" t="s">
        <v>1766</v>
      </c>
      <c r="C917" s="49" t="s">
        <v>9</v>
      </c>
      <c r="D917" s="51">
        <v>44452</v>
      </c>
      <c r="E917" s="51" t="s">
        <v>2551</v>
      </c>
      <c r="F917" s="51" t="s">
        <v>76</v>
      </c>
      <c r="G917" s="49" t="s">
        <v>2781</v>
      </c>
      <c r="H917" s="49" t="s">
        <v>19</v>
      </c>
      <c r="I917" s="49" t="str">
        <f t="shared" si="96"/>
        <v>Neutral</v>
      </c>
      <c r="J917" s="45">
        <v>9001</v>
      </c>
      <c r="K917" s="49">
        <v>10.3</v>
      </c>
      <c r="L917" s="82" t="str">
        <f>IF(J917=9001,VLOOKUP(K917,'ISO-reference'!$C$1:$D$67,2,FALSE),IF(J917=45001,VLOOKUP(K917,'ISO-reference'!$A$1:$B$40,2,FALSE),IF(J917=21001,VLOOKUP(K917,'ISO-reference'!$E$1:$F$75,2,FALSE),"No ISO Mapping")))</f>
        <v xml:space="preserve"> Continual improvement</v>
      </c>
      <c r="M917" s="49" t="s">
        <v>489</v>
      </c>
      <c r="N917" s="16"/>
      <c r="O917" s="52">
        <f>Table1[[#This Row],[Audit Report Date]]+60</f>
        <v>44512</v>
      </c>
      <c r="P917" s="52">
        <v>44524</v>
      </c>
      <c r="Q917" s="82" t="s">
        <v>1891</v>
      </c>
      <c r="R917" s="28" t="str">
        <f t="shared" si="100"/>
        <v>Closed</v>
      </c>
      <c r="S917" s="17">
        <f t="shared" ca="1" si="90"/>
        <v>72</v>
      </c>
      <c r="T917" s="17">
        <f t="shared" si="99"/>
        <v>12</v>
      </c>
      <c r="U917" s="45"/>
      <c r="V917" s="45">
        <v>48936</v>
      </c>
    </row>
    <row r="918" spans="1:22" ht="27.6">
      <c r="A918" s="45">
        <v>917</v>
      </c>
      <c r="B918" s="95" t="s">
        <v>1767</v>
      </c>
      <c r="C918" s="49" t="s">
        <v>9</v>
      </c>
      <c r="D918" s="51">
        <v>44452</v>
      </c>
      <c r="E918" s="51" t="s">
        <v>2551</v>
      </c>
      <c r="F918" s="51" t="s">
        <v>76</v>
      </c>
      <c r="G918" s="49" t="s">
        <v>2781</v>
      </c>
      <c r="H918" s="49" t="s">
        <v>19</v>
      </c>
      <c r="I918" s="49" t="str">
        <f t="shared" si="96"/>
        <v>Neutral</v>
      </c>
      <c r="J918" s="45">
        <v>9001</v>
      </c>
      <c r="K918" s="49">
        <v>7.5</v>
      </c>
      <c r="L918" s="82" t="str">
        <f>IF(J918=9001,VLOOKUP(K918,'ISO-reference'!$C$1:$D$67,2,FALSE),IF(J918=45001,VLOOKUP(K918,'ISO-reference'!$A$1:$B$40,2,FALSE),IF(J918=21001,VLOOKUP(K918,'ISO-reference'!$E$1:$F$75,2,FALSE),"No ISO Mapping")))</f>
        <v xml:space="preserve"> Documented information</v>
      </c>
      <c r="M918" s="49" t="s">
        <v>21</v>
      </c>
      <c r="N918" s="16"/>
      <c r="O918" s="52">
        <f>Table1[[#This Row],[Audit Report Date]]+60</f>
        <v>44512</v>
      </c>
      <c r="P918" s="52">
        <v>44496</v>
      </c>
      <c r="Q918" s="82" t="s">
        <v>1821</v>
      </c>
      <c r="R918" s="28" t="str">
        <f t="shared" si="100"/>
        <v>Closed</v>
      </c>
      <c r="S918" s="17">
        <f t="shared" ca="1" si="90"/>
        <v>44</v>
      </c>
      <c r="T918" s="17">
        <f t="shared" si="99"/>
        <v>-16</v>
      </c>
      <c r="U918" s="45"/>
      <c r="V918" s="45">
        <v>48937</v>
      </c>
    </row>
    <row r="919" spans="1:22" ht="110.4">
      <c r="A919" s="45">
        <v>918</v>
      </c>
      <c r="B919" s="95" t="s">
        <v>1768</v>
      </c>
      <c r="C919" s="49" t="s">
        <v>9</v>
      </c>
      <c r="D919" s="51">
        <v>44452</v>
      </c>
      <c r="E919" s="51" t="s">
        <v>2551</v>
      </c>
      <c r="F919" s="51" t="s">
        <v>76</v>
      </c>
      <c r="G919" s="49" t="s">
        <v>2781</v>
      </c>
      <c r="H919" s="49" t="s">
        <v>19</v>
      </c>
      <c r="I919" s="49" t="str">
        <f t="shared" si="96"/>
        <v>Neutral</v>
      </c>
      <c r="J919" s="45">
        <v>9001</v>
      </c>
      <c r="K919" s="49">
        <v>6.2</v>
      </c>
      <c r="L919" s="82" t="str">
        <f>IF(J919=9001,VLOOKUP(K919,'ISO-reference'!$C$1:$D$67,2,FALSE),IF(J919=45001,VLOOKUP(K919,'ISO-reference'!$A$1:$B$40,2,FALSE),IF(J919=21001,VLOOKUP(K919,'ISO-reference'!$E$1:$F$75,2,FALSE),"No ISO Mapping")))</f>
        <v xml:space="preserve"> Quality objectives &amp; planning to achieve them</v>
      </c>
      <c r="M919" s="49" t="s">
        <v>21</v>
      </c>
      <c r="N919" s="16"/>
      <c r="O919" s="52">
        <f>Table1[[#This Row],[Audit Report Date]]+60</f>
        <v>44512</v>
      </c>
      <c r="P919" s="52">
        <v>44496</v>
      </c>
      <c r="Q919" s="82" t="s">
        <v>1820</v>
      </c>
      <c r="R919" s="28" t="str">
        <f t="shared" si="100"/>
        <v>Closed</v>
      </c>
      <c r="S919" s="17">
        <f t="shared" ca="1" si="90"/>
        <v>44</v>
      </c>
      <c r="T919" s="17">
        <f t="shared" si="99"/>
        <v>-16</v>
      </c>
      <c r="U919" s="45"/>
      <c r="V919" s="45">
        <v>48938</v>
      </c>
    </row>
    <row r="920" spans="1:22" ht="27.6">
      <c r="A920" s="45">
        <v>919</v>
      </c>
      <c r="B920" s="95" t="s">
        <v>1769</v>
      </c>
      <c r="C920" s="49" t="s">
        <v>9</v>
      </c>
      <c r="D920" s="51">
        <v>44452</v>
      </c>
      <c r="E920" s="51" t="s">
        <v>2551</v>
      </c>
      <c r="F920" s="51" t="s">
        <v>76</v>
      </c>
      <c r="G920" s="49" t="s">
        <v>2781</v>
      </c>
      <c r="H920" s="49" t="s">
        <v>19</v>
      </c>
      <c r="I920" s="49" t="str">
        <f t="shared" si="96"/>
        <v>Neutral</v>
      </c>
      <c r="J920" s="45">
        <v>9001</v>
      </c>
      <c r="K920" s="49">
        <v>7.5</v>
      </c>
      <c r="L920" s="82" t="str">
        <f>IF(J920=9001,VLOOKUP(K920,'ISO-reference'!$C$1:$D$67,2,FALSE),IF(J920=45001,VLOOKUP(K920,'ISO-reference'!$A$1:$B$40,2,FALSE),IF(J920=21001,VLOOKUP(K920,'ISO-reference'!$E$1:$F$75,2,FALSE),"No ISO Mapping")))</f>
        <v xml:space="preserve"> Documented information</v>
      </c>
      <c r="M920" s="49" t="s">
        <v>21</v>
      </c>
      <c r="N920" s="16"/>
      <c r="O920" s="52">
        <f>Table1[[#This Row],[Audit Report Date]]+60</f>
        <v>44512</v>
      </c>
      <c r="P920" s="52">
        <v>44498</v>
      </c>
      <c r="Q920" s="82" t="s">
        <v>1824</v>
      </c>
      <c r="R920" s="28" t="str">
        <f t="shared" si="100"/>
        <v>Closed</v>
      </c>
      <c r="S920" s="17">
        <f t="shared" ca="1" si="90"/>
        <v>46</v>
      </c>
      <c r="T920" s="17">
        <f t="shared" si="99"/>
        <v>-14</v>
      </c>
      <c r="U920" s="45"/>
      <c r="V920" s="45">
        <v>48939</v>
      </c>
    </row>
    <row r="921" spans="1:22" ht="27.6">
      <c r="A921" s="45">
        <v>920</v>
      </c>
      <c r="B921" s="95" t="s">
        <v>1770</v>
      </c>
      <c r="C921" s="49" t="s">
        <v>9</v>
      </c>
      <c r="D921" s="51">
        <v>44452</v>
      </c>
      <c r="E921" s="51" t="s">
        <v>2551</v>
      </c>
      <c r="F921" s="51" t="s">
        <v>76</v>
      </c>
      <c r="G921" s="49" t="s">
        <v>2781</v>
      </c>
      <c r="H921" s="49" t="s">
        <v>19</v>
      </c>
      <c r="I921" s="49" t="str">
        <f t="shared" si="96"/>
        <v>Neutral</v>
      </c>
      <c r="J921" s="45">
        <v>9001</v>
      </c>
      <c r="K921" s="49">
        <v>6.1</v>
      </c>
      <c r="L921" s="82" t="str">
        <f>IF(J921=9001,VLOOKUP(K921,'ISO-reference'!$C$1:$D$67,2,FALSE),IF(J921=45001,VLOOKUP(K921,'ISO-reference'!$A$1:$B$40,2,FALSE),IF(J921=21001,VLOOKUP(K921,'ISO-reference'!$E$1:$F$75,2,FALSE),"No ISO Mapping")))</f>
        <v xml:space="preserve"> Address risk &amp; opportunity</v>
      </c>
      <c r="M921" s="49" t="s">
        <v>21</v>
      </c>
      <c r="N921" s="16"/>
      <c r="O921" s="52">
        <f>Table1[[#This Row],[Audit Report Date]]+60</f>
        <v>44512</v>
      </c>
      <c r="P921" s="52">
        <v>44490</v>
      </c>
      <c r="Q921" s="82" t="s">
        <v>1819</v>
      </c>
      <c r="R921" s="28" t="str">
        <f t="shared" si="100"/>
        <v>Closed</v>
      </c>
      <c r="S921" s="17">
        <f t="shared" ca="1" si="90"/>
        <v>38</v>
      </c>
      <c r="T921" s="17">
        <f t="shared" si="99"/>
        <v>-22</v>
      </c>
      <c r="U921" s="45"/>
      <c r="V921" s="45">
        <v>48940</v>
      </c>
    </row>
    <row r="922" spans="1:22">
      <c r="A922" s="45">
        <v>921</v>
      </c>
      <c r="B922" s="95" t="s">
        <v>1771</v>
      </c>
      <c r="C922" s="49" t="s">
        <v>9</v>
      </c>
      <c r="D922" s="51">
        <v>44452</v>
      </c>
      <c r="E922" s="51" t="s">
        <v>2551</v>
      </c>
      <c r="F922" s="51" t="s">
        <v>76</v>
      </c>
      <c r="G922" s="49" t="s">
        <v>2781</v>
      </c>
      <c r="H922" s="49" t="s">
        <v>19</v>
      </c>
      <c r="I922" s="49" t="str">
        <f t="shared" si="96"/>
        <v>Neutral</v>
      </c>
      <c r="J922" s="45">
        <v>9001</v>
      </c>
      <c r="K922" s="49">
        <v>6.1</v>
      </c>
      <c r="L922" s="82" t="str">
        <f>IF(J922=9001,VLOOKUP(K922,'ISO-reference'!$C$1:$D$67,2,FALSE),IF(J922=45001,VLOOKUP(K922,'ISO-reference'!$A$1:$B$40,2,FALSE),IF(J922=21001,VLOOKUP(K922,'ISO-reference'!$E$1:$F$75,2,FALSE),"No ISO Mapping")))</f>
        <v xml:space="preserve"> Address risk &amp; opportunity</v>
      </c>
      <c r="M922" s="49" t="s">
        <v>21</v>
      </c>
      <c r="N922" s="16"/>
      <c r="O922" s="52">
        <f>Table1[[#This Row],[Audit Report Date]]+60</f>
        <v>44512</v>
      </c>
      <c r="P922" s="52">
        <v>44498</v>
      </c>
      <c r="Q922" s="82" t="s">
        <v>1825</v>
      </c>
      <c r="R922" s="28" t="str">
        <f t="shared" si="100"/>
        <v>Closed</v>
      </c>
      <c r="S922" s="17">
        <f t="shared" ca="1" si="90"/>
        <v>46</v>
      </c>
      <c r="T922" s="17">
        <f t="shared" si="99"/>
        <v>-14</v>
      </c>
      <c r="U922" s="45"/>
      <c r="V922" s="45">
        <v>48941</v>
      </c>
    </row>
    <row r="923" spans="1:22" ht="27.6">
      <c r="A923" s="45">
        <v>922</v>
      </c>
      <c r="B923" s="95" t="s">
        <v>1772</v>
      </c>
      <c r="C923" s="49" t="s">
        <v>9</v>
      </c>
      <c r="D923" s="51">
        <v>44452</v>
      </c>
      <c r="E923" s="51" t="s">
        <v>2551</v>
      </c>
      <c r="F923" s="51" t="s">
        <v>76</v>
      </c>
      <c r="G923" s="49" t="s">
        <v>2781</v>
      </c>
      <c r="H923" s="49" t="s">
        <v>19</v>
      </c>
      <c r="I923" s="49" t="str">
        <f t="shared" si="96"/>
        <v>Neutral</v>
      </c>
      <c r="J923" s="45">
        <v>9001</v>
      </c>
      <c r="K923" s="49">
        <v>10.3</v>
      </c>
      <c r="L923" s="82" t="str">
        <f>IF(J923=9001,VLOOKUP(K923,'ISO-reference'!$C$1:$D$67,2,FALSE),IF(J923=45001,VLOOKUP(K923,'ISO-reference'!$A$1:$B$40,2,FALSE),IF(J923=21001,VLOOKUP(K923,'ISO-reference'!$E$1:$F$75,2,FALSE),"No ISO Mapping")))</f>
        <v xml:space="preserve"> Continual improvement</v>
      </c>
      <c r="M923" s="49" t="s">
        <v>21</v>
      </c>
      <c r="N923" s="16"/>
      <c r="O923" s="52">
        <f>Table1[[#This Row],[Audit Report Date]]+60</f>
        <v>44512</v>
      </c>
      <c r="P923" s="52">
        <v>44496</v>
      </c>
      <c r="Q923" s="82" t="s">
        <v>1822</v>
      </c>
      <c r="R923" s="28" t="str">
        <f t="shared" si="100"/>
        <v>Closed</v>
      </c>
      <c r="S923" s="17">
        <f t="shared" ca="1" si="90"/>
        <v>44</v>
      </c>
      <c r="T923" s="17">
        <f t="shared" si="99"/>
        <v>-16</v>
      </c>
      <c r="U923" s="45"/>
      <c r="V923" s="45">
        <v>48942</v>
      </c>
    </row>
    <row r="924" spans="1:22" ht="27.6">
      <c r="A924" s="45">
        <v>923</v>
      </c>
      <c r="B924" s="95" t="s">
        <v>1773</v>
      </c>
      <c r="C924" s="49" t="s">
        <v>9</v>
      </c>
      <c r="D924" s="51">
        <v>44452</v>
      </c>
      <c r="E924" s="51" t="s">
        <v>2551</v>
      </c>
      <c r="F924" s="51" t="s">
        <v>76</v>
      </c>
      <c r="G924" s="49" t="s">
        <v>2781</v>
      </c>
      <c r="H924" s="49" t="s">
        <v>19</v>
      </c>
      <c r="I924" s="49" t="str">
        <f t="shared" si="96"/>
        <v>Neutral</v>
      </c>
      <c r="J924" s="45">
        <v>9001</v>
      </c>
      <c r="K924" s="49">
        <v>7.2</v>
      </c>
      <c r="L924" s="82" t="str">
        <f>IF(J924=9001,VLOOKUP(K924,'ISO-reference'!$C$1:$D$67,2,FALSE),IF(J924=45001,VLOOKUP(K924,'ISO-reference'!$A$1:$B$40,2,FALSE),IF(J924=21001,VLOOKUP(K924,'ISO-reference'!$E$1:$F$75,2,FALSE),"No ISO Mapping")))</f>
        <v xml:space="preserve"> Competence</v>
      </c>
      <c r="M924" s="49" t="s">
        <v>13</v>
      </c>
      <c r="N924" s="16"/>
      <c r="O924" s="52">
        <f>Table1[[#This Row],[Audit Report Date]]+60</f>
        <v>44512</v>
      </c>
      <c r="P924" s="52">
        <v>44496</v>
      </c>
      <c r="Q924" s="82" t="s">
        <v>1823</v>
      </c>
      <c r="R924" s="28" t="str">
        <f t="shared" si="100"/>
        <v>Closed</v>
      </c>
      <c r="S924" s="17">
        <f t="shared" ca="1" si="90"/>
        <v>44</v>
      </c>
      <c r="T924" s="17">
        <f t="shared" si="99"/>
        <v>-16</v>
      </c>
      <c r="U924" s="45"/>
      <c r="V924" s="45">
        <v>48943</v>
      </c>
    </row>
    <row r="925" spans="1:22" ht="27.6">
      <c r="A925" s="45">
        <v>924</v>
      </c>
      <c r="B925" s="95" t="s">
        <v>1794</v>
      </c>
      <c r="C925" s="49" t="s">
        <v>9</v>
      </c>
      <c r="D925" s="51">
        <v>44473</v>
      </c>
      <c r="E925" s="51" t="s">
        <v>2551</v>
      </c>
      <c r="F925" s="51" t="s">
        <v>76</v>
      </c>
      <c r="G925" s="49" t="s">
        <v>77</v>
      </c>
      <c r="H925" s="49" t="s">
        <v>12</v>
      </c>
      <c r="I925" s="49" t="str">
        <f t="shared" si="96"/>
        <v>Negative</v>
      </c>
      <c r="J925" s="45">
        <v>9001</v>
      </c>
      <c r="K925" s="49">
        <v>10.199999999999999</v>
      </c>
      <c r="L925" s="82" t="str">
        <f>IF(J925=9001,VLOOKUP(K925,'ISO-reference'!$C$1:$D$67,2,FALSE),IF(J925=45001,VLOOKUP(K925,'ISO-reference'!$A$1:$B$40,2,FALSE),IF(J925=21001,VLOOKUP(K925,'ISO-reference'!$E$1:$F$75,2,FALSE),"No ISO Mapping")))</f>
        <v xml:space="preserve"> Nonconformity &amp; corrective action</v>
      </c>
      <c r="M925" s="49" t="s">
        <v>94</v>
      </c>
      <c r="N925" s="16"/>
      <c r="O925" s="52">
        <f>Table1[[#This Row],[Audit Report Date]]+60</f>
        <v>44533</v>
      </c>
      <c r="P925" s="52">
        <v>44593</v>
      </c>
      <c r="Q925" s="82" t="s">
        <v>1967</v>
      </c>
      <c r="R925" s="28" t="str">
        <f t="shared" si="100"/>
        <v>Closed</v>
      </c>
      <c r="S925" s="17">
        <f t="shared" ca="1" si="90"/>
        <v>120</v>
      </c>
      <c r="T925" s="17">
        <f t="shared" ref="T925:T941" si="101">IF(R925="Open",0, P925-O925)</f>
        <v>60</v>
      </c>
      <c r="U925" s="45"/>
      <c r="V925" s="45">
        <v>49631</v>
      </c>
    </row>
    <row r="926" spans="1:22" ht="27.6">
      <c r="A926" s="45">
        <v>925</v>
      </c>
      <c r="B926" s="95" t="s">
        <v>1795</v>
      </c>
      <c r="C926" s="49" t="s">
        <v>9</v>
      </c>
      <c r="D926" s="51">
        <v>44473</v>
      </c>
      <c r="E926" s="51" t="s">
        <v>2551</v>
      </c>
      <c r="F926" s="51" t="s">
        <v>76</v>
      </c>
      <c r="G926" s="49" t="s">
        <v>77</v>
      </c>
      <c r="H926" s="49" t="s">
        <v>12</v>
      </c>
      <c r="I926" s="49" t="str">
        <f t="shared" si="96"/>
        <v>Negative</v>
      </c>
      <c r="J926" s="45">
        <v>9001</v>
      </c>
      <c r="K926" s="49">
        <v>10.199999999999999</v>
      </c>
      <c r="L926" s="82" t="str">
        <f>IF(J926=9001,VLOOKUP(K926,'ISO-reference'!$C$1:$D$67,2,FALSE),IF(J926=45001,VLOOKUP(K926,'ISO-reference'!$A$1:$B$40,2,FALSE),IF(J926=21001,VLOOKUP(K926,'ISO-reference'!$E$1:$F$75,2,FALSE),"No ISO Mapping")))</f>
        <v xml:space="preserve"> Nonconformity &amp; corrective action</v>
      </c>
      <c r="M926" s="49" t="s">
        <v>73</v>
      </c>
      <c r="N926" s="16"/>
      <c r="O926" s="52">
        <f>Table1[[#This Row],[Audit Report Date]]+60</f>
        <v>44533</v>
      </c>
      <c r="P926" s="52">
        <v>44572</v>
      </c>
      <c r="Q926" s="82" t="s">
        <v>1935</v>
      </c>
      <c r="R926" s="28" t="str">
        <f t="shared" si="100"/>
        <v>Closed</v>
      </c>
      <c r="S926" s="17">
        <f t="shared" ca="1" si="90"/>
        <v>99</v>
      </c>
      <c r="T926" s="17">
        <f t="shared" si="101"/>
        <v>39</v>
      </c>
      <c r="U926" s="45"/>
      <c r="V926" s="45">
        <v>49632</v>
      </c>
    </row>
    <row r="927" spans="1:22" ht="27.6">
      <c r="A927" s="45">
        <v>926</v>
      </c>
      <c r="B927" s="95" t="s">
        <v>1801</v>
      </c>
      <c r="C927" s="49" t="s">
        <v>9</v>
      </c>
      <c r="D927" s="51">
        <v>44473</v>
      </c>
      <c r="E927" s="51" t="s">
        <v>2551</v>
      </c>
      <c r="F927" s="51" t="s">
        <v>76</v>
      </c>
      <c r="G927" s="49" t="s">
        <v>77</v>
      </c>
      <c r="H927" s="49" t="s">
        <v>88</v>
      </c>
      <c r="I927" s="49" t="str">
        <f t="shared" si="96"/>
        <v>Neutral</v>
      </c>
      <c r="J927" s="45">
        <v>45001</v>
      </c>
      <c r="K927" s="49">
        <v>8.1999999999999993</v>
      </c>
      <c r="L927" s="82" t="str">
        <f>IF(J927=9001,VLOOKUP(K927,'ISO-reference'!$C$1:$D$67,2,FALSE),IF(J927=45001,VLOOKUP(K927,'ISO-reference'!$A$1:$B$40,2,FALSE),IF(J927=21001,VLOOKUP(K927,'ISO-reference'!$E$1:$F$75,2,FALSE),"No ISO Mapping")))</f>
        <v xml:space="preserve"> Emergency preparedness and response</v>
      </c>
      <c r="M927" s="49" t="s">
        <v>16</v>
      </c>
      <c r="N927" s="16"/>
      <c r="O927" s="52">
        <f>Table1[[#This Row],[Audit Report Date]]+60</f>
        <v>44533</v>
      </c>
      <c r="P927" s="52">
        <v>44600</v>
      </c>
      <c r="Q927" s="82" t="s">
        <v>1987</v>
      </c>
      <c r="R927" s="28" t="str">
        <f t="shared" si="100"/>
        <v>Closed</v>
      </c>
      <c r="S927" s="17">
        <f t="shared" ca="1" si="90"/>
        <v>127</v>
      </c>
      <c r="T927" s="17">
        <f t="shared" si="101"/>
        <v>67</v>
      </c>
      <c r="U927" s="45"/>
      <c r="V927" s="45">
        <v>49633</v>
      </c>
    </row>
    <row r="928" spans="1:22" ht="27.6">
      <c r="A928" s="45">
        <v>927</v>
      </c>
      <c r="B928" s="95" t="s">
        <v>1802</v>
      </c>
      <c r="C928" s="49" t="s">
        <v>9</v>
      </c>
      <c r="D928" s="51">
        <v>44473</v>
      </c>
      <c r="E928" s="51" t="s">
        <v>2551</v>
      </c>
      <c r="F928" s="51" t="s">
        <v>76</v>
      </c>
      <c r="G928" s="49" t="s">
        <v>77</v>
      </c>
      <c r="H928" s="49" t="s">
        <v>88</v>
      </c>
      <c r="I928" s="49" t="str">
        <f t="shared" si="96"/>
        <v>Neutral</v>
      </c>
      <c r="J928" s="45">
        <v>9001</v>
      </c>
      <c r="K928" s="49" t="s">
        <v>85</v>
      </c>
      <c r="L928" s="82" t="str">
        <f>IF(J928=9001,VLOOKUP(K928,'ISO-reference'!$C$1:$D$67,2,FALSE),IF(J928=45001,VLOOKUP(K928,'ISO-reference'!$A$1:$B$40,2,FALSE),IF(J928=21001,VLOOKUP(K928,'ISO-reference'!$E$1:$F$75,2,FALSE),"No ISO Mapping")))</f>
        <v xml:space="preserve"> Infrastructure</v>
      </c>
      <c r="M928" s="49" t="s">
        <v>94</v>
      </c>
      <c r="N928" s="16"/>
      <c r="O928" s="52">
        <f>Table1[[#This Row],[Audit Report Date]]+60</f>
        <v>44533</v>
      </c>
      <c r="P928" s="52">
        <v>44613</v>
      </c>
      <c r="Q928" s="82" t="s">
        <v>2024</v>
      </c>
      <c r="R928" s="28" t="str">
        <f t="shared" si="100"/>
        <v>Closed</v>
      </c>
      <c r="S928" s="17">
        <f t="shared" ca="1" si="90"/>
        <v>140</v>
      </c>
      <c r="T928" s="17">
        <f t="shared" si="101"/>
        <v>80</v>
      </c>
      <c r="U928" s="45"/>
      <c r="V928" s="45">
        <v>49634</v>
      </c>
    </row>
    <row r="929" spans="1:22" ht="27.6">
      <c r="A929" s="45">
        <v>928</v>
      </c>
      <c r="B929" s="95" t="s">
        <v>1803</v>
      </c>
      <c r="C929" s="49" t="s">
        <v>9</v>
      </c>
      <c r="D929" s="51">
        <v>44473</v>
      </c>
      <c r="E929" s="51" t="s">
        <v>2551</v>
      </c>
      <c r="F929" s="51" t="s">
        <v>76</v>
      </c>
      <c r="G929" s="49" t="s">
        <v>77</v>
      </c>
      <c r="H929" s="49" t="s">
        <v>88</v>
      </c>
      <c r="I929" s="49" t="str">
        <f t="shared" si="96"/>
        <v>Neutral</v>
      </c>
      <c r="J929" s="45">
        <v>9001</v>
      </c>
      <c r="K929" s="49" t="s">
        <v>59</v>
      </c>
      <c r="L929" s="82" t="str">
        <f>IF(J929=9001,VLOOKUP(K929,'ISO-reference'!$C$1:$D$67,2,FALSE),IF(J929=45001,VLOOKUP(K929,'ISO-reference'!$A$1:$B$40,2,FALSE),IF(J929=21001,VLOOKUP(K929,'ISO-reference'!$E$1:$F$75,2,FALSE),"No ISO Mapping")))</f>
        <v xml:space="preserve"> Organizational knowledge</v>
      </c>
      <c r="M929" s="49" t="s">
        <v>13</v>
      </c>
      <c r="N929" s="16"/>
      <c r="O929" s="52">
        <f>Table1[[#This Row],[Audit Report Date]]+60</f>
        <v>44533</v>
      </c>
      <c r="P929" s="52">
        <v>44572</v>
      </c>
      <c r="Q929" s="82" t="s">
        <v>1933</v>
      </c>
      <c r="R929" s="28" t="str">
        <f t="shared" si="100"/>
        <v>Closed</v>
      </c>
      <c r="S929" s="17">
        <f t="shared" ca="1" si="90"/>
        <v>99</v>
      </c>
      <c r="T929" s="17">
        <f t="shared" si="101"/>
        <v>39</v>
      </c>
      <c r="U929" s="45"/>
      <c r="V929" s="45">
        <v>49636</v>
      </c>
    </row>
    <row r="930" spans="1:22" ht="41.4">
      <c r="A930" s="45">
        <v>929</v>
      </c>
      <c r="B930" s="95" t="s">
        <v>1804</v>
      </c>
      <c r="C930" s="49" t="s">
        <v>9</v>
      </c>
      <c r="D930" s="51">
        <v>44473</v>
      </c>
      <c r="E930" s="51" t="s">
        <v>2551</v>
      </c>
      <c r="F930" s="51" t="s">
        <v>76</v>
      </c>
      <c r="G930" s="49" t="s">
        <v>77</v>
      </c>
      <c r="H930" s="49" t="s">
        <v>88</v>
      </c>
      <c r="I930" s="49" t="str">
        <f t="shared" si="96"/>
        <v>Neutral</v>
      </c>
      <c r="J930" s="45">
        <v>9001</v>
      </c>
      <c r="K930" s="49" t="s">
        <v>947</v>
      </c>
      <c r="L930" s="82" t="str">
        <f>IF(J930=9001,VLOOKUP(K930,'ISO-reference'!$C$1:$D$67,2,FALSE),IF(J930=45001,VLOOKUP(K930,'ISO-reference'!$A$1:$B$40,2,FALSE),IF(J930=21001,VLOOKUP(K930,'ISO-reference'!$E$1:$F$75,2,FALSE),"No ISO Mapping")))</f>
        <v xml:space="preserve"> Customer satisfaction</v>
      </c>
      <c r="M930" s="49" t="s">
        <v>489</v>
      </c>
      <c r="N930" s="16"/>
      <c r="O930" s="52">
        <f>Table1[[#This Row],[Audit Report Date]]+60</f>
        <v>44533</v>
      </c>
      <c r="P930" s="52">
        <v>44573</v>
      </c>
      <c r="Q930" s="82" t="s">
        <v>1960</v>
      </c>
      <c r="R930" s="28" t="str">
        <f t="shared" si="100"/>
        <v>Closed</v>
      </c>
      <c r="S930" s="17">
        <f t="shared" ca="1" si="90"/>
        <v>100</v>
      </c>
      <c r="T930" s="17">
        <f t="shared" si="101"/>
        <v>40</v>
      </c>
      <c r="U930" s="45"/>
      <c r="V930" s="45">
        <v>49638</v>
      </c>
    </row>
    <row r="931" spans="1:22">
      <c r="A931" s="45">
        <v>930</v>
      </c>
      <c r="B931" s="95" t="s">
        <v>1805</v>
      </c>
      <c r="C931" s="49" t="s">
        <v>9</v>
      </c>
      <c r="D931" s="51">
        <v>44473</v>
      </c>
      <c r="E931" s="51" t="s">
        <v>2551</v>
      </c>
      <c r="F931" s="51" t="s">
        <v>76</v>
      </c>
      <c r="G931" s="49" t="s">
        <v>77</v>
      </c>
      <c r="H931" s="49" t="s">
        <v>88</v>
      </c>
      <c r="I931" s="49" t="str">
        <f t="shared" si="96"/>
        <v>Neutral</v>
      </c>
      <c r="J931" s="45">
        <v>9001</v>
      </c>
      <c r="K931" s="49">
        <v>7.5</v>
      </c>
      <c r="L931" s="82" t="str">
        <f>IF(J931=9001,VLOOKUP(K931,'ISO-reference'!$C$1:$D$67,2,FALSE),IF(J931=45001,VLOOKUP(K931,'ISO-reference'!$A$1:$B$40,2,FALSE),IF(J931=21001,VLOOKUP(K931,'ISO-reference'!$E$1:$F$75,2,FALSE),"No ISO Mapping")))</f>
        <v xml:space="preserve"> Documented information</v>
      </c>
      <c r="M931" s="49" t="s">
        <v>21</v>
      </c>
      <c r="N931" s="16"/>
      <c r="O931" s="52">
        <f>Table1[[#This Row],[Audit Report Date]]+60</f>
        <v>44533</v>
      </c>
      <c r="P931" s="52">
        <v>44573</v>
      </c>
      <c r="Q931" s="82" t="s">
        <v>1952</v>
      </c>
      <c r="R931" s="28" t="str">
        <f t="shared" si="100"/>
        <v>Closed</v>
      </c>
      <c r="S931" s="17">
        <f t="shared" ca="1" si="90"/>
        <v>100</v>
      </c>
      <c r="T931" s="17">
        <f t="shared" si="101"/>
        <v>40</v>
      </c>
      <c r="U931" s="45"/>
      <c r="V931" s="45">
        <v>49639</v>
      </c>
    </row>
    <row r="932" spans="1:22" ht="27.6">
      <c r="A932" s="45">
        <v>931</v>
      </c>
      <c r="B932" s="95" t="s">
        <v>1806</v>
      </c>
      <c r="C932" s="49" t="s">
        <v>9</v>
      </c>
      <c r="D932" s="51">
        <v>44473</v>
      </c>
      <c r="E932" s="51" t="s">
        <v>2551</v>
      </c>
      <c r="F932" s="51" t="s">
        <v>76</v>
      </c>
      <c r="G932" s="49" t="s">
        <v>77</v>
      </c>
      <c r="H932" s="49" t="s">
        <v>88</v>
      </c>
      <c r="I932" s="49" t="str">
        <f t="shared" si="96"/>
        <v>Neutral</v>
      </c>
      <c r="J932" s="45">
        <v>45001</v>
      </c>
      <c r="K932" s="49" t="s">
        <v>1293</v>
      </c>
      <c r="L932" s="82" t="str">
        <f>IF(J932=9001,VLOOKUP(K932,'ISO-reference'!$C$1:$D$67,2,FALSE),IF(J932=45001,VLOOKUP(K932,'ISO-reference'!$A$1:$B$40,2,FALSE),IF(J932=21001,VLOOKUP(K932,'ISO-reference'!$E$1:$F$75,2,FALSE),"No ISO Mapping")))</f>
        <v xml:space="preserve"> Planning action to address OH&amp;S</v>
      </c>
      <c r="M932" s="49" t="s">
        <v>13</v>
      </c>
      <c r="N932" s="16"/>
      <c r="O932" s="52">
        <f>Table1[[#This Row],[Audit Report Date]]+60</f>
        <v>44533</v>
      </c>
      <c r="P932" s="52">
        <v>44572</v>
      </c>
      <c r="Q932" s="82" t="s">
        <v>1934</v>
      </c>
      <c r="R932" s="28" t="str">
        <f t="shared" si="100"/>
        <v>Closed</v>
      </c>
      <c r="S932" s="17">
        <f t="shared" ca="1" si="90"/>
        <v>99</v>
      </c>
      <c r="T932" s="17">
        <f t="shared" si="101"/>
        <v>39</v>
      </c>
      <c r="U932" s="45"/>
      <c r="V932" s="45">
        <v>49640</v>
      </c>
    </row>
    <row r="933" spans="1:22" ht="27.6">
      <c r="A933" s="45">
        <v>932</v>
      </c>
      <c r="B933" s="95" t="s">
        <v>1807</v>
      </c>
      <c r="C933" s="49" t="s">
        <v>9</v>
      </c>
      <c r="D933" s="51">
        <v>44473</v>
      </c>
      <c r="E933" s="51" t="s">
        <v>2551</v>
      </c>
      <c r="F933" s="51" t="s">
        <v>76</v>
      </c>
      <c r="G933" s="49" t="s">
        <v>77</v>
      </c>
      <c r="H933" s="49" t="s">
        <v>88</v>
      </c>
      <c r="I933" s="49" t="str">
        <f t="shared" si="96"/>
        <v>Neutral</v>
      </c>
      <c r="J933" s="45">
        <v>9001</v>
      </c>
      <c r="K933" s="49">
        <v>9.1</v>
      </c>
      <c r="L933" s="82" t="str">
        <f>IF(J933=9001,VLOOKUP(K933,'ISO-reference'!$C$1:$D$67,2,FALSE),IF(J933=45001,VLOOKUP(K933,'ISO-reference'!$A$1:$B$40,2,FALSE),IF(J933=21001,VLOOKUP(K933,'ISO-reference'!$E$1:$F$75,2,FALSE),"No ISO Mapping")))</f>
        <v xml:space="preserve"> Monitoring, measurement, analysis &amp; evaluation</v>
      </c>
      <c r="M933" s="49" t="s">
        <v>13</v>
      </c>
      <c r="N933" s="16"/>
      <c r="O933" s="52">
        <f>Table1[[#This Row],[Audit Report Date]]+60</f>
        <v>44533</v>
      </c>
      <c r="P933" s="52">
        <v>44600</v>
      </c>
      <c r="Q933" s="82" t="s">
        <v>1986</v>
      </c>
      <c r="R933" s="28" t="str">
        <f t="shared" si="100"/>
        <v>Closed</v>
      </c>
      <c r="S933" s="17">
        <f t="shared" ca="1" si="90"/>
        <v>127</v>
      </c>
      <c r="T933" s="17">
        <f t="shared" si="101"/>
        <v>67</v>
      </c>
      <c r="U933" s="45"/>
      <c r="V933" s="45">
        <v>49641</v>
      </c>
    </row>
    <row r="934" spans="1:22" ht="27.6">
      <c r="A934" s="45">
        <v>933</v>
      </c>
      <c r="B934" s="95" t="s">
        <v>1808</v>
      </c>
      <c r="C934" s="49" t="s">
        <v>9</v>
      </c>
      <c r="D934" s="51">
        <v>44473</v>
      </c>
      <c r="E934" s="51" t="s">
        <v>2551</v>
      </c>
      <c r="F934" s="51" t="s">
        <v>76</v>
      </c>
      <c r="G934" s="49" t="s">
        <v>77</v>
      </c>
      <c r="H934" s="49" t="s">
        <v>88</v>
      </c>
      <c r="I934" s="49" t="str">
        <f t="shared" si="96"/>
        <v>Neutral</v>
      </c>
      <c r="J934" s="45">
        <v>45001</v>
      </c>
      <c r="K934" s="49" t="s">
        <v>1293</v>
      </c>
      <c r="L934" s="82" t="str">
        <f>IF(J934=9001,VLOOKUP(K934,'ISO-reference'!$C$1:$D$67,2,FALSE),IF(J934=45001,VLOOKUP(K934,'ISO-reference'!$A$1:$B$40,2,FALSE),IF(J934=21001,VLOOKUP(K934,'ISO-reference'!$E$1:$F$75,2,FALSE),"No ISO Mapping")))</f>
        <v xml:space="preserve"> Planning action to address OH&amp;S</v>
      </c>
      <c r="M934" s="49" t="s">
        <v>16</v>
      </c>
      <c r="N934" s="16"/>
      <c r="O934" s="52">
        <f>Table1[[#This Row],[Audit Report Date]]+60</f>
        <v>44533</v>
      </c>
      <c r="P934" s="52">
        <v>44573</v>
      </c>
      <c r="Q934" s="82" t="s">
        <v>1953</v>
      </c>
      <c r="R934" s="28" t="str">
        <f t="shared" si="100"/>
        <v>Closed</v>
      </c>
      <c r="S934" s="17">
        <f t="shared" ca="1" si="90"/>
        <v>100</v>
      </c>
      <c r="T934" s="17">
        <f t="shared" si="101"/>
        <v>40</v>
      </c>
      <c r="U934" s="45"/>
      <c r="V934" s="45">
        <v>49642</v>
      </c>
    </row>
    <row r="935" spans="1:22" ht="27.6">
      <c r="A935" s="45">
        <v>934</v>
      </c>
      <c r="B935" s="95" t="s">
        <v>1809</v>
      </c>
      <c r="C935" s="49" t="s">
        <v>9</v>
      </c>
      <c r="D935" s="51">
        <v>44473</v>
      </c>
      <c r="E935" s="51" t="s">
        <v>2551</v>
      </c>
      <c r="F935" s="51" t="s">
        <v>76</v>
      </c>
      <c r="G935" s="49" t="s">
        <v>77</v>
      </c>
      <c r="H935" s="49" t="s">
        <v>19</v>
      </c>
      <c r="I935" s="49" t="str">
        <f t="shared" si="96"/>
        <v>Neutral</v>
      </c>
      <c r="J935" s="45">
        <v>45001</v>
      </c>
      <c r="K935" s="49">
        <v>8.1999999999999993</v>
      </c>
      <c r="L935" s="82" t="str">
        <f>IF(J935=9001,VLOOKUP(K935,'ISO-reference'!$C$1:$D$67,2,FALSE),IF(J935=45001,VLOOKUP(K935,'ISO-reference'!$A$1:$B$40,2,FALSE),IF(J935=21001,VLOOKUP(K935,'ISO-reference'!$E$1:$F$75,2,FALSE),"No ISO Mapping")))</f>
        <v xml:space="preserve"> Emergency preparedness and response</v>
      </c>
      <c r="M935" s="49" t="s">
        <v>16</v>
      </c>
      <c r="N935" s="16"/>
      <c r="O935" s="52">
        <f>Table1[[#This Row],[Audit Report Date]]+60</f>
        <v>44533</v>
      </c>
      <c r="P935" s="52">
        <v>44573</v>
      </c>
      <c r="Q935" s="82" t="s">
        <v>1954</v>
      </c>
      <c r="R935" s="28" t="str">
        <f t="shared" si="100"/>
        <v>Closed</v>
      </c>
      <c r="S935" s="17">
        <f t="shared" ca="1" si="90"/>
        <v>100</v>
      </c>
      <c r="T935" s="17">
        <f t="shared" si="101"/>
        <v>40</v>
      </c>
      <c r="U935" s="45"/>
      <c r="V935" s="45">
        <v>49644</v>
      </c>
    </row>
    <row r="936" spans="1:22" ht="110.4">
      <c r="A936" s="45">
        <v>935</v>
      </c>
      <c r="B936" s="95" t="s">
        <v>1810</v>
      </c>
      <c r="C936" s="49" t="s">
        <v>9</v>
      </c>
      <c r="D936" s="51">
        <v>44473</v>
      </c>
      <c r="E936" s="51" t="s">
        <v>2551</v>
      </c>
      <c r="F936" s="51" t="s">
        <v>76</v>
      </c>
      <c r="G936" s="49" t="s">
        <v>77</v>
      </c>
      <c r="H936" s="49" t="s">
        <v>19</v>
      </c>
      <c r="I936" s="49" t="str">
        <f t="shared" si="96"/>
        <v>Neutral</v>
      </c>
      <c r="J936" s="45">
        <v>9001</v>
      </c>
      <c r="K936" s="49" t="s">
        <v>1553</v>
      </c>
      <c r="L936" s="82" t="str">
        <f>IF(J936=9001,VLOOKUP(K936,'ISO-reference'!$C$1:$D$67,2,FALSE),IF(J936=45001,VLOOKUP(K936,'ISO-reference'!$A$1:$B$40,2,FALSE),IF(J936=21001,VLOOKUP(K936,'ISO-reference'!$E$1:$F$75,2,FALSE),"No ISO Mapping")))</f>
        <v xml:space="preserve"> Customer focus</v>
      </c>
      <c r="M936" s="49" t="s">
        <v>21</v>
      </c>
      <c r="N936" s="16"/>
      <c r="O936" s="52">
        <f>Table1[[#This Row],[Audit Report Date]]+60</f>
        <v>44533</v>
      </c>
      <c r="P936" s="52">
        <v>44593</v>
      </c>
      <c r="Q936" s="82" t="s">
        <v>1968</v>
      </c>
      <c r="R936" s="28" t="str">
        <f t="shared" si="100"/>
        <v>Closed</v>
      </c>
      <c r="S936" s="17">
        <f t="shared" ca="1" si="90"/>
        <v>120</v>
      </c>
      <c r="T936" s="17">
        <f t="shared" si="101"/>
        <v>60</v>
      </c>
      <c r="U936" s="45"/>
      <c r="V936" s="45">
        <v>49645</v>
      </c>
    </row>
    <row r="937" spans="1:22">
      <c r="A937" s="45">
        <v>936</v>
      </c>
      <c r="B937" s="95" t="s">
        <v>1811</v>
      </c>
      <c r="C937" s="49" t="s">
        <v>9</v>
      </c>
      <c r="D937" s="51">
        <v>44473</v>
      </c>
      <c r="E937" s="51" t="s">
        <v>2551</v>
      </c>
      <c r="F937" s="51" t="s">
        <v>76</v>
      </c>
      <c r="G937" s="49" t="s">
        <v>77</v>
      </c>
      <c r="H937" s="49" t="s">
        <v>19</v>
      </c>
      <c r="I937" s="49" t="str">
        <f t="shared" si="96"/>
        <v>Neutral</v>
      </c>
      <c r="J937" s="45">
        <v>9001</v>
      </c>
      <c r="K937" s="49" t="s">
        <v>30</v>
      </c>
      <c r="L937" s="82" t="str">
        <f>IF(J937=9001,VLOOKUP(K937,'ISO-reference'!$C$1:$D$67,2,FALSE),IF(J937=45001,VLOOKUP(K937,'ISO-reference'!$A$1:$B$40,2,FALSE),IF(J937=21001,VLOOKUP(K937,'ISO-reference'!$E$1:$F$75,2,FALSE),"No ISO Mapping")))</f>
        <v xml:space="preserve"> Monitoring &amp; measuring resources</v>
      </c>
      <c r="M937" s="49" t="s">
        <v>21</v>
      </c>
      <c r="N937" s="16"/>
      <c r="O937" s="52">
        <f>Table1[[#This Row],[Audit Report Date]]+60</f>
        <v>44533</v>
      </c>
      <c r="P937" s="52">
        <v>44573</v>
      </c>
      <c r="Q937" s="82" t="s">
        <v>1955</v>
      </c>
      <c r="R937" s="28" t="str">
        <f t="shared" si="100"/>
        <v>Closed</v>
      </c>
      <c r="S937" s="17">
        <f t="shared" ca="1" si="90"/>
        <v>100</v>
      </c>
      <c r="T937" s="17">
        <f t="shared" si="101"/>
        <v>40</v>
      </c>
      <c r="U937" s="45"/>
      <c r="V937" s="45">
        <v>49647</v>
      </c>
    </row>
    <row r="938" spans="1:22">
      <c r="A938" s="45">
        <v>937</v>
      </c>
      <c r="B938" s="95" t="s">
        <v>1812</v>
      </c>
      <c r="C938" s="49" t="s">
        <v>9</v>
      </c>
      <c r="D938" s="51">
        <v>44473</v>
      </c>
      <c r="E938" s="51" t="s">
        <v>2551</v>
      </c>
      <c r="F938" s="51" t="s">
        <v>76</v>
      </c>
      <c r="G938" s="49" t="s">
        <v>77</v>
      </c>
      <c r="H938" s="49" t="s">
        <v>19</v>
      </c>
      <c r="I938" s="49" t="str">
        <f t="shared" si="96"/>
        <v>Neutral</v>
      </c>
      <c r="J938" s="45">
        <v>9001</v>
      </c>
      <c r="K938" s="49" t="s">
        <v>30</v>
      </c>
      <c r="L938" s="82" t="str">
        <f>IF(J938=9001,VLOOKUP(K938,'ISO-reference'!$C$1:$D$67,2,FALSE),IF(J938=45001,VLOOKUP(K938,'ISO-reference'!$A$1:$B$40,2,FALSE),IF(J938=21001,VLOOKUP(K938,'ISO-reference'!$E$1:$F$75,2,FALSE),"No ISO Mapping")))</f>
        <v xml:space="preserve"> Monitoring &amp; measuring resources</v>
      </c>
      <c r="M938" s="49" t="s">
        <v>21</v>
      </c>
      <c r="N938" s="16"/>
      <c r="O938" s="52">
        <f>Table1[[#This Row],[Audit Report Date]]+60</f>
        <v>44533</v>
      </c>
      <c r="P938" s="52">
        <v>44573</v>
      </c>
      <c r="Q938" s="82" t="s">
        <v>1956</v>
      </c>
      <c r="R938" s="28" t="str">
        <f t="shared" si="100"/>
        <v>Closed</v>
      </c>
      <c r="S938" s="17">
        <f t="shared" ca="1" si="90"/>
        <v>100</v>
      </c>
      <c r="T938" s="17">
        <f t="shared" si="101"/>
        <v>40</v>
      </c>
      <c r="U938" s="45"/>
      <c r="V938" s="45">
        <v>49648</v>
      </c>
    </row>
    <row r="939" spans="1:22" ht="27.6">
      <c r="A939" s="45">
        <v>938</v>
      </c>
      <c r="B939" s="95" t="s">
        <v>1813</v>
      </c>
      <c r="C939" s="49" t="s">
        <v>9</v>
      </c>
      <c r="D939" s="51">
        <v>44473</v>
      </c>
      <c r="E939" s="51" t="s">
        <v>2551</v>
      </c>
      <c r="F939" s="51" t="s">
        <v>76</v>
      </c>
      <c r="G939" s="49" t="s">
        <v>77</v>
      </c>
      <c r="H939" s="49" t="s">
        <v>19</v>
      </c>
      <c r="I939" s="49" t="str">
        <f t="shared" si="96"/>
        <v>Neutral</v>
      </c>
      <c r="J939" s="45">
        <v>9001</v>
      </c>
      <c r="K939" s="49" t="s">
        <v>1553</v>
      </c>
      <c r="L939" s="82" t="str">
        <f>IF(J939=9001,VLOOKUP(K939,'ISO-reference'!$C$1:$D$67,2,FALSE),IF(J939=45001,VLOOKUP(K939,'ISO-reference'!$A$1:$B$40,2,FALSE),IF(J939=21001,VLOOKUP(K939,'ISO-reference'!$E$1:$F$75,2,FALSE),"No ISO Mapping")))</f>
        <v xml:space="preserve"> Customer focus</v>
      </c>
      <c r="M939" s="49" t="s">
        <v>21</v>
      </c>
      <c r="N939" s="16"/>
      <c r="O939" s="52">
        <f>Table1[[#This Row],[Audit Report Date]]+60</f>
        <v>44533</v>
      </c>
      <c r="P939" s="52">
        <v>44573</v>
      </c>
      <c r="Q939" s="82" t="s">
        <v>1959</v>
      </c>
      <c r="R939" s="28" t="str">
        <f t="shared" si="100"/>
        <v>Closed</v>
      </c>
      <c r="S939" s="17">
        <f t="shared" ref="S939:S1002" ca="1" si="102">IF(P939="NA",TODAY()-D939, P939-D939)</f>
        <v>100</v>
      </c>
      <c r="T939" s="17">
        <f t="shared" si="101"/>
        <v>40</v>
      </c>
      <c r="U939" s="45"/>
      <c r="V939" s="45">
        <v>49649</v>
      </c>
    </row>
    <row r="940" spans="1:22" ht="27.6">
      <c r="A940" s="45">
        <v>939</v>
      </c>
      <c r="B940" s="95" t="s">
        <v>1814</v>
      </c>
      <c r="C940" s="49" t="s">
        <v>9</v>
      </c>
      <c r="D940" s="51">
        <v>44473</v>
      </c>
      <c r="E940" s="51" t="s">
        <v>2551</v>
      </c>
      <c r="F940" s="51" t="s">
        <v>76</v>
      </c>
      <c r="G940" s="49" t="s">
        <v>77</v>
      </c>
      <c r="H940" s="49" t="s">
        <v>19</v>
      </c>
      <c r="I940" s="49" t="str">
        <f t="shared" si="96"/>
        <v>Neutral</v>
      </c>
      <c r="J940" s="45">
        <v>9001</v>
      </c>
      <c r="K940" s="49" t="s">
        <v>1605</v>
      </c>
      <c r="L940" s="82" t="str">
        <f>IF(J940=9001,VLOOKUP(K940,'ISO-reference'!$C$1:$D$67,2,FALSE),IF(J940=45001,VLOOKUP(K940,'ISO-reference'!$A$1:$B$40,2,FALSE),IF(J940=21001,VLOOKUP(K940,'ISO-reference'!$E$1:$F$75,2,FALSE),"No ISO Mapping")))</f>
        <v xml:space="preserve"> Changes to requirements for products &amp; services</v>
      </c>
      <c r="M940" s="49" t="s">
        <v>21</v>
      </c>
      <c r="N940" s="16"/>
      <c r="O940" s="52">
        <f>Table1[[#This Row],[Audit Report Date]]+60</f>
        <v>44533</v>
      </c>
      <c r="P940" s="52">
        <v>44573</v>
      </c>
      <c r="Q940" s="82" t="s">
        <v>1957</v>
      </c>
      <c r="R940" s="28" t="str">
        <f t="shared" si="100"/>
        <v>Closed</v>
      </c>
      <c r="S940" s="17">
        <f t="shared" ca="1" si="102"/>
        <v>100</v>
      </c>
      <c r="T940" s="17">
        <f t="shared" si="101"/>
        <v>40</v>
      </c>
      <c r="U940" s="45"/>
      <c r="V940" s="45">
        <v>49650</v>
      </c>
    </row>
    <row r="941" spans="1:22" ht="27.6">
      <c r="A941" s="45">
        <v>940</v>
      </c>
      <c r="B941" s="95" t="s">
        <v>1815</v>
      </c>
      <c r="C941" s="49" t="s">
        <v>9</v>
      </c>
      <c r="D941" s="51">
        <v>44473</v>
      </c>
      <c r="E941" s="51" t="s">
        <v>2551</v>
      </c>
      <c r="F941" s="51" t="s">
        <v>76</v>
      </c>
      <c r="G941" s="49" t="s">
        <v>77</v>
      </c>
      <c r="H941" s="49" t="s">
        <v>19</v>
      </c>
      <c r="I941" s="49" t="str">
        <f t="shared" si="96"/>
        <v>Neutral</v>
      </c>
      <c r="J941" s="45">
        <v>9001</v>
      </c>
      <c r="K941" s="49" t="s">
        <v>1634</v>
      </c>
      <c r="L941" s="82" t="str">
        <f>IF(J941=9001,VLOOKUP(K941,'ISO-reference'!$C$1:$D$67,2,FALSE),IF(J941=45001,VLOOKUP(K941,'ISO-reference'!$A$1:$B$40,2,FALSE),IF(J941=21001,VLOOKUP(K941,'ISO-reference'!$E$1:$F$75,2,FALSE),"No ISO Mapping")))</f>
        <v xml:space="preserve"> Control of changes</v>
      </c>
      <c r="M941" s="49" t="s">
        <v>21</v>
      </c>
      <c r="N941" s="16"/>
      <c r="O941" s="52">
        <f>Table1[[#This Row],[Audit Report Date]]+60</f>
        <v>44533</v>
      </c>
      <c r="P941" s="52">
        <v>44573</v>
      </c>
      <c r="Q941" s="82" t="s">
        <v>1958</v>
      </c>
      <c r="R941" s="28" t="str">
        <f t="shared" si="100"/>
        <v>Closed</v>
      </c>
      <c r="S941" s="17">
        <f t="shared" ca="1" si="102"/>
        <v>100</v>
      </c>
      <c r="T941" s="17">
        <f t="shared" si="101"/>
        <v>40</v>
      </c>
      <c r="U941" s="45"/>
      <c r="V941" s="45">
        <v>49651</v>
      </c>
    </row>
    <row r="942" spans="1:22" ht="27.6">
      <c r="A942" s="45">
        <v>941</v>
      </c>
      <c r="B942" s="95" t="s">
        <v>1827</v>
      </c>
      <c r="C942" s="49" t="s">
        <v>9</v>
      </c>
      <c r="D942" s="51">
        <v>44494</v>
      </c>
      <c r="E942" s="51" t="s">
        <v>2551</v>
      </c>
      <c r="F942" s="51" t="s">
        <v>76</v>
      </c>
      <c r="G942" s="49" t="s">
        <v>492</v>
      </c>
      <c r="H942" s="49" t="s">
        <v>88</v>
      </c>
      <c r="I942" s="49" t="str">
        <f t="shared" si="96"/>
        <v>Neutral</v>
      </c>
      <c r="J942" s="45">
        <v>9001</v>
      </c>
      <c r="K942" s="49" t="s">
        <v>57</v>
      </c>
      <c r="L942" s="82" t="str">
        <f>IF(J942=9001,VLOOKUP(K942,'ISO-reference'!$C$1:$D$67,2,FALSE),IF(J942=45001,VLOOKUP(K942,'ISO-reference'!$A$1:$B$40,2,FALSE),IF(J942=21001,VLOOKUP(K942,'ISO-reference'!$E$1:$F$75,2,FALSE),"No ISO Mapping")))</f>
        <v xml:space="preserve"> Creating and updating</v>
      </c>
      <c r="M942" s="49" t="s">
        <v>94</v>
      </c>
      <c r="N942" s="16"/>
      <c r="O942" s="52">
        <f>Table1[[#This Row],[Audit Report Date]]+60</f>
        <v>44554</v>
      </c>
      <c r="P942" s="52">
        <v>44573</v>
      </c>
      <c r="Q942" s="82" t="s">
        <v>1936</v>
      </c>
      <c r="R942" s="28" t="str">
        <f t="shared" si="100"/>
        <v>Closed</v>
      </c>
      <c r="S942" s="17">
        <f t="shared" ca="1" si="102"/>
        <v>79</v>
      </c>
      <c r="T942" s="17">
        <f>IF(R942="Open",0, P942-O942)</f>
        <v>19</v>
      </c>
      <c r="U942" s="45"/>
      <c r="V942" s="45">
        <v>50635</v>
      </c>
    </row>
    <row r="943" spans="1:22" ht="27.6">
      <c r="A943" s="45">
        <v>942</v>
      </c>
      <c r="B943" s="95" t="s">
        <v>1828</v>
      </c>
      <c r="C943" s="49" t="s">
        <v>9</v>
      </c>
      <c r="D943" s="51">
        <v>44494</v>
      </c>
      <c r="E943" s="51" t="s">
        <v>2551</v>
      </c>
      <c r="F943" s="51" t="s">
        <v>76</v>
      </c>
      <c r="G943" s="49" t="s">
        <v>492</v>
      </c>
      <c r="H943" s="49" t="s">
        <v>88</v>
      </c>
      <c r="I943" s="49" t="str">
        <f t="shared" si="96"/>
        <v>Neutral</v>
      </c>
      <c r="J943" s="45">
        <v>9001</v>
      </c>
      <c r="K943" s="49" t="s">
        <v>30</v>
      </c>
      <c r="L943" s="82" t="str">
        <f>IF(J943=9001,VLOOKUP(K943,'ISO-reference'!$C$1:$D$67,2,FALSE),IF(J943=45001,VLOOKUP(K943,'ISO-reference'!$A$1:$B$40,2,FALSE),IF(J943=21001,VLOOKUP(K943,'ISO-reference'!$E$1:$F$75,2,FALSE),"No ISO Mapping")))</f>
        <v xml:space="preserve"> Monitoring &amp; measuring resources</v>
      </c>
      <c r="M943" s="49" t="s">
        <v>21</v>
      </c>
      <c r="N943" s="16"/>
      <c r="O943" s="52">
        <f>Table1[[#This Row],[Audit Report Date]]+60</f>
        <v>44554</v>
      </c>
      <c r="P943" s="52">
        <v>44573</v>
      </c>
      <c r="Q943" s="82" t="s">
        <v>1937</v>
      </c>
      <c r="R943" s="28" t="str">
        <f>IF(P943="NA", "Open", "Closed")</f>
        <v>Closed</v>
      </c>
      <c r="S943" s="17">
        <f t="shared" ca="1" si="102"/>
        <v>79</v>
      </c>
      <c r="T943" s="17">
        <f>IF(R943="Open",0, P943-O943)</f>
        <v>19</v>
      </c>
      <c r="U943" s="45"/>
      <c r="V943" s="45">
        <v>50636</v>
      </c>
    </row>
    <row r="944" spans="1:22" ht="27.6">
      <c r="A944" s="45">
        <v>943</v>
      </c>
      <c r="B944" s="95" t="s">
        <v>1829</v>
      </c>
      <c r="C944" s="49" t="s">
        <v>9</v>
      </c>
      <c r="D944" s="51">
        <v>44494</v>
      </c>
      <c r="E944" s="51" t="s">
        <v>2551</v>
      </c>
      <c r="F944" s="51" t="s">
        <v>76</v>
      </c>
      <c r="G944" s="49" t="s">
        <v>492</v>
      </c>
      <c r="H944" s="49" t="s">
        <v>88</v>
      </c>
      <c r="I944" s="49" t="str">
        <f t="shared" si="96"/>
        <v>Neutral</v>
      </c>
      <c r="J944" s="45">
        <v>9001</v>
      </c>
      <c r="K944" s="49" t="s">
        <v>110</v>
      </c>
      <c r="L944" s="82" t="str">
        <f>IF(J944=9001,VLOOKUP(K944,'ISO-reference'!$C$1:$D$67,2,FALSE),IF(J944=45001,VLOOKUP(K944,'ISO-reference'!$A$1:$B$40,2,FALSE),IF(J944=21001,VLOOKUP(K944,'ISO-reference'!$E$1:$F$75,2,FALSE),"No ISO Mapping")))</f>
        <v xml:space="preserve"> Customer communication</v>
      </c>
      <c r="M944" s="49" t="s">
        <v>21</v>
      </c>
      <c r="N944" s="16"/>
      <c r="O944" s="52">
        <f>Table1[[#This Row],[Audit Report Date]]+60</f>
        <v>44554</v>
      </c>
      <c r="P944" s="52">
        <v>44573</v>
      </c>
      <c r="Q944" s="82" t="s">
        <v>1938</v>
      </c>
      <c r="R944" s="28" t="str">
        <f t="shared" ref="R944:R957" si="103">IF(P944="NA", "Open", "Closed")</f>
        <v>Closed</v>
      </c>
      <c r="S944" s="17">
        <f t="shared" ca="1" si="102"/>
        <v>79</v>
      </c>
      <c r="T944" s="17">
        <f t="shared" ref="T944:T956" si="104">IF(R944="Open",0, P944-O944)</f>
        <v>19</v>
      </c>
      <c r="U944" s="45"/>
      <c r="V944" s="45">
        <v>50637</v>
      </c>
    </row>
    <row r="945" spans="1:22" ht="27.6">
      <c r="A945" s="45">
        <v>944</v>
      </c>
      <c r="B945" s="95" t="s">
        <v>1830</v>
      </c>
      <c r="C945" s="49" t="s">
        <v>9</v>
      </c>
      <c r="D945" s="51">
        <v>44494</v>
      </c>
      <c r="E945" s="51" t="s">
        <v>2551</v>
      </c>
      <c r="F945" s="51" t="s">
        <v>76</v>
      </c>
      <c r="G945" s="49" t="s">
        <v>492</v>
      </c>
      <c r="H945" s="49" t="s">
        <v>88</v>
      </c>
      <c r="I945" s="49" t="str">
        <f t="shared" si="96"/>
        <v>Neutral</v>
      </c>
      <c r="J945" s="45">
        <v>9001</v>
      </c>
      <c r="K945" s="49">
        <v>10.3</v>
      </c>
      <c r="L945" s="82" t="str">
        <f>IF(J945=9001,VLOOKUP(K945,'ISO-reference'!$C$1:$D$67,2,FALSE),IF(J945=45001,VLOOKUP(K945,'ISO-reference'!$A$1:$B$40,2,FALSE),IF(J945=21001,VLOOKUP(K945,'ISO-reference'!$E$1:$F$75,2,FALSE),"No ISO Mapping")))</f>
        <v xml:space="preserve"> Continual improvement</v>
      </c>
      <c r="M945" s="49" t="s">
        <v>94</v>
      </c>
      <c r="N945" s="16"/>
      <c r="O945" s="52">
        <f>Table1[[#This Row],[Audit Report Date]]+60</f>
        <v>44554</v>
      </c>
      <c r="P945" s="52">
        <v>44573</v>
      </c>
      <c r="Q945" s="82" t="s">
        <v>1939</v>
      </c>
      <c r="R945" s="28" t="str">
        <f t="shared" si="103"/>
        <v>Closed</v>
      </c>
      <c r="S945" s="17">
        <f t="shared" ca="1" si="102"/>
        <v>79</v>
      </c>
      <c r="T945" s="17">
        <f t="shared" si="104"/>
        <v>19</v>
      </c>
      <c r="U945" s="45"/>
      <c r="V945" s="45">
        <v>50638</v>
      </c>
    </row>
    <row r="946" spans="1:22" ht="55.2">
      <c r="A946" s="45">
        <v>945</v>
      </c>
      <c r="B946" s="95" t="s">
        <v>1831</v>
      </c>
      <c r="C946" s="49" t="s">
        <v>9</v>
      </c>
      <c r="D946" s="51">
        <v>44494</v>
      </c>
      <c r="E946" s="51" t="s">
        <v>2551</v>
      </c>
      <c r="F946" s="51" t="s">
        <v>76</v>
      </c>
      <c r="G946" s="49" t="s">
        <v>492</v>
      </c>
      <c r="H946" s="49" t="s">
        <v>88</v>
      </c>
      <c r="I946" s="49" t="str">
        <f t="shared" si="96"/>
        <v>Neutral</v>
      </c>
      <c r="J946" s="45">
        <v>45001</v>
      </c>
      <c r="K946" s="49" t="s">
        <v>433</v>
      </c>
      <c r="L946" s="82" t="str">
        <f>IF(J946=9001,VLOOKUP(K946,'ISO-reference'!$C$1:$D$67,2,FALSE),IF(J946=45001,VLOOKUP(K946,'ISO-reference'!$A$1:$B$40,2,FALSE),IF(J946=21001,VLOOKUP(K946,'ISO-reference'!$E$1:$F$75,2,FALSE),"No ISO Mapping")))</f>
        <v xml:space="preserve"> Hazard identification &amp; assessment of risks and opportunities</v>
      </c>
      <c r="M946" s="49" t="s">
        <v>73</v>
      </c>
      <c r="N946" s="16"/>
      <c r="O946" s="52">
        <f>Table1[[#This Row],[Audit Report Date]]+60</f>
        <v>44554</v>
      </c>
      <c r="P946" s="52">
        <v>44573</v>
      </c>
      <c r="Q946" s="82" t="s">
        <v>1940</v>
      </c>
      <c r="R946" s="28" t="str">
        <f t="shared" si="103"/>
        <v>Closed</v>
      </c>
      <c r="S946" s="17">
        <f t="shared" ca="1" si="102"/>
        <v>79</v>
      </c>
      <c r="T946" s="17">
        <f t="shared" si="104"/>
        <v>19</v>
      </c>
      <c r="U946" s="45"/>
      <c r="V946" s="45">
        <v>50639</v>
      </c>
    </row>
    <row r="947" spans="1:22" ht="27.6">
      <c r="A947" s="45">
        <v>946</v>
      </c>
      <c r="B947" s="95" t="s">
        <v>1832</v>
      </c>
      <c r="C947" s="49" t="s">
        <v>9</v>
      </c>
      <c r="D947" s="51">
        <v>44494</v>
      </c>
      <c r="E947" s="51" t="s">
        <v>2551</v>
      </c>
      <c r="F947" s="51" t="s">
        <v>76</v>
      </c>
      <c r="G947" s="49" t="s">
        <v>492</v>
      </c>
      <c r="H947" s="49" t="s">
        <v>88</v>
      </c>
      <c r="I947" s="49" t="str">
        <f t="shared" si="96"/>
        <v>Neutral</v>
      </c>
      <c r="J947" s="45">
        <v>9001</v>
      </c>
      <c r="K947" s="49" t="s">
        <v>1629</v>
      </c>
      <c r="L947" s="82" t="str">
        <f>IF(J947=9001,VLOOKUP(K947,'ISO-reference'!$C$1:$D$67,2,FALSE),IF(J947=45001,VLOOKUP(K947,'ISO-reference'!$A$1:$B$40,2,FALSE),IF(J947=21001,VLOOKUP(K947,'ISO-reference'!$E$1:$F$75,2,FALSE),"No ISO Mapping")))</f>
        <v xml:space="preserve"> Identification &amp; traceability</v>
      </c>
      <c r="M947" s="49" t="s">
        <v>489</v>
      </c>
      <c r="N947" s="16"/>
      <c r="O947" s="52">
        <f>Table1[[#This Row],[Audit Report Date]]+60</f>
        <v>44554</v>
      </c>
      <c r="P947" s="52">
        <v>44573</v>
      </c>
      <c r="Q947" s="82" t="s">
        <v>1941</v>
      </c>
      <c r="R947" s="28" t="str">
        <f t="shared" si="103"/>
        <v>Closed</v>
      </c>
      <c r="S947" s="17">
        <f t="shared" ca="1" si="102"/>
        <v>79</v>
      </c>
      <c r="T947" s="17">
        <f t="shared" si="104"/>
        <v>19</v>
      </c>
      <c r="U947" s="45"/>
      <c r="V947" s="45">
        <v>50640</v>
      </c>
    </row>
    <row r="948" spans="1:22" ht="27.6">
      <c r="A948" s="45">
        <v>947</v>
      </c>
      <c r="B948" s="95" t="s">
        <v>1833</v>
      </c>
      <c r="C948" s="49" t="s">
        <v>9</v>
      </c>
      <c r="D948" s="51">
        <v>44494</v>
      </c>
      <c r="E948" s="51" t="s">
        <v>2551</v>
      </c>
      <c r="F948" s="51" t="s">
        <v>76</v>
      </c>
      <c r="G948" s="49" t="s">
        <v>492</v>
      </c>
      <c r="H948" s="49" t="s">
        <v>88</v>
      </c>
      <c r="I948" s="49" t="str">
        <f t="shared" si="96"/>
        <v>Neutral</v>
      </c>
      <c r="J948" s="45">
        <v>9001</v>
      </c>
      <c r="K948" s="49">
        <v>7.2</v>
      </c>
      <c r="L948" s="82" t="str">
        <f>IF(J948=9001,VLOOKUP(K948,'ISO-reference'!$C$1:$D$67,2,FALSE),IF(J948=45001,VLOOKUP(K948,'ISO-reference'!$A$1:$B$40,2,FALSE),IF(J948=21001,VLOOKUP(K948,'ISO-reference'!$E$1:$F$75,2,FALSE),"No ISO Mapping")))</f>
        <v xml:space="preserve"> Competence</v>
      </c>
      <c r="M948" s="49" t="s">
        <v>13</v>
      </c>
      <c r="N948" s="16"/>
      <c r="O948" s="52">
        <f>Table1[[#This Row],[Audit Report Date]]+60</f>
        <v>44554</v>
      </c>
      <c r="P948" s="52">
        <v>44573</v>
      </c>
      <c r="Q948" s="82" t="s">
        <v>1942</v>
      </c>
      <c r="R948" s="28" t="str">
        <f t="shared" si="103"/>
        <v>Closed</v>
      </c>
      <c r="S948" s="17">
        <f t="shared" ca="1" si="102"/>
        <v>79</v>
      </c>
      <c r="T948" s="17">
        <f t="shared" si="104"/>
        <v>19</v>
      </c>
      <c r="U948" s="45"/>
      <c r="V948" s="45">
        <v>50641</v>
      </c>
    </row>
    <row r="949" spans="1:22">
      <c r="A949" s="45">
        <v>948</v>
      </c>
      <c r="B949" s="95" t="s">
        <v>1834</v>
      </c>
      <c r="C949" s="49" t="s">
        <v>9</v>
      </c>
      <c r="D949" s="51">
        <v>44494</v>
      </c>
      <c r="E949" s="51" t="s">
        <v>2551</v>
      </c>
      <c r="F949" s="51" t="s">
        <v>76</v>
      </c>
      <c r="G949" s="49" t="s">
        <v>492</v>
      </c>
      <c r="H949" s="49" t="s">
        <v>88</v>
      </c>
      <c r="I949" s="49" t="str">
        <f t="shared" si="96"/>
        <v>Neutral</v>
      </c>
      <c r="J949" s="45">
        <v>45001</v>
      </c>
      <c r="K949" s="49">
        <v>8.1999999999999993</v>
      </c>
      <c r="L949" s="82" t="str">
        <f>IF(J949=9001,VLOOKUP(K949,'ISO-reference'!$C$1:$D$67,2,FALSE),IF(J949=45001,VLOOKUP(K949,'ISO-reference'!$A$1:$B$40,2,FALSE),IF(J949=21001,VLOOKUP(K949,'ISO-reference'!$E$1:$F$75,2,FALSE),"No ISO Mapping")))</f>
        <v xml:space="preserve"> Emergency preparedness and response</v>
      </c>
      <c r="M949" s="49" t="s">
        <v>73</v>
      </c>
      <c r="N949" s="16"/>
      <c r="O949" s="52">
        <f>Table1[[#This Row],[Audit Report Date]]+60</f>
        <v>44554</v>
      </c>
      <c r="P949" s="52">
        <v>44573</v>
      </c>
      <c r="Q949" s="82" t="s">
        <v>1943</v>
      </c>
      <c r="R949" s="28" t="str">
        <f t="shared" si="103"/>
        <v>Closed</v>
      </c>
      <c r="S949" s="17">
        <f t="shared" ca="1" si="102"/>
        <v>79</v>
      </c>
      <c r="T949" s="17">
        <f t="shared" si="104"/>
        <v>19</v>
      </c>
      <c r="U949" s="45"/>
      <c r="V949" s="45">
        <v>50642</v>
      </c>
    </row>
    <row r="950" spans="1:22">
      <c r="A950" s="45">
        <v>949</v>
      </c>
      <c r="B950" s="95" t="s">
        <v>1835</v>
      </c>
      <c r="C950" s="49" t="s">
        <v>9</v>
      </c>
      <c r="D950" s="51">
        <v>44494</v>
      </c>
      <c r="E950" s="51" t="s">
        <v>2551</v>
      </c>
      <c r="F950" s="51" t="s">
        <v>76</v>
      </c>
      <c r="G950" s="49" t="s">
        <v>492</v>
      </c>
      <c r="H950" s="49" t="s">
        <v>88</v>
      </c>
      <c r="I950" s="49" t="str">
        <f t="shared" si="96"/>
        <v>Neutral</v>
      </c>
      <c r="J950" s="45">
        <v>45001</v>
      </c>
      <c r="K950" s="49">
        <v>8.1999999999999993</v>
      </c>
      <c r="L950" s="82" t="str">
        <f>IF(J950=9001,VLOOKUP(K950,'ISO-reference'!$C$1:$D$67,2,FALSE),IF(J950=45001,VLOOKUP(K950,'ISO-reference'!$A$1:$B$40,2,FALSE),IF(J950=21001,VLOOKUP(K950,'ISO-reference'!$E$1:$F$75,2,FALSE),"No ISO Mapping")))</f>
        <v xml:space="preserve"> Emergency preparedness and response</v>
      </c>
      <c r="M950" s="49" t="s">
        <v>13</v>
      </c>
      <c r="N950" s="16"/>
      <c r="O950" s="52">
        <f>Table1[[#This Row],[Audit Report Date]]+60</f>
        <v>44554</v>
      </c>
      <c r="P950" s="52">
        <v>44573</v>
      </c>
      <c r="Q950" s="82" t="s">
        <v>1944</v>
      </c>
      <c r="R950" s="28" t="str">
        <f t="shared" si="103"/>
        <v>Closed</v>
      </c>
      <c r="S950" s="17">
        <f t="shared" ca="1" si="102"/>
        <v>79</v>
      </c>
      <c r="T950" s="17">
        <f t="shared" si="104"/>
        <v>19</v>
      </c>
      <c r="U950" s="45"/>
      <c r="V950" s="45">
        <v>50643</v>
      </c>
    </row>
    <row r="951" spans="1:22" ht="69">
      <c r="A951" s="45">
        <v>950</v>
      </c>
      <c r="B951" s="95" t="s">
        <v>1836</v>
      </c>
      <c r="C951" s="49" t="s">
        <v>9</v>
      </c>
      <c r="D951" s="51">
        <v>44494</v>
      </c>
      <c r="E951" s="51" t="s">
        <v>2551</v>
      </c>
      <c r="F951" s="51" t="s">
        <v>76</v>
      </c>
      <c r="G951" s="49" t="s">
        <v>492</v>
      </c>
      <c r="H951" s="49" t="s">
        <v>19</v>
      </c>
      <c r="I951" s="49" t="str">
        <f t="shared" si="96"/>
        <v>Neutral</v>
      </c>
      <c r="J951" s="45">
        <v>9001</v>
      </c>
      <c r="K951" s="49" t="s">
        <v>947</v>
      </c>
      <c r="L951" s="82" t="str">
        <f>IF(J951=9001,VLOOKUP(K951,'ISO-reference'!$C$1:$D$67,2,FALSE),IF(J951=45001,VLOOKUP(K951,'ISO-reference'!$A$1:$B$40,2,FALSE),IF(J951=21001,VLOOKUP(K951,'ISO-reference'!$E$1:$F$75,2,FALSE),"No ISO Mapping")))</f>
        <v xml:space="preserve"> Customer satisfaction</v>
      </c>
      <c r="M951" s="49" t="s">
        <v>94</v>
      </c>
      <c r="N951" s="16"/>
      <c r="O951" s="52">
        <f>Table1[[#This Row],[Audit Report Date]]+60</f>
        <v>44554</v>
      </c>
      <c r="P951" s="52">
        <v>44573</v>
      </c>
      <c r="Q951" s="82" t="s">
        <v>1945</v>
      </c>
      <c r="R951" s="28" t="str">
        <f t="shared" si="103"/>
        <v>Closed</v>
      </c>
      <c r="S951" s="17">
        <f t="shared" ca="1" si="102"/>
        <v>79</v>
      </c>
      <c r="T951" s="17">
        <f t="shared" si="104"/>
        <v>19</v>
      </c>
      <c r="U951" s="45"/>
      <c r="V951" s="45">
        <v>50644</v>
      </c>
    </row>
    <row r="952" spans="1:22" ht="27.6">
      <c r="A952" s="45">
        <v>951</v>
      </c>
      <c r="B952" s="95" t="s">
        <v>1837</v>
      </c>
      <c r="C952" s="49" t="s">
        <v>9</v>
      </c>
      <c r="D952" s="51">
        <v>44494</v>
      </c>
      <c r="E952" s="51" t="s">
        <v>2551</v>
      </c>
      <c r="F952" s="51" t="s">
        <v>76</v>
      </c>
      <c r="G952" s="49" t="s">
        <v>492</v>
      </c>
      <c r="H952" s="49" t="s">
        <v>19</v>
      </c>
      <c r="I952" s="49" t="str">
        <f t="shared" si="96"/>
        <v>Neutral</v>
      </c>
      <c r="J952" s="45">
        <v>45001</v>
      </c>
      <c r="K952" s="49" t="s">
        <v>1293</v>
      </c>
      <c r="L952" s="82" t="str">
        <f>IF(J952=9001,VLOOKUP(K952,'ISO-reference'!$C$1:$D$67,2,FALSE),IF(J952=45001,VLOOKUP(K952,'ISO-reference'!$A$1:$B$40,2,FALSE),IF(J952=21001,VLOOKUP(K952,'ISO-reference'!$E$1:$F$75,2,FALSE),"No ISO Mapping")))</f>
        <v xml:space="preserve"> Planning action to address OH&amp;S</v>
      </c>
      <c r="M952" s="49" t="s">
        <v>13</v>
      </c>
      <c r="N952" s="16"/>
      <c r="O952" s="52">
        <f>Table1[[#This Row],[Audit Report Date]]+60</f>
        <v>44554</v>
      </c>
      <c r="P952" s="52">
        <v>44573</v>
      </c>
      <c r="Q952" s="82" t="s">
        <v>1946</v>
      </c>
      <c r="R952" s="28" t="str">
        <f t="shared" si="103"/>
        <v>Closed</v>
      </c>
      <c r="S952" s="17">
        <f t="shared" ca="1" si="102"/>
        <v>79</v>
      </c>
      <c r="T952" s="17">
        <f t="shared" si="104"/>
        <v>19</v>
      </c>
      <c r="U952" s="45"/>
      <c r="V952" s="45">
        <v>50645</v>
      </c>
    </row>
    <row r="953" spans="1:22">
      <c r="A953" s="45">
        <v>952</v>
      </c>
      <c r="B953" s="95" t="s">
        <v>1838</v>
      </c>
      <c r="C953" s="49" t="s">
        <v>9</v>
      </c>
      <c r="D953" s="51">
        <v>44494</v>
      </c>
      <c r="E953" s="51" t="s">
        <v>2551</v>
      </c>
      <c r="F953" s="51" t="s">
        <v>76</v>
      </c>
      <c r="G953" s="49" t="s">
        <v>492</v>
      </c>
      <c r="H953" s="49" t="s">
        <v>19</v>
      </c>
      <c r="I953" s="49" t="str">
        <f t="shared" si="96"/>
        <v>Neutral</v>
      </c>
      <c r="J953" s="45">
        <v>9001</v>
      </c>
      <c r="K953" s="49" t="s">
        <v>110</v>
      </c>
      <c r="L953" s="82" t="str">
        <f>IF(J953=9001,VLOOKUP(K953,'ISO-reference'!$C$1:$D$67,2,FALSE),IF(J953=45001,VLOOKUP(K953,'ISO-reference'!$A$1:$B$40,2,FALSE),IF(J953=21001,VLOOKUP(K953,'ISO-reference'!$E$1:$F$75,2,FALSE),"No ISO Mapping")))</f>
        <v xml:space="preserve"> Customer communication</v>
      </c>
      <c r="M953" s="49" t="s">
        <v>21</v>
      </c>
      <c r="N953" s="16"/>
      <c r="O953" s="52">
        <f>Table1[[#This Row],[Audit Report Date]]+60</f>
        <v>44554</v>
      </c>
      <c r="P953" s="52">
        <v>44573</v>
      </c>
      <c r="Q953" s="82" t="s">
        <v>1947</v>
      </c>
      <c r="R953" s="28" t="str">
        <f t="shared" si="103"/>
        <v>Closed</v>
      </c>
      <c r="S953" s="17">
        <f t="shared" ca="1" si="102"/>
        <v>79</v>
      </c>
      <c r="T953" s="17">
        <f t="shared" si="104"/>
        <v>19</v>
      </c>
      <c r="U953" s="45"/>
      <c r="V953" s="45">
        <v>50646</v>
      </c>
    </row>
    <row r="954" spans="1:22" ht="27.6">
      <c r="A954" s="45">
        <v>953</v>
      </c>
      <c r="B954" s="95" t="s">
        <v>1839</v>
      </c>
      <c r="C954" s="49" t="s">
        <v>9</v>
      </c>
      <c r="D954" s="51">
        <v>44494</v>
      </c>
      <c r="E954" s="51" t="s">
        <v>2551</v>
      </c>
      <c r="F954" s="51" t="s">
        <v>76</v>
      </c>
      <c r="G954" s="49" t="s">
        <v>492</v>
      </c>
      <c r="H954" s="49" t="s">
        <v>19</v>
      </c>
      <c r="I954" s="49" t="str">
        <f t="shared" si="96"/>
        <v>Neutral</v>
      </c>
      <c r="J954" s="45">
        <v>9001</v>
      </c>
      <c r="K954" s="49" t="s">
        <v>947</v>
      </c>
      <c r="L954" s="82" t="str">
        <f>IF(J954=9001,VLOOKUP(K954,'ISO-reference'!$C$1:$D$67,2,FALSE),IF(J954=45001,VLOOKUP(K954,'ISO-reference'!$A$1:$B$40,2,FALSE),IF(J954=21001,VLOOKUP(K954,'ISO-reference'!$E$1:$F$75,2,FALSE),"No ISO Mapping")))</f>
        <v xml:space="preserve"> Customer satisfaction</v>
      </c>
      <c r="M954" s="49" t="s">
        <v>94</v>
      </c>
      <c r="N954" s="16"/>
      <c r="O954" s="52">
        <f>Table1[[#This Row],[Audit Report Date]]+60</f>
        <v>44554</v>
      </c>
      <c r="P954" s="52">
        <v>44578</v>
      </c>
      <c r="Q954" s="82" t="s">
        <v>1961</v>
      </c>
      <c r="R954" s="28" t="str">
        <f t="shared" si="103"/>
        <v>Closed</v>
      </c>
      <c r="S954" s="17">
        <f t="shared" ca="1" si="102"/>
        <v>84</v>
      </c>
      <c r="T954" s="17">
        <f t="shared" si="104"/>
        <v>24</v>
      </c>
      <c r="U954" s="45"/>
      <c r="V954" s="45">
        <v>50647</v>
      </c>
    </row>
    <row r="955" spans="1:22" ht="27.6">
      <c r="A955" s="45">
        <v>954</v>
      </c>
      <c r="B955" s="95" t="s">
        <v>1840</v>
      </c>
      <c r="C955" s="49" t="s">
        <v>9</v>
      </c>
      <c r="D955" s="51">
        <v>44494</v>
      </c>
      <c r="E955" s="51" t="s">
        <v>2551</v>
      </c>
      <c r="F955" s="51" t="s">
        <v>76</v>
      </c>
      <c r="G955" s="49" t="s">
        <v>492</v>
      </c>
      <c r="H955" s="49" t="s">
        <v>19</v>
      </c>
      <c r="I955" s="49" t="str">
        <f t="shared" si="96"/>
        <v>Neutral</v>
      </c>
      <c r="J955" s="56">
        <v>45001</v>
      </c>
      <c r="K955" s="49">
        <v>4.0999999999999996</v>
      </c>
      <c r="L955" s="82" t="str">
        <f>IF(J955=9001,VLOOKUP(K955,'ISO-reference'!$C$1:$D$67,2,FALSE),IF(J955=45001,VLOOKUP(K955,'ISO-reference'!$A$1:$B$40,2,FALSE),IF(J955=21001,VLOOKUP(K955,'ISO-reference'!$E$1:$F$75,2,FALSE),"No ISO Mapping")))</f>
        <v xml:space="preserve"> Understanding the organization and its context</v>
      </c>
      <c r="M955" s="49" t="s">
        <v>94</v>
      </c>
      <c r="N955" s="16"/>
      <c r="O955" s="52">
        <f>Table1[[#This Row],[Audit Report Date]]+60</f>
        <v>44554</v>
      </c>
      <c r="P955" s="52">
        <v>44573</v>
      </c>
      <c r="Q955" s="82" t="s">
        <v>1948</v>
      </c>
      <c r="R955" s="28" t="str">
        <f t="shared" si="103"/>
        <v>Closed</v>
      </c>
      <c r="S955" s="17">
        <f t="shared" ca="1" si="102"/>
        <v>79</v>
      </c>
      <c r="T955" s="17">
        <f t="shared" si="104"/>
        <v>19</v>
      </c>
      <c r="U955" s="45"/>
      <c r="V955" s="45">
        <v>50648</v>
      </c>
    </row>
    <row r="956" spans="1:22" ht="27.6">
      <c r="A956" s="45">
        <v>955</v>
      </c>
      <c r="B956" s="95" t="s">
        <v>1841</v>
      </c>
      <c r="C956" s="49" t="s">
        <v>9</v>
      </c>
      <c r="D956" s="51">
        <v>44494</v>
      </c>
      <c r="E956" s="51" t="s">
        <v>2551</v>
      </c>
      <c r="F956" s="51" t="s">
        <v>76</v>
      </c>
      <c r="G956" s="49" t="s">
        <v>492</v>
      </c>
      <c r="H956" s="49" t="s">
        <v>19</v>
      </c>
      <c r="I956" s="49" t="str">
        <f t="shared" si="96"/>
        <v>Neutral</v>
      </c>
      <c r="J956" s="45">
        <v>9001</v>
      </c>
      <c r="K956" s="49">
        <v>8.4</v>
      </c>
      <c r="L956" s="82" t="str">
        <f>IF(J956=9001,VLOOKUP(K956,'ISO-reference'!$C$1:$D$67,2,FALSE),IF(J956=45001,VLOOKUP(K956,'ISO-reference'!$A$1:$B$40,2,FALSE),IF(J956=21001,VLOOKUP(K956,'ISO-reference'!$E$1:$F$75,2,FALSE),"No ISO Mapping")))</f>
        <v xml:space="preserve"> Control of external processes, products &amp; services</v>
      </c>
      <c r="M956" s="49" t="s">
        <v>21</v>
      </c>
      <c r="N956" s="16"/>
      <c r="O956" s="52">
        <f>Table1[[#This Row],[Audit Report Date]]+60</f>
        <v>44554</v>
      </c>
      <c r="P956" s="52">
        <v>44573</v>
      </c>
      <c r="Q956" s="82" t="s">
        <v>1949</v>
      </c>
      <c r="R956" s="28" t="str">
        <f t="shared" si="103"/>
        <v>Closed</v>
      </c>
      <c r="S956" s="17">
        <f t="shared" ca="1" si="102"/>
        <v>79</v>
      </c>
      <c r="T956" s="17">
        <f t="shared" si="104"/>
        <v>19</v>
      </c>
      <c r="U956" s="45"/>
      <c r="V956" s="45">
        <v>50649</v>
      </c>
    </row>
    <row r="957" spans="1:22" ht="27.6">
      <c r="A957" s="45">
        <v>956</v>
      </c>
      <c r="B957" s="95" t="s">
        <v>1842</v>
      </c>
      <c r="C957" s="49" t="s">
        <v>9</v>
      </c>
      <c r="D957" s="51">
        <v>44494</v>
      </c>
      <c r="E957" s="51" t="s">
        <v>2551</v>
      </c>
      <c r="F957" s="51" t="s">
        <v>76</v>
      </c>
      <c r="G957" s="49" t="s">
        <v>492</v>
      </c>
      <c r="H957" s="49" t="s">
        <v>19</v>
      </c>
      <c r="I957" s="49" t="str">
        <f t="shared" si="96"/>
        <v>Neutral</v>
      </c>
      <c r="J957" s="45">
        <v>45001</v>
      </c>
      <c r="K957" s="49">
        <v>7.5</v>
      </c>
      <c r="L957" s="82" t="str">
        <f>IF(J957=9001,VLOOKUP(K957,'ISO-reference'!$C$1:$D$67,2,FALSE),IF(J957=45001,VLOOKUP(K957,'ISO-reference'!$A$1:$B$40,2,FALSE),IF(J957=21001,VLOOKUP(K957,'ISO-reference'!$E$1:$F$75,2,FALSE),"No ISO Mapping")))</f>
        <v xml:space="preserve"> Documented information</v>
      </c>
      <c r="M957" s="49" t="s">
        <v>16</v>
      </c>
      <c r="N957" s="16"/>
      <c r="O957" s="52">
        <f>Table1[[#This Row],[Audit Report Date]]+60</f>
        <v>44554</v>
      </c>
      <c r="P957" s="52">
        <v>44578</v>
      </c>
      <c r="Q957" s="82" t="s">
        <v>1962</v>
      </c>
      <c r="R957" s="28" t="str">
        <f t="shared" si="103"/>
        <v>Closed</v>
      </c>
      <c r="S957" s="17">
        <f t="shared" ca="1" si="102"/>
        <v>84</v>
      </c>
      <c r="T957" s="17">
        <f t="shared" ref="T957:T969" si="105">IF(R957="Open",0, P957-O957)</f>
        <v>24</v>
      </c>
      <c r="U957" s="45"/>
      <c r="V957" s="45">
        <v>50650</v>
      </c>
    </row>
    <row r="958" spans="1:22" ht="27.6">
      <c r="A958" s="45">
        <v>957</v>
      </c>
      <c r="B958" s="95" t="s">
        <v>1843</v>
      </c>
      <c r="C958" s="49" t="s">
        <v>9</v>
      </c>
      <c r="D958" s="51">
        <v>44494</v>
      </c>
      <c r="E958" s="51" t="s">
        <v>2551</v>
      </c>
      <c r="F958" s="51" t="s">
        <v>76</v>
      </c>
      <c r="G958" s="49" t="s">
        <v>492</v>
      </c>
      <c r="H958" s="49" t="s">
        <v>19</v>
      </c>
      <c r="I958" s="49" t="str">
        <f t="shared" si="96"/>
        <v>Neutral</v>
      </c>
      <c r="J958" s="45">
        <v>45001</v>
      </c>
      <c r="K958" s="49">
        <v>5.4</v>
      </c>
      <c r="L958" s="82" t="str">
        <f>IF(J958=9001,VLOOKUP(K958,'ISO-reference'!$C$1:$D$67,2,FALSE),IF(J958=45001,VLOOKUP(K958,'ISO-reference'!$A$1:$B$40,2,FALSE),IF(J958=21001,VLOOKUP(K958,'ISO-reference'!$E$1:$F$75,2,FALSE),"No ISO Mapping")))</f>
        <v xml:space="preserve"> Consultation and participation of workers</v>
      </c>
      <c r="M958" s="49" t="s">
        <v>16</v>
      </c>
      <c r="N958" s="16"/>
      <c r="O958" s="52">
        <f>Table1[[#This Row],[Audit Report Date]]+60</f>
        <v>44554</v>
      </c>
      <c r="P958" s="52">
        <v>44573</v>
      </c>
      <c r="Q958" s="82" t="s">
        <v>1950</v>
      </c>
      <c r="R958" s="28" t="str">
        <f>IF(P958="NA", "Open", "Closed")</f>
        <v>Closed</v>
      </c>
      <c r="S958" s="17">
        <f t="shared" ca="1" si="102"/>
        <v>79</v>
      </c>
      <c r="T958" s="17">
        <f t="shared" si="105"/>
        <v>19</v>
      </c>
      <c r="U958" s="45"/>
      <c r="V958" s="45">
        <v>50651</v>
      </c>
    </row>
    <row r="959" spans="1:22">
      <c r="A959" s="45">
        <v>958</v>
      </c>
      <c r="B959" s="95" t="s">
        <v>1844</v>
      </c>
      <c r="C959" s="49" t="s">
        <v>9</v>
      </c>
      <c r="D959" s="51">
        <v>44494</v>
      </c>
      <c r="E959" s="51" t="s">
        <v>2551</v>
      </c>
      <c r="F959" s="51" t="s">
        <v>76</v>
      </c>
      <c r="G959" s="49" t="s">
        <v>492</v>
      </c>
      <c r="H959" s="49" t="s">
        <v>19</v>
      </c>
      <c r="I959" s="49" t="str">
        <f t="shared" si="96"/>
        <v>Neutral</v>
      </c>
      <c r="J959" s="45">
        <v>9001</v>
      </c>
      <c r="K959" s="49">
        <v>7.5</v>
      </c>
      <c r="L959" s="82" t="str">
        <f>IF(J959=9001,VLOOKUP(K959,'ISO-reference'!$C$1:$D$67,2,FALSE),IF(J959=45001,VLOOKUP(K959,'ISO-reference'!$A$1:$B$40,2,FALSE),IF(J959=21001,VLOOKUP(K959,'ISO-reference'!$E$1:$F$75,2,FALSE),"No ISO Mapping")))</f>
        <v xml:space="preserve"> Documented information</v>
      </c>
      <c r="M959" s="49" t="s">
        <v>16</v>
      </c>
      <c r="N959" s="16"/>
      <c r="O959" s="52">
        <f>Table1[[#This Row],[Audit Report Date]]+60</f>
        <v>44554</v>
      </c>
      <c r="P959" s="52">
        <v>44573</v>
      </c>
      <c r="Q959" s="82" t="s">
        <v>1951</v>
      </c>
      <c r="R959" s="28" t="str">
        <f>IF(P959="NA", "Open", "Closed")</f>
        <v>Closed</v>
      </c>
      <c r="S959" s="17">
        <f t="shared" ca="1" si="102"/>
        <v>79</v>
      </c>
      <c r="T959" s="17">
        <f t="shared" si="105"/>
        <v>19</v>
      </c>
      <c r="U959" s="45"/>
      <c r="V959" s="45">
        <v>50652</v>
      </c>
    </row>
    <row r="960" spans="1:22" ht="27.6">
      <c r="A960" s="45">
        <v>959</v>
      </c>
      <c r="B960" s="95" t="s">
        <v>1856</v>
      </c>
      <c r="C960" s="49" t="s">
        <v>9</v>
      </c>
      <c r="D960" s="51">
        <v>44502</v>
      </c>
      <c r="E960" s="51" t="s">
        <v>2551</v>
      </c>
      <c r="F960" s="51" t="s">
        <v>742</v>
      </c>
      <c r="G960" s="49" t="s">
        <v>743</v>
      </c>
      <c r="H960" s="49" t="s">
        <v>88</v>
      </c>
      <c r="I960" s="49" t="str">
        <f t="shared" si="96"/>
        <v>Neutral</v>
      </c>
      <c r="J960" s="45">
        <v>45001</v>
      </c>
      <c r="K960" s="49" t="s">
        <v>591</v>
      </c>
      <c r="L960" s="82" t="str">
        <f>IF(J960=9001,VLOOKUP(K960,'ISO-reference'!$C$1:$D$67,2,FALSE),IF(J960=45001,VLOOKUP(K960,'ISO-reference'!$A$1:$B$40,2,FALSE),IF(J960=21001,VLOOKUP(K960,'ISO-reference'!$E$1:$F$75,2,FALSE),"No ISO Mapping")))</f>
        <v xml:space="preserve"> Eliminating Hazards and reducing OH&amp;S risks</v>
      </c>
      <c r="M960" s="49" t="s">
        <v>16</v>
      </c>
      <c r="N960" s="16"/>
      <c r="O960" s="52">
        <f>Table1[[#This Row],[Audit Report Date]]+60</f>
        <v>44562</v>
      </c>
      <c r="P960" s="52">
        <v>44538</v>
      </c>
      <c r="Q960" s="82" t="s">
        <v>1924</v>
      </c>
      <c r="R960" s="28" t="str">
        <f t="shared" ref="R960:R1014" si="106">IF(P960="NA", "Open", "Closed")</f>
        <v>Closed</v>
      </c>
      <c r="S960" s="17">
        <f t="shared" ca="1" si="102"/>
        <v>36</v>
      </c>
      <c r="T960" s="17">
        <f t="shared" si="105"/>
        <v>-24</v>
      </c>
      <c r="U960" s="45"/>
      <c r="V960" s="45">
        <v>51041</v>
      </c>
    </row>
    <row r="961" spans="1:22" ht="27.6">
      <c r="A961" s="45">
        <v>960</v>
      </c>
      <c r="B961" s="95" t="s">
        <v>1857</v>
      </c>
      <c r="C961" s="49" t="s">
        <v>9</v>
      </c>
      <c r="D961" s="51">
        <v>44502</v>
      </c>
      <c r="E961" s="51" t="s">
        <v>2551</v>
      </c>
      <c r="F961" s="51" t="s">
        <v>742</v>
      </c>
      <c r="G961" s="49" t="s">
        <v>743</v>
      </c>
      <c r="H961" s="49" t="s">
        <v>88</v>
      </c>
      <c r="I961" s="49" t="str">
        <f t="shared" si="96"/>
        <v>Neutral</v>
      </c>
      <c r="J961" s="45">
        <v>45001</v>
      </c>
      <c r="K961" s="49" t="s">
        <v>591</v>
      </c>
      <c r="L961" s="82" t="str">
        <f>IF(J961=9001,VLOOKUP(K961,'ISO-reference'!$C$1:$D$67,2,FALSE),IF(J961=45001,VLOOKUP(K961,'ISO-reference'!$A$1:$B$40,2,FALSE),IF(J961=21001,VLOOKUP(K961,'ISO-reference'!$E$1:$F$75,2,FALSE),"No ISO Mapping")))</f>
        <v xml:space="preserve"> Eliminating Hazards and reducing OH&amp;S risks</v>
      </c>
      <c r="M961" s="49" t="s">
        <v>16</v>
      </c>
      <c r="N961" s="16"/>
      <c r="O961" s="52">
        <f>Table1[[#This Row],[Audit Report Date]]+60</f>
        <v>44562</v>
      </c>
      <c r="P961" s="52">
        <v>44592</v>
      </c>
      <c r="Q961" s="82" t="s">
        <v>1985</v>
      </c>
      <c r="R961" s="28" t="str">
        <f t="shared" si="106"/>
        <v>Closed</v>
      </c>
      <c r="S961" s="17">
        <f t="shared" ca="1" si="102"/>
        <v>90</v>
      </c>
      <c r="T961" s="17">
        <f t="shared" si="105"/>
        <v>30</v>
      </c>
      <c r="U961" s="45"/>
      <c r="V961" s="45">
        <v>51042</v>
      </c>
    </row>
    <row r="962" spans="1:22" ht="27.6">
      <c r="A962" s="45">
        <v>961</v>
      </c>
      <c r="B962" s="95" t="s">
        <v>1858</v>
      </c>
      <c r="C962" s="49" t="s">
        <v>9</v>
      </c>
      <c r="D962" s="51">
        <v>44502</v>
      </c>
      <c r="E962" s="51" t="s">
        <v>2551</v>
      </c>
      <c r="F962" s="51" t="s">
        <v>742</v>
      </c>
      <c r="G962" s="49" t="s">
        <v>743</v>
      </c>
      <c r="H962" s="49" t="s">
        <v>88</v>
      </c>
      <c r="I962" s="49" t="str">
        <f t="shared" ref="I962:I1025" si="107">IF(H962="Strength", "Positive", IF(OR(H962="OFI", H962="Observation"), "Neutral", "Negative"))</f>
        <v>Neutral</v>
      </c>
      <c r="J962" s="45">
        <v>45001</v>
      </c>
      <c r="K962" s="49">
        <v>8.1999999999999993</v>
      </c>
      <c r="L962" s="82" t="str">
        <f>IF(J962=9001,VLOOKUP(K962,'ISO-reference'!$C$1:$D$67,2,FALSE),IF(J962=45001,VLOOKUP(K962,'ISO-reference'!$A$1:$B$40,2,FALSE),IF(J962=21001,VLOOKUP(K962,'ISO-reference'!$E$1:$F$75,2,FALSE),"No ISO Mapping")))</f>
        <v xml:space="preserve"> Emergency preparedness and response</v>
      </c>
      <c r="M962" s="49" t="s">
        <v>16</v>
      </c>
      <c r="N962" s="16"/>
      <c r="O962" s="52">
        <f>Table1[[#This Row],[Audit Report Date]]+60</f>
        <v>44562</v>
      </c>
      <c r="P962" s="52">
        <v>44538</v>
      </c>
      <c r="Q962" s="82" t="s">
        <v>1923</v>
      </c>
      <c r="R962" s="28" t="str">
        <f t="shared" si="106"/>
        <v>Closed</v>
      </c>
      <c r="S962" s="17">
        <f t="shared" ca="1" si="102"/>
        <v>36</v>
      </c>
      <c r="T962" s="17">
        <f t="shared" si="105"/>
        <v>-24</v>
      </c>
      <c r="U962" s="45"/>
      <c r="V962" s="45">
        <v>51043</v>
      </c>
    </row>
    <row r="963" spans="1:22" ht="41.4">
      <c r="A963" s="45">
        <v>962</v>
      </c>
      <c r="B963" s="95" t="s">
        <v>1859</v>
      </c>
      <c r="C963" s="49" t="s">
        <v>9</v>
      </c>
      <c r="D963" s="51">
        <v>44502</v>
      </c>
      <c r="E963" s="51" t="s">
        <v>2551</v>
      </c>
      <c r="F963" s="51" t="s">
        <v>742</v>
      </c>
      <c r="G963" s="49" t="s">
        <v>743</v>
      </c>
      <c r="H963" s="49" t="s">
        <v>19</v>
      </c>
      <c r="I963" s="49" t="str">
        <f t="shared" si="107"/>
        <v>Neutral</v>
      </c>
      <c r="J963" s="45">
        <v>45001</v>
      </c>
      <c r="K963" s="49">
        <v>8.1999999999999993</v>
      </c>
      <c r="L963" s="82" t="str">
        <f>IF(J963=9001,VLOOKUP(K963,'ISO-reference'!$C$1:$D$67,2,FALSE),IF(J963=45001,VLOOKUP(K963,'ISO-reference'!$A$1:$B$40,2,FALSE),IF(J963=21001,VLOOKUP(K963,'ISO-reference'!$E$1:$F$75,2,FALSE),"No ISO Mapping")))</f>
        <v xml:space="preserve"> Emergency preparedness and response</v>
      </c>
      <c r="M963" s="49" t="s">
        <v>489</v>
      </c>
      <c r="N963" s="16"/>
      <c r="O963" s="52">
        <f>Table1[[#This Row],[Audit Report Date]]+60</f>
        <v>44562</v>
      </c>
      <c r="P963" s="52">
        <v>44606</v>
      </c>
      <c r="Q963" s="82" t="s">
        <v>1993</v>
      </c>
      <c r="R963" s="28" t="str">
        <f t="shared" si="106"/>
        <v>Closed</v>
      </c>
      <c r="S963" s="17">
        <f t="shared" ca="1" si="102"/>
        <v>104</v>
      </c>
      <c r="T963" s="17">
        <f t="shared" si="105"/>
        <v>44</v>
      </c>
      <c r="U963" s="45"/>
      <c r="V963" s="45">
        <v>51044</v>
      </c>
    </row>
    <row r="964" spans="1:22" ht="27.6">
      <c r="A964" s="45">
        <v>963</v>
      </c>
      <c r="B964" s="95" t="s">
        <v>1860</v>
      </c>
      <c r="C964" s="49" t="s">
        <v>9</v>
      </c>
      <c r="D964" s="51">
        <v>44502</v>
      </c>
      <c r="E964" s="51" t="s">
        <v>2551</v>
      </c>
      <c r="F964" s="51" t="s">
        <v>742</v>
      </c>
      <c r="G964" s="49" t="s">
        <v>743</v>
      </c>
      <c r="H964" s="49" t="s">
        <v>19</v>
      </c>
      <c r="I964" s="49" t="str">
        <f t="shared" si="107"/>
        <v>Neutral</v>
      </c>
      <c r="J964" s="45">
        <v>45001</v>
      </c>
      <c r="K964" s="49" t="s">
        <v>1157</v>
      </c>
      <c r="L964" s="82" t="str">
        <f>IF(J964=9001,VLOOKUP(K964,'ISO-reference'!$C$1:$D$67,2,FALSE),IF(J964=45001,VLOOKUP(K964,'ISO-reference'!$A$1:$B$40,2,FALSE),IF(J964=21001,VLOOKUP(K964,'ISO-reference'!$E$1:$F$75,2,FALSE),"No ISO Mapping")))</f>
        <v xml:space="preserve"> Procurement</v>
      </c>
      <c r="M964" s="49" t="s">
        <v>16</v>
      </c>
      <c r="N964" s="16"/>
      <c r="O964" s="52">
        <f>Table1[[#This Row],[Audit Report Date]]+60</f>
        <v>44562</v>
      </c>
      <c r="P964" s="52">
        <v>44579</v>
      </c>
      <c r="Q964" s="82" t="s">
        <v>1963</v>
      </c>
      <c r="R964" s="28" t="str">
        <f t="shared" si="106"/>
        <v>Closed</v>
      </c>
      <c r="S964" s="17">
        <f t="shared" ca="1" si="102"/>
        <v>77</v>
      </c>
      <c r="T964" s="17">
        <f t="shared" si="105"/>
        <v>17</v>
      </c>
      <c r="U964" s="45"/>
      <c r="V964" s="45">
        <v>51045</v>
      </c>
    </row>
    <row r="965" spans="1:22" ht="27.6">
      <c r="A965" s="45">
        <v>964</v>
      </c>
      <c r="B965" s="95" t="s">
        <v>1861</v>
      </c>
      <c r="C965" s="49" t="s">
        <v>9</v>
      </c>
      <c r="D965" s="51">
        <v>44502</v>
      </c>
      <c r="E965" s="51" t="s">
        <v>2551</v>
      </c>
      <c r="F965" s="51" t="s">
        <v>742</v>
      </c>
      <c r="G965" s="49" t="s">
        <v>743</v>
      </c>
      <c r="H965" s="49" t="s">
        <v>19</v>
      </c>
      <c r="I965" s="49" t="str">
        <f t="shared" si="107"/>
        <v>Neutral</v>
      </c>
      <c r="J965" s="45">
        <v>45001</v>
      </c>
      <c r="K965" s="49">
        <v>8.1999999999999993</v>
      </c>
      <c r="L965" s="82" t="str">
        <f>IF(J965=9001,VLOOKUP(K965,'ISO-reference'!$C$1:$D$67,2,FALSE),IF(J965=45001,VLOOKUP(K965,'ISO-reference'!$A$1:$B$40,2,FALSE),IF(J965=21001,VLOOKUP(K965,'ISO-reference'!$E$1:$F$75,2,FALSE),"No ISO Mapping")))</f>
        <v xml:space="preserve"> Emergency preparedness and response</v>
      </c>
      <c r="M965" s="49" t="s">
        <v>16</v>
      </c>
      <c r="N965" s="16"/>
      <c r="O965" s="52">
        <f>Table1[[#This Row],[Audit Report Date]]+60</f>
        <v>44562</v>
      </c>
      <c r="P965" s="52">
        <v>44538</v>
      </c>
      <c r="Q965" s="82" t="s">
        <v>1923</v>
      </c>
      <c r="R965" s="28" t="str">
        <f t="shared" si="106"/>
        <v>Closed</v>
      </c>
      <c r="S965" s="17">
        <f t="shared" ca="1" si="102"/>
        <v>36</v>
      </c>
      <c r="T965" s="17">
        <f t="shared" si="105"/>
        <v>-24</v>
      </c>
      <c r="U965" s="45"/>
      <c r="V965" s="45">
        <v>51046</v>
      </c>
    </row>
    <row r="966" spans="1:22" ht="27.6">
      <c r="A966" s="45">
        <v>965</v>
      </c>
      <c r="B966" s="95" t="s">
        <v>1862</v>
      </c>
      <c r="C966" s="49" t="s">
        <v>9</v>
      </c>
      <c r="D966" s="51">
        <v>44502</v>
      </c>
      <c r="E966" s="51" t="s">
        <v>2551</v>
      </c>
      <c r="F966" s="51" t="s">
        <v>742</v>
      </c>
      <c r="G966" s="49" t="s">
        <v>743</v>
      </c>
      <c r="H966" s="49" t="s">
        <v>19</v>
      </c>
      <c r="I966" s="49" t="str">
        <f t="shared" si="107"/>
        <v>Neutral</v>
      </c>
      <c r="J966" s="45">
        <v>9001</v>
      </c>
      <c r="K966" s="49">
        <v>8.1</v>
      </c>
      <c r="L966" s="82" t="str">
        <f>IF(J966=9001,VLOOKUP(K966,'ISO-reference'!$C$1:$D$67,2,FALSE),IF(J966=45001,VLOOKUP(K966,'ISO-reference'!$A$1:$B$40,2,FALSE),IF(J966=21001,VLOOKUP(K966,'ISO-reference'!$E$1:$F$75,2,FALSE),"No ISO Mapping")))</f>
        <v xml:space="preserve"> Operational planning and control</v>
      </c>
      <c r="M966" s="49" t="s">
        <v>489</v>
      </c>
      <c r="N966" s="16"/>
      <c r="O966" s="52">
        <f>Table1[[#This Row],[Audit Report Date]]+60</f>
        <v>44562</v>
      </c>
      <c r="P966" s="52">
        <v>44579</v>
      </c>
      <c r="Q966" s="82" t="s">
        <v>1964</v>
      </c>
      <c r="R966" s="28" t="str">
        <f t="shared" si="106"/>
        <v>Closed</v>
      </c>
      <c r="S966" s="17">
        <f t="shared" ca="1" si="102"/>
        <v>77</v>
      </c>
      <c r="T966" s="17">
        <f t="shared" si="105"/>
        <v>17</v>
      </c>
      <c r="U966" s="45"/>
      <c r="V966" s="45">
        <v>51048</v>
      </c>
    </row>
    <row r="967" spans="1:22" ht="41.4">
      <c r="A967" s="45">
        <v>966</v>
      </c>
      <c r="B967" s="95" t="s">
        <v>1863</v>
      </c>
      <c r="C967" s="49" t="s">
        <v>9</v>
      </c>
      <c r="D967" s="51">
        <v>44502</v>
      </c>
      <c r="E967" s="51" t="s">
        <v>2551</v>
      </c>
      <c r="F967" s="51" t="s">
        <v>742</v>
      </c>
      <c r="G967" s="49" t="s">
        <v>743</v>
      </c>
      <c r="H967" s="49" t="s">
        <v>19</v>
      </c>
      <c r="I967" s="49" t="str">
        <f t="shared" si="107"/>
        <v>Neutral</v>
      </c>
      <c r="J967" s="45">
        <v>9001</v>
      </c>
      <c r="K967" s="49">
        <v>10.1</v>
      </c>
      <c r="L967" s="82" t="str">
        <f>IF(J967=9001,VLOOKUP(K967,'ISO-reference'!$C$1:$D$67,2,FALSE),IF(J967=45001,VLOOKUP(K967,'ISO-reference'!$A$1:$B$40,2,FALSE),IF(J967=21001,VLOOKUP(K967,'ISO-reference'!$E$1:$F$75,2,FALSE),"No ISO Mapping")))</f>
        <v xml:space="preserve"> General (Improvement)</v>
      </c>
      <c r="M967" s="49" t="s">
        <v>16</v>
      </c>
      <c r="N967" s="16"/>
      <c r="O967" s="52">
        <f>Table1[[#This Row],[Audit Report Date]]+60</f>
        <v>44562</v>
      </c>
      <c r="P967" s="52">
        <v>44539</v>
      </c>
      <c r="Q967" s="82" t="s">
        <v>1930</v>
      </c>
      <c r="R967" s="28" t="str">
        <f t="shared" si="106"/>
        <v>Closed</v>
      </c>
      <c r="S967" s="17">
        <f t="shared" ca="1" si="102"/>
        <v>37</v>
      </c>
      <c r="T967" s="17">
        <f t="shared" si="105"/>
        <v>-23</v>
      </c>
      <c r="U967" s="45"/>
      <c r="V967" s="45">
        <v>51049</v>
      </c>
    </row>
    <row r="968" spans="1:22" ht="27.6">
      <c r="A968" s="45">
        <v>967</v>
      </c>
      <c r="B968" s="95" t="s">
        <v>1864</v>
      </c>
      <c r="C968" s="49" t="s">
        <v>9</v>
      </c>
      <c r="D968" s="51">
        <v>44502</v>
      </c>
      <c r="E968" s="51" t="s">
        <v>2551</v>
      </c>
      <c r="F968" s="51" t="s">
        <v>742</v>
      </c>
      <c r="G968" s="49" t="s">
        <v>743</v>
      </c>
      <c r="H968" s="49" t="s">
        <v>19</v>
      </c>
      <c r="I968" s="49" t="str">
        <f t="shared" si="107"/>
        <v>Neutral</v>
      </c>
      <c r="J968" s="45">
        <v>9001</v>
      </c>
      <c r="K968" s="49">
        <v>6.1</v>
      </c>
      <c r="L968" s="82" t="str">
        <f>IF(J968=9001,VLOOKUP(K968,'ISO-reference'!$C$1:$D$67,2,FALSE),IF(J968=45001,VLOOKUP(K968,'ISO-reference'!$A$1:$B$40,2,FALSE),IF(J968=21001,VLOOKUP(K968,'ISO-reference'!$E$1:$F$75,2,FALSE),"No ISO Mapping")))</f>
        <v xml:space="preserve"> Address risk &amp; opportunity</v>
      </c>
      <c r="M968" s="49" t="s">
        <v>13</v>
      </c>
      <c r="N968" s="16"/>
      <c r="O968" s="52">
        <f>Table1[[#This Row],[Audit Report Date]]+60</f>
        <v>44562</v>
      </c>
      <c r="P968" s="52">
        <v>44538</v>
      </c>
      <c r="Q968" s="82" t="s">
        <v>1925</v>
      </c>
      <c r="R968" s="28" t="str">
        <f t="shared" si="106"/>
        <v>Closed</v>
      </c>
      <c r="S968" s="17">
        <f t="shared" ca="1" si="102"/>
        <v>36</v>
      </c>
      <c r="T968" s="17">
        <f t="shared" si="105"/>
        <v>-24</v>
      </c>
      <c r="U968" s="45"/>
      <c r="V968" s="45">
        <v>51050</v>
      </c>
    </row>
    <row r="969" spans="1:22" ht="27.6">
      <c r="A969" s="45">
        <v>968</v>
      </c>
      <c r="B969" s="95" t="s">
        <v>1865</v>
      </c>
      <c r="C969" s="49" t="s">
        <v>9</v>
      </c>
      <c r="D969" s="51">
        <v>44502</v>
      </c>
      <c r="E969" s="51" t="s">
        <v>2551</v>
      </c>
      <c r="F969" s="51" t="s">
        <v>742</v>
      </c>
      <c r="G969" s="49" t="s">
        <v>743</v>
      </c>
      <c r="H969" s="49" t="s">
        <v>19</v>
      </c>
      <c r="I969" s="49" t="str">
        <f t="shared" si="107"/>
        <v>Neutral</v>
      </c>
      <c r="J969" s="45">
        <v>45001</v>
      </c>
      <c r="K969" s="49" t="s">
        <v>433</v>
      </c>
      <c r="L969" s="82" t="str">
        <f>IF(J969=9001,VLOOKUP(K969,'ISO-reference'!$C$1:$D$67,2,FALSE),IF(J969=45001,VLOOKUP(K969,'ISO-reference'!$A$1:$B$40,2,FALSE),IF(J969=21001,VLOOKUP(K969,'ISO-reference'!$E$1:$F$75,2,FALSE),"No ISO Mapping")))</f>
        <v xml:space="preserve"> Hazard identification &amp; assessment of risks and opportunities</v>
      </c>
      <c r="M969" s="49" t="s">
        <v>16</v>
      </c>
      <c r="N969" s="16"/>
      <c r="O969" s="52">
        <f>Table1[[#This Row],[Audit Report Date]]+60</f>
        <v>44562</v>
      </c>
      <c r="P969" s="52">
        <v>44503</v>
      </c>
      <c r="Q969" s="82" t="s">
        <v>1866</v>
      </c>
      <c r="R969" s="28" t="str">
        <f t="shared" si="106"/>
        <v>Closed</v>
      </c>
      <c r="S969" s="17">
        <f t="shared" ca="1" si="102"/>
        <v>1</v>
      </c>
      <c r="T969" s="17">
        <f t="shared" si="105"/>
        <v>-59</v>
      </c>
      <c r="U969" s="45"/>
      <c r="V969" s="45">
        <v>51051</v>
      </c>
    </row>
    <row r="970" spans="1:22" ht="27.6">
      <c r="A970" s="45">
        <v>969</v>
      </c>
      <c r="B970" s="95" t="s">
        <v>1870</v>
      </c>
      <c r="C970" s="49" t="s">
        <v>9</v>
      </c>
      <c r="D970" s="51">
        <v>44515</v>
      </c>
      <c r="E970" s="51" t="s">
        <v>2551</v>
      </c>
      <c r="F970" s="51" t="s">
        <v>135</v>
      </c>
      <c r="G970" s="49" t="s">
        <v>136</v>
      </c>
      <c r="H970" s="49" t="s">
        <v>88</v>
      </c>
      <c r="I970" s="49" t="str">
        <f t="shared" si="107"/>
        <v>Neutral</v>
      </c>
      <c r="J970" s="45">
        <v>9001</v>
      </c>
      <c r="K970" s="49">
        <v>5.0999999999999996</v>
      </c>
      <c r="L970" s="82" t="str">
        <f>IF(J970=9001,VLOOKUP(K970,'ISO-reference'!$C$1:$D$67,2,FALSE),IF(J970=45001,VLOOKUP(K970,'ISO-reference'!$A$1:$B$40,2,FALSE),IF(J970=21001,VLOOKUP(K970,'ISO-reference'!$E$1:$F$75,2,FALSE),"No ISO Mapping")))</f>
        <v xml:space="preserve"> Leadership &amp; Commitment</v>
      </c>
      <c r="M970" s="49" t="s">
        <v>94</v>
      </c>
      <c r="N970" s="16"/>
      <c r="O970" s="52">
        <f>Table1[[#This Row],[Audit Report Date]]+60</f>
        <v>44575</v>
      </c>
      <c r="P970" s="52">
        <v>44524</v>
      </c>
      <c r="Q970" s="82" t="s">
        <v>1876</v>
      </c>
      <c r="R970" s="28" t="str">
        <f t="shared" si="106"/>
        <v>Closed</v>
      </c>
      <c r="S970" s="17">
        <f t="shared" ca="1" si="102"/>
        <v>9</v>
      </c>
      <c r="T970" s="17">
        <f t="shared" ref="T970:T982" si="108">IF(R970="Open",0, P970-O970)</f>
        <v>-51</v>
      </c>
      <c r="U970" s="45"/>
      <c r="V970" s="45">
        <v>51117</v>
      </c>
    </row>
    <row r="971" spans="1:22">
      <c r="A971" s="45">
        <v>970</v>
      </c>
      <c r="B971" s="95" t="s">
        <v>1871</v>
      </c>
      <c r="C971" s="49" t="s">
        <v>9</v>
      </c>
      <c r="D971" s="51">
        <v>44515</v>
      </c>
      <c r="E971" s="51" t="s">
        <v>2551</v>
      </c>
      <c r="F971" s="51" t="s">
        <v>135</v>
      </c>
      <c r="G971" s="49" t="s">
        <v>136</v>
      </c>
      <c r="H971" s="49" t="s">
        <v>88</v>
      </c>
      <c r="I971" s="49" t="str">
        <f t="shared" si="107"/>
        <v>Neutral</v>
      </c>
      <c r="J971" s="45">
        <v>9001</v>
      </c>
      <c r="K971" s="49">
        <v>4.2</v>
      </c>
      <c r="L971" s="82" t="str">
        <f>IF(J971=9001,VLOOKUP(K971,'ISO-reference'!$C$1:$D$67,2,FALSE),IF(J971=45001,VLOOKUP(K971,'ISO-reference'!$A$1:$B$40,2,FALSE),IF(J971=21001,VLOOKUP(K971,'ISO-reference'!$E$1:$F$75,2,FALSE),"No ISO Mapping")))</f>
        <v xml:space="preserve"> Needs &amp; Expectations</v>
      </c>
      <c r="M971" s="49" t="s">
        <v>94</v>
      </c>
      <c r="N971" s="16"/>
      <c r="O971" s="52">
        <f>Table1[[#This Row],[Audit Report Date]]+60</f>
        <v>44575</v>
      </c>
      <c r="P971" s="52">
        <v>44524</v>
      </c>
      <c r="Q971" s="82" t="s">
        <v>1877</v>
      </c>
      <c r="R971" s="28" t="str">
        <f t="shared" si="106"/>
        <v>Closed</v>
      </c>
      <c r="S971" s="17">
        <f t="shared" ca="1" si="102"/>
        <v>9</v>
      </c>
      <c r="T971" s="17">
        <f t="shared" si="108"/>
        <v>-51</v>
      </c>
      <c r="U971" s="45"/>
      <c r="V971" s="45">
        <v>51118</v>
      </c>
    </row>
    <row r="972" spans="1:22" ht="27.6">
      <c r="A972" s="45">
        <v>971</v>
      </c>
      <c r="B972" s="95" t="s">
        <v>1872</v>
      </c>
      <c r="C972" s="49" t="s">
        <v>9</v>
      </c>
      <c r="D972" s="51">
        <v>44515</v>
      </c>
      <c r="E972" s="51" t="s">
        <v>2551</v>
      </c>
      <c r="F972" s="51" t="s">
        <v>135</v>
      </c>
      <c r="G972" s="49" t="s">
        <v>136</v>
      </c>
      <c r="H972" s="49" t="s">
        <v>19</v>
      </c>
      <c r="I972" s="49" t="str">
        <f t="shared" si="107"/>
        <v>Neutral</v>
      </c>
      <c r="J972" s="45">
        <v>9001</v>
      </c>
      <c r="K972" s="49">
        <v>7.2</v>
      </c>
      <c r="L972" s="82" t="str">
        <f>IF(J972=9001,VLOOKUP(K972,'ISO-reference'!$C$1:$D$67,2,FALSE),IF(J972=45001,VLOOKUP(K972,'ISO-reference'!$A$1:$B$40,2,FALSE),IF(J972=21001,VLOOKUP(K972,'ISO-reference'!$E$1:$F$75,2,FALSE),"No ISO Mapping")))</f>
        <v xml:space="preserve"> Competence</v>
      </c>
      <c r="M972" s="49" t="s">
        <v>13</v>
      </c>
      <c r="N972" s="16"/>
      <c r="O972" s="52">
        <f>Table1[[#This Row],[Audit Report Date]]+60</f>
        <v>44575</v>
      </c>
      <c r="P972" s="52">
        <v>44524</v>
      </c>
      <c r="Q972" s="82" t="s">
        <v>1878</v>
      </c>
      <c r="R972" s="28" t="str">
        <f t="shared" si="106"/>
        <v>Closed</v>
      </c>
      <c r="S972" s="17">
        <f t="shared" ca="1" si="102"/>
        <v>9</v>
      </c>
      <c r="T972" s="17">
        <f t="shared" si="108"/>
        <v>-51</v>
      </c>
      <c r="U972" s="45"/>
      <c r="V972" s="45">
        <v>51120</v>
      </c>
    </row>
    <row r="973" spans="1:22" ht="27.6">
      <c r="A973" s="45">
        <v>972</v>
      </c>
      <c r="B973" s="95" t="s">
        <v>1873</v>
      </c>
      <c r="C973" s="49" t="s">
        <v>9</v>
      </c>
      <c r="D973" s="51">
        <v>44515</v>
      </c>
      <c r="E973" s="51" t="s">
        <v>2551</v>
      </c>
      <c r="F973" s="51" t="s">
        <v>135</v>
      </c>
      <c r="G973" s="49" t="s">
        <v>136</v>
      </c>
      <c r="H973" s="49" t="s">
        <v>19</v>
      </c>
      <c r="I973" s="49" t="str">
        <f t="shared" si="107"/>
        <v>Neutral</v>
      </c>
      <c r="J973" s="45">
        <v>9001</v>
      </c>
      <c r="K973" s="49">
        <v>7.2</v>
      </c>
      <c r="L973" s="82" t="str">
        <f>IF(J973=9001,VLOOKUP(K973,'ISO-reference'!$C$1:$D$67,2,FALSE),IF(J973=45001,VLOOKUP(K973,'ISO-reference'!$A$1:$B$40,2,FALSE),IF(J973=21001,VLOOKUP(K973,'ISO-reference'!$E$1:$F$75,2,FALSE),"No ISO Mapping")))</f>
        <v xml:space="preserve"> Competence</v>
      </c>
      <c r="M973" s="49" t="s">
        <v>13</v>
      </c>
      <c r="N973" s="16"/>
      <c r="O973" s="52">
        <f>Table1[[#This Row],[Audit Report Date]]+60</f>
        <v>44575</v>
      </c>
      <c r="P973" s="52">
        <v>44524</v>
      </c>
      <c r="Q973" s="82" t="s">
        <v>1879</v>
      </c>
      <c r="R973" s="28" t="str">
        <f t="shared" si="106"/>
        <v>Closed</v>
      </c>
      <c r="S973" s="17">
        <f t="shared" ca="1" si="102"/>
        <v>9</v>
      </c>
      <c r="T973" s="17">
        <f t="shared" si="108"/>
        <v>-51</v>
      </c>
      <c r="U973" s="45"/>
      <c r="V973" s="45">
        <v>51121</v>
      </c>
    </row>
    <row r="974" spans="1:22" ht="262.2">
      <c r="A974" s="45">
        <v>973</v>
      </c>
      <c r="B974" s="95" t="s">
        <v>1874</v>
      </c>
      <c r="C974" s="49" t="s">
        <v>9</v>
      </c>
      <c r="D974" s="51">
        <v>44515</v>
      </c>
      <c r="E974" s="51" t="s">
        <v>2551</v>
      </c>
      <c r="F974" s="51" t="s">
        <v>135</v>
      </c>
      <c r="G974" s="49" t="s">
        <v>136</v>
      </c>
      <c r="H974" s="49" t="s">
        <v>19</v>
      </c>
      <c r="I974" s="49" t="str">
        <f t="shared" si="107"/>
        <v>Neutral</v>
      </c>
      <c r="J974" s="45">
        <v>9001</v>
      </c>
      <c r="K974" s="49" t="s">
        <v>1351</v>
      </c>
      <c r="L974" s="82" t="str">
        <f>IF(J974=9001,VLOOKUP(K974,'ISO-reference'!$C$1:$D$67,2,FALSE),IF(J974=45001,VLOOKUP(K974,'ISO-reference'!$A$1:$B$40,2,FALSE),IF(J974=21001,VLOOKUP(K974,'ISO-reference'!$E$1:$F$75,2,FALSE),"No ISO Mapping")))</f>
        <v xml:space="preserve"> Review of requirements for products &amp; services</v>
      </c>
      <c r="M974" s="49" t="s">
        <v>21</v>
      </c>
      <c r="N974" s="16"/>
      <c r="O974" s="52">
        <f>Table1[[#This Row],[Audit Report Date]]+60</f>
        <v>44575</v>
      </c>
      <c r="P974" s="52">
        <v>44544</v>
      </c>
      <c r="Q974" s="82" t="s">
        <v>1932</v>
      </c>
      <c r="R974" s="28" t="str">
        <f t="shared" si="106"/>
        <v>Closed</v>
      </c>
      <c r="S974" s="17">
        <f t="shared" ca="1" si="102"/>
        <v>29</v>
      </c>
      <c r="T974" s="17">
        <f t="shared" si="108"/>
        <v>-31</v>
      </c>
      <c r="U974" s="45"/>
      <c r="V974" s="45">
        <v>51122</v>
      </c>
    </row>
    <row r="975" spans="1:22">
      <c r="A975" s="45">
        <v>974</v>
      </c>
      <c r="B975" s="95" t="s">
        <v>2552</v>
      </c>
      <c r="C975" s="49" t="s">
        <v>9</v>
      </c>
      <c r="D975" s="51">
        <v>44515</v>
      </c>
      <c r="E975" s="51" t="s">
        <v>2553</v>
      </c>
      <c r="F975" s="51" t="s">
        <v>742</v>
      </c>
      <c r="G975" s="49" t="s">
        <v>2612</v>
      </c>
      <c r="H975" s="49" t="s">
        <v>88</v>
      </c>
      <c r="I975" s="49" t="str">
        <f t="shared" si="107"/>
        <v>Neutral</v>
      </c>
      <c r="J975" s="45">
        <v>45001</v>
      </c>
      <c r="K975" s="49">
        <v>8.1999999999999993</v>
      </c>
      <c r="L975" s="82" t="str">
        <f>IF(J975=9001,VLOOKUP(K975,'ISO-reference'!$C$1:$D$67,2,FALSE),IF(J975=45001,VLOOKUP(K975,'ISO-reference'!$A$1:$B$40,2,FALSE),IF(J975=21001,VLOOKUP(K975,'ISO-reference'!$E$1:$F$75,2,FALSE),"No ISO Mapping")))</f>
        <v xml:space="preserve"> Emergency preparedness and response</v>
      </c>
      <c r="M975" s="49" t="s">
        <v>16</v>
      </c>
      <c r="N975" s="16"/>
      <c r="O975" s="52">
        <f t="shared" ref="O975:O982" si="109">D975+60</f>
        <v>44575</v>
      </c>
      <c r="P975" s="52">
        <v>44520</v>
      </c>
      <c r="Q975" s="82" t="s">
        <v>2554</v>
      </c>
      <c r="R975" s="32" t="str">
        <f t="shared" si="106"/>
        <v>Closed</v>
      </c>
      <c r="S975" s="17">
        <f t="shared" ca="1" si="102"/>
        <v>5</v>
      </c>
      <c r="T975" s="17">
        <f t="shared" si="108"/>
        <v>-55</v>
      </c>
      <c r="U975" s="45"/>
      <c r="V975" s="45">
        <v>1174</v>
      </c>
    </row>
    <row r="976" spans="1:22" ht="27.6">
      <c r="A976" s="45">
        <v>975</v>
      </c>
      <c r="B976" s="95" t="s">
        <v>2555</v>
      </c>
      <c r="C976" s="49" t="s">
        <v>9</v>
      </c>
      <c r="D976" s="51">
        <v>44515</v>
      </c>
      <c r="E976" s="51" t="s">
        <v>2553</v>
      </c>
      <c r="F976" s="51" t="s">
        <v>742</v>
      </c>
      <c r="G976" s="49" t="s">
        <v>2612</v>
      </c>
      <c r="H976" s="49" t="s">
        <v>88</v>
      </c>
      <c r="I976" s="49" t="str">
        <f t="shared" si="107"/>
        <v>Neutral</v>
      </c>
      <c r="J976" s="45">
        <v>45001</v>
      </c>
      <c r="K976" s="49">
        <v>8.1</v>
      </c>
      <c r="L976" s="82" t="str">
        <f>IF(J976=9001,VLOOKUP(K976,'ISO-reference'!$C$1:$D$67,2,FALSE),IF(J976=45001,VLOOKUP(K976,'ISO-reference'!$A$1:$B$40,2,FALSE),IF(J976=21001,VLOOKUP(K976,'ISO-reference'!$E$1:$F$75,2,FALSE),"No ISO Mapping")))</f>
        <v xml:space="preserve"> Operational planning and control</v>
      </c>
      <c r="M976" s="49" t="s">
        <v>16</v>
      </c>
      <c r="N976" s="16"/>
      <c r="O976" s="52">
        <f t="shared" si="109"/>
        <v>44575</v>
      </c>
      <c r="P976" s="52">
        <v>44518</v>
      </c>
      <c r="Q976" s="82" t="s">
        <v>2556</v>
      </c>
      <c r="R976" s="32" t="str">
        <f t="shared" si="106"/>
        <v>Closed</v>
      </c>
      <c r="S976" s="17">
        <f t="shared" ca="1" si="102"/>
        <v>3</v>
      </c>
      <c r="T976" s="17">
        <f t="shared" si="108"/>
        <v>-57</v>
      </c>
      <c r="U976" s="45"/>
      <c r="V976" s="45">
        <v>1173</v>
      </c>
    </row>
    <row r="977" spans="1:22" ht="41.4">
      <c r="A977" s="45">
        <v>976</v>
      </c>
      <c r="B977" s="82" t="s">
        <v>2557</v>
      </c>
      <c r="C977" s="49" t="s">
        <v>9</v>
      </c>
      <c r="D977" s="51">
        <v>44515</v>
      </c>
      <c r="E977" s="51" t="s">
        <v>2553</v>
      </c>
      <c r="F977" s="51" t="s">
        <v>742</v>
      </c>
      <c r="G977" s="49" t="s">
        <v>2612</v>
      </c>
      <c r="H977" s="49" t="s">
        <v>88</v>
      </c>
      <c r="I977" s="49" t="str">
        <f t="shared" si="107"/>
        <v>Neutral</v>
      </c>
      <c r="J977" s="45">
        <v>9001</v>
      </c>
      <c r="K977" s="49">
        <v>7.5</v>
      </c>
      <c r="L977" s="82" t="str">
        <f>IF(J977=9001,VLOOKUP(K977,'ISO-reference'!$C$1:$D$67,2,FALSE),IF(J977=45001,VLOOKUP(K977,'ISO-reference'!$A$1:$B$40,2,FALSE),IF(J977=21001,VLOOKUP(K977,'ISO-reference'!$E$1:$F$75,2,FALSE),"No ISO Mapping")))</f>
        <v xml:space="preserve"> Documented information</v>
      </c>
      <c r="M977" s="49" t="s">
        <v>16</v>
      </c>
      <c r="N977" s="16"/>
      <c r="O977" s="52">
        <f t="shared" si="109"/>
        <v>44575</v>
      </c>
      <c r="P977" s="52">
        <v>44516</v>
      </c>
      <c r="Q977" s="82" t="s">
        <v>2558</v>
      </c>
      <c r="R977" s="32" t="str">
        <f t="shared" si="106"/>
        <v>Closed</v>
      </c>
      <c r="S977" s="17">
        <f t="shared" ca="1" si="102"/>
        <v>1</v>
      </c>
      <c r="T977" s="17">
        <f t="shared" si="108"/>
        <v>-59</v>
      </c>
      <c r="U977" s="45"/>
      <c r="V977" s="45">
        <v>1176</v>
      </c>
    </row>
    <row r="978" spans="1:22" ht="55.2">
      <c r="A978" s="45">
        <v>977</v>
      </c>
      <c r="B978" s="82" t="s">
        <v>2559</v>
      </c>
      <c r="C978" s="49" t="s">
        <v>9</v>
      </c>
      <c r="D978" s="51">
        <v>44515</v>
      </c>
      <c r="E978" s="51" t="s">
        <v>2553</v>
      </c>
      <c r="F978" s="51" t="s">
        <v>742</v>
      </c>
      <c r="G978" s="49" t="s">
        <v>2612</v>
      </c>
      <c r="H978" s="49" t="s">
        <v>88</v>
      </c>
      <c r="I978" s="49" t="str">
        <f t="shared" si="107"/>
        <v>Neutral</v>
      </c>
      <c r="J978" s="45">
        <v>45001</v>
      </c>
      <c r="K978" s="49" t="s">
        <v>591</v>
      </c>
      <c r="L978" s="82" t="str">
        <f>IF(J978=9001,VLOOKUP(K978,'ISO-reference'!$C$1:$D$67,2,FALSE),IF(J978=45001,VLOOKUP(K978,'ISO-reference'!$A$1:$B$40,2,FALSE),IF(J978=21001,VLOOKUP(K978,'ISO-reference'!$E$1:$F$75,2,FALSE),"No ISO Mapping")))</f>
        <v xml:space="preserve"> Eliminating Hazards and reducing OH&amp;S risks</v>
      </c>
      <c r="M978" s="49" t="s">
        <v>16</v>
      </c>
      <c r="N978" s="16"/>
      <c r="O978" s="52">
        <f t="shared" si="109"/>
        <v>44575</v>
      </c>
      <c r="P978" s="52">
        <v>44586</v>
      </c>
      <c r="Q978" s="82" t="s">
        <v>2560</v>
      </c>
      <c r="R978" s="32" t="str">
        <f t="shared" si="106"/>
        <v>Closed</v>
      </c>
      <c r="S978" s="17">
        <f t="shared" ca="1" si="102"/>
        <v>71</v>
      </c>
      <c r="T978" s="17">
        <f t="shared" si="108"/>
        <v>11</v>
      </c>
      <c r="U978" s="45"/>
      <c r="V978" s="45">
        <v>1175</v>
      </c>
    </row>
    <row r="979" spans="1:22">
      <c r="A979" s="45">
        <v>978</v>
      </c>
      <c r="B979" s="95" t="s">
        <v>2561</v>
      </c>
      <c r="C979" s="49" t="s">
        <v>9</v>
      </c>
      <c r="D979" s="51">
        <v>44515</v>
      </c>
      <c r="E979" s="51" t="s">
        <v>2553</v>
      </c>
      <c r="F979" s="51" t="s">
        <v>742</v>
      </c>
      <c r="G979" s="49" t="s">
        <v>2612</v>
      </c>
      <c r="H979" s="49" t="s">
        <v>19</v>
      </c>
      <c r="I979" s="49" t="str">
        <f t="shared" si="107"/>
        <v>Neutral</v>
      </c>
      <c r="J979" s="45">
        <v>9001</v>
      </c>
      <c r="K979" s="49">
        <v>7.5</v>
      </c>
      <c r="L979" s="82" t="str">
        <f>IF(J979=9001,VLOOKUP(K979,'ISO-reference'!$C$1:$D$67,2,FALSE),IF(J979=45001,VLOOKUP(K979,'ISO-reference'!$A$1:$B$40,2,FALSE),IF(J979=21001,VLOOKUP(K979,'ISO-reference'!$E$1:$F$75,2,FALSE),"No ISO Mapping")))</f>
        <v xml:space="preserve"> Documented information</v>
      </c>
      <c r="M979" s="49" t="s">
        <v>21</v>
      </c>
      <c r="N979" s="16"/>
      <c r="O979" s="52">
        <f t="shared" si="109"/>
        <v>44575</v>
      </c>
      <c r="P979" s="52">
        <v>44539</v>
      </c>
      <c r="Q979" s="82" t="s">
        <v>2562</v>
      </c>
      <c r="R979" s="32" t="str">
        <f t="shared" si="106"/>
        <v>Closed</v>
      </c>
      <c r="S979" s="17">
        <f t="shared" ca="1" si="102"/>
        <v>24</v>
      </c>
      <c r="T979" s="17">
        <f t="shared" si="108"/>
        <v>-36</v>
      </c>
      <c r="U979" s="45"/>
      <c r="V979" s="45">
        <v>1177</v>
      </c>
    </row>
    <row r="980" spans="1:22">
      <c r="A980" s="45">
        <v>979</v>
      </c>
      <c r="B980" s="95" t="s">
        <v>2563</v>
      </c>
      <c r="C980" s="49" t="s">
        <v>9</v>
      </c>
      <c r="D980" s="51">
        <v>44515</v>
      </c>
      <c r="E980" s="51" t="s">
        <v>2553</v>
      </c>
      <c r="F980" s="51" t="s">
        <v>742</v>
      </c>
      <c r="G980" s="49" t="s">
        <v>2612</v>
      </c>
      <c r="H980" s="49" t="s">
        <v>19</v>
      </c>
      <c r="I980" s="49" t="str">
        <f t="shared" si="107"/>
        <v>Neutral</v>
      </c>
      <c r="J980" s="45">
        <v>9001</v>
      </c>
      <c r="K980" s="49">
        <v>7.5</v>
      </c>
      <c r="L980" s="82" t="str">
        <f>IF(J980=9001,VLOOKUP(K980,'ISO-reference'!$C$1:$D$67,2,FALSE),IF(J980=45001,VLOOKUP(K980,'ISO-reference'!$A$1:$B$40,2,FALSE),IF(J980=21001,VLOOKUP(K980,'ISO-reference'!$E$1:$F$75,2,FALSE),"No ISO Mapping")))</f>
        <v xml:space="preserve"> Documented information</v>
      </c>
      <c r="M980" s="49" t="s">
        <v>21</v>
      </c>
      <c r="N980" s="16"/>
      <c r="O980" s="52">
        <f t="shared" si="109"/>
        <v>44575</v>
      </c>
      <c r="P980" s="52">
        <v>44539</v>
      </c>
      <c r="Q980" s="82" t="s">
        <v>2564</v>
      </c>
      <c r="R980" s="32" t="str">
        <f t="shared" si="106"/>
        <v>Closed</v>
      </c>
      <c r="S980" s="17">
        <f t="shared" ca="1" si="102"/>
        <v>24</v>
      </c>
      <c r="T980" s="17">
        <f t="shared" si="108"/>
        <v>-36</v>
      </c>
      <c r="U980" s="45"/>
      <c r="V980" s="45">
        <v>1178</v>
      </c>
    </row>
    <row r="981" spans="1:22" ht="69">
      <c r="A981" s="45">
        <v>980</v>
      </c>
      <c r="B981" s="95" t="s">
        <v>2565</v>
      </c>
      <c r="C981" s="49" t="s">
        <v>9</v>
      </c>
      <c r="D981" s="51">
        <v>44515</v>
      </c>
      <c r="E981" s="51" t="s">
        <v>2553</v>
      </c>
      <c r="F981" s="51" t="s">
        <v>742</v>
      </c>
      <c r="G981" s="49" t="s">
        <v>2612</v>
      </c>
      <c r="H981" s="49" t="s">
        <v>19</v>
      </c>
      <c r="I981" s="49" t="str">
        <f t="shared" si="107"/>
        <v>Neutral</v>
      </c>
      <c r="J981" s="45">
        <v>9001</v>
      </c>
      <c r="K981" s="49">
        <v>10.3</v>
      </c>
      <c r="L981" s="82" t="str">
        <f>IF(J981=9001,VLOOKUP(K981,'ISO-reference'!$C$1:$D$67,2,FALSE),IF(J981=45001,VLOOKUP(K981,'ISO-reference'!$A$1:$B$40,2,FALSE),IF(J981=21001,VLOOKUP(K981,'ISO-reference'!$E$1:$F$75,2,FALSE),"No ISO Mapping")))</f>
        <v xml:space="preserve"> Continual improvement</v>
      </c>
      <c r="M981" s="49" t="s">
        <v>21</v>
      </c>
      <c r="N981" s="16"/>
      <c r="O981" s="52">
        <f t="shared" si="109"/>
        <v>44575</v>
      </c>
      <c r="P981" s="52">
        <v>44579</v>
      </c>
      <c r="Q981" s="82" t="s">
        <v>2566</v>
      </c>
      <c r="R981" s="32" t="str">
        <f t="shared" si="106"/>
        <v>Closed</v>
      </c>
      <c r="S981" s="17">
        <f t="shared" ca="1" si="102"/>
        <v>64</v>
      </c>
      <c r="T981" s="17">
        <f t="shared" si="108"/>
        <v>4</v>
      </c>
      <c r="U981" s="45"/>
      <c r="V981" s="45">
        <v>1179</v>
      </c>
    </row>
    <row r="982" spans="1:22" ht="41.4">
      <c r="A982" s="45">
        <v>981</v>
      </c>
      <c r="B982" s="82" t="s">
        <v>2567</v>
      </c>
      <c r="C982" s="49" t="s">
        <v>9</v>
      </c>
      <c r="D982" s="51">
        <v>44515</v>
      </c>
      <c r="E982" s="51" t="s">
        <v>2553</v>
      </c>
      <c r="F982" s="51" t="s">
        <v>742</v>
      </c>
      <c r="G982" s="49" t="s">
        <v>2612</v>
      </c>
      <c r="H982" s="49" t="s">
        <v>19</v>
      </c>
      <c r="I982" s="49" t="str">
        <f t="shared" si="107"/>
        <v>Neutral</v>
      </c>
      <c r="J982" s="45">
        <v>9001</v>
      </c>
      <c r="K982" s="49">
        <v>7.2</v>
      </c>
      <c r="L982" s="82" t="str">
        <f>IF(J982=9001,VLOOKUP(K982,'ISO-reference'!$C$1:$D$67,2,FALSE),IF(J982=45001,VLOOKUP(K982,'ISO-reference'!$A$1:$B$40,2,FALSE),IF(J982=21001,VLOOKUP(K982,'ISO-reference'!$E$1:$F$75,2,FALSE),"No ISO Mapping")))</f>
        <v xml:space="preserve"> Competence</v>
      </c>
      <c r="M982" s="49" t="s">
        <v>13</v>
      </c>
      <c r="N982" s="16"/>
      <c r="O982" s="52">
        <f t="shared" si="109"/>
        <v>44575</v>
      </c>
      <c r="P982" s="52">
        <v>44539</v>
      </c>
      <c r="Q982" s="82" t="s">
        <v>2568</v>
      </c>
      <c r="R982" s="32" t="str">
        <f t="shared" si="106"/>
        <v>Closed</v>
      </c>
      <c r="S982" s="17">
        <f t="shared" ca="1" si="102"/>
        <v>24</v>
      </c>
      <c r="T982" s="17">
        <f t="shared" si="108"/>
        <v>-36</v>
      </c>
      <c r="U982" s="45"/>
      <c r="V982" s="45">
        <v>1180</v>
      </c>
    </row>
    <row r="983" spans="1:22" ht="27.6">
      <c r="A983" s="45">
        <v>982</v>
      </c>
      <c r="B983" s="95" t="s">
        <v>1880</v>
      </c>
      <c r="C983" s="49" t="s">
        <v>9</v>
      </c>
      <c r="D983" s="51">
        <v>44523</v>
      </c>
      <c r="E983" s="51" t="s">
        <v>2551</v>
      </c>
      <c r="F983" s="51" t="s">
        <v>742</v>
      </c>
      <c r="G983" s="49" t="s">
        <v>927</v>
      </c>
      <c r="H983" s="49" t="s">
        <v>88</v>
      </c>
      <c r="I983" s="49" t="str">
        <f t="shared" si="107"/>
        <v>Neutral</v>
      </c>
      <c r="J983" s="45">
        <v>45001</v>
      </c>
      <c r="K983" s="49">
        <v>8.1999999999999993</v>
      </c>
      <c r="L983" s="82" t="str">
        <f>IF(J983=9001,VLOOKUP(K983,'ISO-reference'!$C$1:$D$67,2,FALSE),IF(J983=45001,VLOOKUP(K983,'ISO-reference'!$A$1:$B$40,2,FALSE),IF(J983=21001,VLOOKUP(K983,'ISO-reference'!$E$1:$F$75,2,FALSE),"No ISO Mapping")))</f>
        <v xml:space="preserve"> Emergency preparedness and response</v>
      </c>
      <c r="M983" s="49" t="s">
        <v>16</v>
      </c>
      <c r="N983" s="16"/>
      <c r="O983" s="52">
        <f>Table1[[#This Row],[Audit Report Date]]+60</f>
        <v>44583</v>
      </c>
      <c r="P983" s="52">
        <v>44539</v>
      </c>
      <c r="Q983" s="82" t="s">
        <v>1927</v>
      </c>
      <c r="R983" s="28" t="str">
        <f t="shared" si="106"/>
        <v>Closed</v>
      </c>
      <c r="S983" s="17">
        <f t="shared" ca="1" si="102"/>
        <v>16</v>
      </c>
      <c r="T983" s="17">
        <f t="shared" ref="T983:T993" si="110">IF(R983="Open",0, P983-O983)</f>
        <v>-44</v>
      </c>
      <c r="U983" s="45"/>
      <c r="V983" s="45">
        <v>51581</v>
      </c>
    </row>
    <row r="984" spans="1:22" ht="41.4">
      <c r="A984" s="45">
        <v>983</v>
      </c>
      <c r="B984" s="95" t="s">
        <v>1881</v>
      </c>
      <c r="C984" s="49" t="s">
        <v>9</v>
      </c>
      <c r="D984" s="51">
        <v>44523</v>
      </c>
      <c r="E984" s="51" t="s">
        <v>2551</v>
      </c>
      <c r="F984" s="51" t="s">
        <v>742</v>
      </c>
      <c r="G984" s="49" t="s">
        <v>927</v>
      </c>
      <c r="H984" s="49" t="s">
        <v>88</v>
      </c>
      <c r="I984" s="49" t="str">
        <f t="shared" si="107"/>
        <v>Neutral</v>
      </c>
      <c r="J984" s="45">
        <v>45001</v>
      </c>
      <c r="K984" s="49">
        <v>5.0999999999999996</v>
      </c>
      <c r="L984" s="82" t="str">
        <f>IF(J984=9001,VLOOKUP(K984,'ISO-reference'!$C$1:$D$67,2,FALSE),IF(J984=45001,VLOOKUP(K984,'ISO-reference'!$A$1:$B$40,2,FALSE),IF(J984=21001,VLOOKUP(K984,'ISO-reference'!$E$1:$F$75,2,FALSE),"No ISO Mapping")))</f>
        <v xml:space="preserve"> Leadership &amp; Commitment</v>
      </c>
      <c r="M984" s="49" t="s">
        <v>94</v>
      </c>
      <c r="N984" s="16"/>
      <c r="O984" s="52">
        <f>Table1[[#This Row],[Audit Report Date]]+60</f>
        <v>44583</v>
      </c>
      <c r="P984" s="52">
        <v>44582</v>
      </c>
      <c r="Q984" s="82" t="s">
        <v>1966</v>
      </c>
      <c r="R984" s="28" t="str">
        <f t="shared" si="106"/>
        <v>Closed</v>
      </c>
      <c r="S984" s="17">
        <f t="shared" ca="1" si="102"/>
        <v>59</v>
      </c>
      <c r="T984" s="17">
        <f t="shared" si="110"/>
        <v>-1</v>
      </c>
      <c r="U984" s="45"/>
      <c r="V984" s="45">
        <v>51582</v>
      </c>
    </row>
    <row r="985" spans="1:22" ht="27.6">
      <c r="A985" s="45">
        <v>984</v>
      </c>
      <c r="B985" s="95" t="s">
        <v>1882</v>
      </c>
      <c r="C985" s="49" t="s">
        <v>9</v>
      </c>
      <c r="D985" s="51">
        <v>44523</v>
      </c>
      <c r="E985" s="51" t="s">
        <v>2551</v>
      </c>
      <c r="F985" s="51" t="s">
        <v>742</v>
      </c>
      <c r="G985" s="49" t="s">
        <v>927</v>
      </c>
      <c r="H985" s="49" t="s">
        <v>19</v>
      </c>
      <c r="I985" s="49" t="str">
        <f t="shared" si="107"/>
        <v>Neutral</v>
      </c>
      <c r="J985" s="45">
        <v>45001</v>
      </c>
      <c r="K985" s="49">
        <v>8.1999999999999993</v>
      </c>
      <c r="L985" s="82" t="str">
        <f>IF(J985=9001,VLOOKUP(K985,'ISO-reference'!$C$1:$D$67,2,FALSE),IF(J985=45001,VLOOKUP(K985,'ISO-reference'!$A$1:$B$40,2,FALSE),IF(J985=21001,VLOOKUP(K985,'ISO-reference'!$E$1:$F$75,2,FALSE),"No ISO Mapping")))</f>
        <v xml:space="preserve"> Emergency preparedness and response</v>
      </c>
      <c r="M985" s="49" t="s">
        <v>16</v>
      </c>
      <c r="N985" s="16"/>
      <c r="O985" s="52">
        <f>Table1[[#This Row],[Audit Report Date]]+60</f>
        <v>44583</v>
      </c>
      <c r="P985" s="52">
        <v>44539</v>
      </c>
      <c r="Q985" s="82" t="s">
        <v>1926</v>
      </c>
      <c r="R985" s="28" t="str">
        <f t="shared" si="106"/>
        <v>Closed</v>
      </c>
      <c r="S985" s="17">
        <f t="shared" ca="1" si="102"/>
        <v>16</v>
      </c>
      <c r="T985" s="17">
        <f t="shared" si="110"/>
        <v>-44</v>
      </c>
      <c r="U985" s="45"/>
      <c r="V985" s="45">
        <v>51583</v>
      </c>
    </row>
    <row r="986" spans="1:22" ht="41.4">
      <c r="A986" s="45">
        <v>985</v>
      </c>
      <c r="B986" s="95" t="s">
        <v>1883</v>
      </c>
      <c r="C986" s="49" t="s">
        <v>9</v>
      </c>
      <c r="D986" s="51">
        <v>44523</v>
      </c>
      <c r="E986" s="51" t="s">
        <v>2551</v>
      </c>
      <c r="F986" s="51" t="s">
        <v>742</v>
      </c>
      <c r="G986" s="49" t="s">
        <v>927</v>
      </c>
      <c r="H986" s="49" t="s">
        <v>19</v>
      </c>
      <c r="I986" s="49" t="str">
        <f t="shared" si="107"/>
        <v>Neutral</v>
      </c>
      <c r="J986" s="45">
        <v>9001</v>
      </c>
      <c r="K986" s="49" t="s">
        <v>1629</v>
      </c>
      <c r="L986" s="82" t="str">
        <f>IF(J986=9001,VLOOKUP(K986,'ISO-reference'!$C$1:$D$67,2,FALSE),IF(J986=45001,VLOOKUP(K986,'ISO-reference'!$A$1:$B$40,2,FALSE),IF(J986=21001,VLOOKUP(K986,'ISO-reference'!$E$1:$F$75,2,FALSE),"No ISO Mapping")))</f>
        <v xml:space="preserve"> Identification &amp; traceability</v>
      </c>
      <c r="M986" s="49" t="s">
        <v>489</v>
      </c>
      <c r="N986" s="16"/>
      <c r="O986" s="52">
        <f>Table1[[#This Row],[Audit Report Date]]+60</f>
        <v>44583</v>
      </c>
      <c r="P986" s="52">
        <v>44539</v>
      </c>
      <c r="Q986" s="82" t="s">
        <v>1929</v>
      </c>
      <c r="R986" s="28" t="str">
        <f t="shared" si="106"/>
        <v>Closed</v>
      </c>
      <c r="S986" s="17">
        <f t="shared" ca="1" si="102"/>
        <v>16</v>
      </c>
      <c r="T986" s="17">
        <f t="shared" si="110"/>
        <v>-44</v>
      </c>
      <c r="U986" s="45"/>
      <c r="V986" s="45">
        <v>51584</v>
      </c>
    </row>
    <row r="987" spans="1:22" ht="27.6">
      <c r="A987" s="45">
        <v>986</v>
      </c>
      <c r="B987" s="95" t="s">
        <v>1884</v>
      </c>
      <c r="C987" s="49" t="s">
        <v>9</v>
      </c>
      <c r="D987" s="51">
        <v>44523</v>
      </c>
      <c r="E987" s="51" t="s">
        <v>2551</v>
      </c>
      <c r="F987" s="51" t="s">
        <v>742</v>
      </c>
      <c r="G987" s="49" t="s">
        <v>927</v>
      </c>
      <c r="H987" s="49" t="s">
        <v>19</v>
      </c>
      <c r="I987" s="49" t="str">
        <f t="shared" si="107"/>
        <v>Neutral</v>
      </c>
      <c r="J987" s="45">
        <v>9001</v>
      </c>
      <c r="K987" s="49" t="s">
        <v>1553</v>
      </c>
      <c r="L987" s="82" t="str">
        <f>IF(J987=9001,VLOOKUP(K987,'ISO-reference'!$C$1:$D$67,2,FALSE),IF(J987=45001,VLOOKUP(K987,'ISO-reference'!$A$1:$B$40,2,FALSE),IF(J987=21001,VLOOKUP(K987,'ISO-reference'!$E$1:$F$75,2,FALSE),"No ISO Mapping")))</f>
        <v xml:space="preserve"> Customer focus</v>
      </c>
      <c r="M987" s="49" t="s">
        <v>21</v>
      </c>
      <c r="N987" s="16"/>
      <c r="O987" s="52">
        <f>Table1[[#This Row],[Audit Report Date]]+60</f>
        <v>44583</v>
      </c>
      <c r="P987" s="52">
        <v>44539</v>
      </c>
      <c r="Q987" s="82" t="s">
        <v>1928</v>
      </c>
      <c r="R987" s="28" t="str">
        <f t="shared" si="106"/>
        <v>Closed</v>
      </c>
      <c r="S987" s="17">
        <f t="shared" ca="1" si="102"/>
        <v>16</v>
      </c>
      <c r="T987" s="17">
        <f t="shared" si="110"/>
        <v>-44</v>
      </c>
      <c r="U987" s="45"/>
      <c r="V987" s="45">
        <v>51585</v>
      </c>
    </row>
    <row r="988" spans="1:22" ht="55.2">
      <c r="A988" s="45">
        <v>987</v>
      </c>
      <c r="B988" s="95" t="s">
        <v>1885</v>
      </c>
      <c r="C988" s="49" t="s">
        <v>9</v>
      </c>
      <c r="D988" s="51">
        <v>44523</v>
      </c>
      <c r="E988" s="51" t="s">
        <v>2551</v>
      </c>
      <c r="F988" s="51" t="s">
        <v>742</v>
      </c>
      <c r="G988" s="49" t="s">
        <v>927</v>
      </c>
      <c r="H988" s="49" t="s">
        <v>19</v>
      </c>
      <c r="I988" s="49" t="str">
        <f t="shared" si="107"/>
        <v>Neutral</v>
      </c>
      <c r="J988" s="45">
        <v>9001</v>
      </c>
      <c r="K988" s="49">
        <v>8.1</v>
      </c>
      <c r="L988" s="82" t="str">
        <f>IF(J988=9001,VLOOKUP(K988,'ISO-reference'!$C$1:$D$67,2,FALSE),IF(J988=45001,VLOOKUP(K988,'ISO-reference'!$A$1:$B$40,2,FALSE),IF(J988=21001,VLOOKUP(K988,'ISO-reference'!$E$1:$F$75,2,FALSE),"No ISO Mapping")))</f>
        <v xml:space="preserve"> Operational planning and control</v>
      </c>
      <c r="M988" s="49" t="s">
        <v>21</v>
      </c>
      <c r="N988" s="16"/>
      <c r="O988" s="52">
        <f>Table1[[#This Row],[Audit Report Date]]+60</f>
        <v>44583</v>
      </c>
      <c r="P988" s="52">
        <v>44582</v>
      </c>
      <c r="Q988" s="82" t="s">
        <v>1965</v>
      </c>
      <c r="R988" s="28" t="str">
        <f t="shared" si="106"/>
        <v>Closed</v>
      </c>
      <c r="S988" s="17">
        <f t="shared" ca="1" si="102"/>
        <v>59</v>
      </c>
      <c r="T988" s="17">
        <f t="shared" si="110"/>
        <v>-1</v>
      </c>
      <c r="U988" s="45"/>
      <c r="V988" s="45">
        <v>51586</v>
      </c>
    </row>
    <row r="989" spans="1:22" ht="27.6">
      <c r="A989" s="45">
        <v>988</v>
      </c>
      <c r="B989" s="95" t="s">
        <v>1886</v>
      </c>
      <c r="C989" s="49" t="s">
        <v>9</v>
      </c>
      <c r="D989" s="51">
        <v>44524</v>
      </c>
      <c r="E989" s="51" t="s">
        <v>2551</v>
      </c>
      <c r="F989" s="51" t="s">
        <v>76</v>
      </c>
      <c r="G989" s="49" t="s">
        <v>1892</v>
      </c>
      <c r="H989" s="49" t="s">
        <v>88</v>
      </c>
      <c r="I989" s="49" t="str">
        <f t="shared" si="107"/>
        <v>Neutral</v>
      </c>
      <c r="J989" s="45">
        <v>9001</v>
      </c>
      <c r="K989" s="49" t="s">
        <v>57</v>
      </c>
      <c r="L989" s="82" t="str">
        <f>IF(J989=9001,VLOOKUP(K989,'ISO-reference'!$C$1:$D$67,2,FALSE),IF(J989=45001,VLOOKUP(K989,'ISO-reference'!$A$1:$B$40,2,FALSE),IF(J989=21001,VLOOKUP(K989,'ISO-reference'!$E$1:$F$75,2,FALSE),"No ISO Mapping")))</f>
        <v xml:space="preserve"> Creating and updating</v>
      </c>
      <c r="M989" s="49" t="s">
        <v>73</v>
      </c>
      <c r="N989" s="16"/>
      <c r="O989" s="52">
        <f>Table1[[#This Row],[Audit Report Date]]+60</f>
        <v>44584</v>
      </c>
      <c r="P989" s="52">
        <v>44610</v>
      </c>
      <c r="Q989" s="82" t="s">
        <v>2013</v>
      </c>
      <c r="R989" s="28" t="str">
        <f t="shared" si="106"/>
        <v>Closed</v>
      </c>
      <c r="S989" s="17">
        <f t="shared" ca="1" si="102"/>
        <v>86</v>
      </c>
      <c r="T989" s="17">
        <f t="shared" si="110"/>
        <v>26</v>
      </c>
      <c r="U989" s="45"/>
      <c r="V989" s="45">
        <v>51589</v>
      </c>
    </row>
    <row r="990" spans="1:22" ht="27.6">
      <c r="A990" s="45">
        <v>989</v>
      </c>
      <c r="B990" s="95" t="s">
        <v>1887</v>
      </c>
      <c r="C990" s="49" t="s">
        <v>9</v>
      </c>
      <c r="D990" s="51">
        <v>44524</v>
      </c>
      <c r="E990" s="51" t="s">
        <v>2551</v>
      </c>
      <c r="F990" s="51" t="s">
        <v>76</v>
      </c>
      <c r="G990" s="49" t="s">
        <v>1892</v>
      </c>
      <c r="H990" s="49" t="s">
        <v>88</v>
      </c>
      <c r="I990" s="49" t="str">
        <f t="shared" si="107"/>
        <v>Neutral</v>
      </c>
      <c r="J990" s="45">
        <v>9001</v>
      </c>
      <c r="K990" s="49" t="s">
        <v>1643</v>
      </c>
      <c r="L990" s="82" t="str">
        <f>IF(J990=9001,VLOOKUP(K990,'ISO-reference'!$C$1:$D$67,2,FALSE),IF(J990=45001,VLOOKUP(K990,'ISO-reference'!$A$1:$B$40,2,FALSE),IF(J990=21001,VLOOKUP(K990,'ISO-reference'!$E$1:$F$75,2,FALSE),"No ISO Mapping")))</f>
        <v xml:space="preserve"> Management review inputs</v>
      </c>
      <c r="M990" s="49" t="s">
        <v>73</v>
      </c>
      <c r="N990" s="16"/>
      <c r="O990" s="52">
        <f>Table1[[#This Row],[Audit Report Date]]+60</f>
        <v>44584</v>
      </c>
      <c r="P990" s="52">
        <v>44610</v>
      </c>
      <c r="Q990" s="82" t="s">
        <v>2017</v>
      </c>
      <c r="R990" s="28" t="str">
        <f t="shared" si="106"/>
        <v>Closed</v>
      </c>
      <c r="S990" s="17">
        <f t="shared" ca="1" si="102"/>
        <v>86</v>
      </c>
      <c r="T990" s="17">
        <f t="shared" si="110"/>
        <v>26</v>
      </c>
      <c r="U990" s="45"/>
      <c r="V990" s="45">
        <v>51590</v>
      </c>
    </row>
    <row r="991" spans="1:22" ht="27.6">
      <c r="A991" s="45">
        <v>990</v>
      </c>
      <c r="B991" s="82" t="s">
        <v>1888</v>
      </c>
      <c r="C991" s="49" t="s">
        <v>9</v>
      </c>
      <c r="D991" s="51">
        <v>44524</v>
      </c>
      <c r="E991" s="51" t="s">
        <v>2551</v>
      </c>
      <c r="F991" s="51" t="s">
        <v>76</v>
      </c>
      <c r="G991" s="49" t="s">
        <v>1892</v>
      </c>
      <c r="H991" s="49" t="s">
        <v>88</v>
      </c>
      <c r="I991" s="49" t="str">
        <f t="shared" si="107"/>
        <v>Neutral</v>
      </c>
      <c r="J991" s="45">
        <v>9001</v>
      </c>
      <c r="K991" s="49">
        <v>7.2</v>
      </c>
      <c r="L991" s="82" t="str">
        <f>IF(J991=9001,VLOOKUP(K991,'ISO-reference'!$C$1:$D$67,2,FALSE),IF(J991=45001,VLOOKUP(K991,'ISO-reference'!$A$1:$B$40,2,FALSE),IF(J991=21001,VLOOKUP(K991,'ISO-reference'!$E$1:$F$75,2,FALSE),"No ISO Mapping")))</f>
        <v xml:space="preserve"> Competence</v>
      </c>
      <c r="M991" s="49" t="s">
        <v>73</v>
      </c>
      <c r="N991" s="16"/>
      <c r="O991" s="52">
        <f>Table1[[#This Row],[Audit Report Date]]+60</f>
        <v>44584</v>
      </c>
      <c r="P991" s="52">
        <v>44610</v>
      </c>
      <c r="Q991" s="82" t="s">
        <v>2014</v>
      </c>
      <c r="R991" s="28" t="str">
        <f t="shared" si="106"/>
        <v>Closed</v>
      </c>
      <c r="S991" s="17">
        <f t="shared" ca="1" si="102"/>
        <v>86</v>
      </c>
      <c r="T991" s="17">
        <f t="shared" si="110"/>
        <v>26</v>
      </c>
      <c r="U991" s="45"/>
      <c r="V991" s="45">
        <v>51591</v>
      </c>
    </row>
    <row r="992" spans="1:22">
      <c r="A992" s="45">
        <v>991</v>
      </c>
      <c r="B992" s="95" t="s">
        <v>1889</v>
      </c>
      <c r="C992" s="49" t="s">
        <v>9</v>
      </c>
      <c r="D992" s="51">
        <v>44524</v>
      </c>
      <c r="E992" s="51" t="s">
        <v>2551</v>
      </c>
      <c r="F992" s="51" t="s">
        <v>76</v>
      </c>
      <c r="G992" s="49" t="s">
        <v>1892</v>
      </c>
      <c r="H992" s="49" t="s">
        <v>19</v>
      </c>
      <c r="I992" s="49" t="str">
        <f t="shared" si="107"/>
        <v>Neutral</v>
      </c>
      <c r="J992" s="45">
        <v>9001</v>
      </c>
      <c r="K992" s="49">
        <v>7.5</v>
      </c>
      <c r="L992" s="82" t="str">
        <f>IF(J992=9001,VLOOKUP(K992,'ISO-reference'!$C$1:$D$67,2,FALSE),IF(J992=45001,VLOOKUP(K992,'ISO-reference'!$A$1:$B$40,2,FALSE),IF(J992=21001,VLOOKUP(K992,'ISO-reference'!$E$1:$F$75,2,FALSE),"No ISO Mapping")))</f>
        <v xml:space="preserve"> Documented information</v>
      </c>
      <c r="M992" s="49" t="s">
        <v>73</v>
      </c>
      <c r="N992" s="16"/>
      <c r="O992" s="52">
        <f>Table1[[#This Row],[Audit Report Date]]+60</f>
        <v>44584</v>
      </c>
      <c r="P992" s="52">
        <v>44610</v>
      </c>
      <c r="Q992" s="82" t="s">
        <v>2015</v>
      </c>
      <c r="R992" s="28" t="str">
        <f t="shared" si="106"/>
        <v>Closed</v>
      </c>
      <c r="S992" s="17">
        <f t="shared" ca="1" si="102"/>
        <v>86</v>
      </c>
      <c r="T992" s="17">
        <f t="shared" si="110"/>
        <v>26</v>
      </c>
      <c r="U992" s="45"/>
      <c r="V992" s="45">
        <v>51592</v>
      </c>
    </row>
    <row r="993" spans="1:22">
      <c r="A993" s="45">
        <v>992</v>
      </c>
      <c r="B993" s="95" t="s">
        <v>1890</v>
      </c>
      <c r="C993" s="49" t="s">
        <v>9</v>
      </c>
      <c r="D993" s="51">
        <v>44524</v>
      </c>
      <c r="E993" s="51" t="s">
        <v>2551</v>
      </c>
      <c r="F993" s="51" t="s">
        <v>76</v>
      </c>
      <c r="G993" s="49" t="s">
        <v>1892</v>
      </c>
      <c r="H993" s="49" t="s">
        <v>19</v>
      </c>
      <c r="I993" s="49" t="str">
        <f t="shared" si="107"/>
        <v>Neutral</v>
      </c>
      <c r="J993" s="45">
        <v>9001</v>
      </c>
      <c r="K993" s="49" t="s">
        <v>72</v>
      </c>
      <c r="L993" s="82" t="str">
        <f>IF(J993=9001,VLOOKUP(K993,'ISO-reference'!$C$1:$D$67,2,FALSE),IF(J993=45001,VLOOKUP(K993,'ISO-reference'!$A$1:$B$40,2,FALSE),IF(J993=21001,VLOOKUP(K993,'ISO-reference'!$E$1:$F$75,2,FALSE),"No ISO Mapping")))</f>
        <v xml:space="preserve"> Control of documented information</v>
      </c>
      <c r="M993" s="49" t="s">
        <v>73</v>
      </c>
      <c r="N993" s="16"/>
      <c r="O993" s="52">
        <f>Table1[[#This Row],[Audit Report Date]]+60</f>
        <v>44584</v>
      </c>
      <c r="P993" s="52">
        <v>44610</v>
      </c>
      <c r="Q993" s="82" t="s">
        <v>2016</v>
      </c>
      <c r="R993" s="28" t="str">
        <f t="shared" si="106"/>
        <v>Closed</v>
      </c>
      <c r="S993" s="17">
        <f t="shared" ca="1" si="102"/>
        <v>86</v>
      </c>
      <c r="T993" s="17">
        <f t="shared" si="110"/>
        <v>26</v>
      </c>
      <c r="U993" s="45"/>
      <c r="V993" s="45">
        <v>51593</v>
      </c>
    </row>
    <row r="994" spans="1:22" ht="27.6">
      <c r="A994" s="45">
        <v>993</v>
      </c>
      <c r="B994" s="95" t="s">
        <v>1894</v>
      </c>
      <c r="C994" s="49" t="s">
        <v>9</v>
      </c>
      <c r="D994" s="51">
        <v>44529</v>
      </c>
      <c r="E994" s="51" t="s">
        <v>2551</v>
      </c>
      <c r="F994" s="51" t="s">
        <v>76</v>
      </c>
      <c r="G994" s="49" t="s">
        <v>1267</v>
      </c>
      <c r="H994" s="49" t="s">
        <v>12</v>
      </c>
      <c r="I994" s="49" t="str">
        <f t="shared" si="107"/>
        <v>Negative</v>
      </c>
      <c r="J994" s="45">
        <v>9001</v>
      </c>
      <c r="K994" s="49">
        <v>7.3</v>
      </c>
      <c r="L994" s="82" t="str">
        <f>IF(J994=9001,VLOOKUP(K994,'ISO-reference'!$C$1:$D$67,2,FALSE),IF(J994=45001,VLOOKUP(K994,'ISO-reference'!$A$1:$B$40,2,FALSE),IF(J994=21001,VLOOKUP(K994,'ISO-reference'!$E$1:$F$75,2,FALSE),"No ISO Mapping")))</f>
        <v xml:space="preserve"> Awareness</v>
      </c>
      <c r="M994" s="49" t="s">
        <v>73</v>
      </c>
      <c r="N994" s="16"/>
      <c r="O994" s="52">
        <f>Table1[[#This Row],[Audit Report Date]]+60</f>
        <v>44589</v>
      </c>
      <c r="P994" s="52">
        <v>44618</v>
      </c>
      <c r="Q994" s="82" t="s">
        <v>2037</v>
      </c>
      <c r="R994" s="28" t="str">
        <f t="shared" si="106"/>
        <v>Closed</v>
      </c>
      <c r="S994" s="17">
        <f t="shared" ca="1" si="102"/>
        <v>89</v>
      </c>
      <c r="T994" s="17">
        <f t="shared" ref="T994:T1014" si="111">IF(R994="Open",0, P994-O994)</f>
        <v>29</v>
      </c>
      <c r="U994" s="45"/>
      <c r="V994" s="45">
        <v>51802</v>
      </c>
    </row>
    <row r="995" spans="1:22" ht="27.6">
      <c r="A995" s="45">
        <v>994</v>
      </c>
      <c r="B995" s="95" t="s">
        <v>1895</v>
      </c>
      <c r="C995" s="49" t="s">
        <v>9</v>
      </c>
      <c r="D995" s="51">
        <v>44529</v>
      </c>
      <c r="E995" s="51" t="s">
        <v>2551</v>
      </c>
      <c r="F995" s="51" t="s">
        <v>76</v>
      </c>
      <c r="G995" s="49" t="s">
        <v>1267</v>
      </c>
      <c r="H995" s="49" t="s">
        <v>12</v>
      </c>
      <c r="I995" s="49" t="str">
        <f t="shared" si="107"/>
        <v>Negative</v>
      </c>
      <c r="J995" s="45">
        <v>9001</v>
      </c>
      <c r="K995" s="49" t="s">
        <v>1643</v>
      </c>
      <c r="L995" s="82" t="str">
        <f>IF(J995=9001,VLOOKUP(K995,'ISO-reference'!$C$1:$D$67,2,FALSE),IF(J995=45001,VLOOKUP(K995,'ISO-reference'!$A$1:$B$40,2,FALSE),IF(J995=21001,VLOOKUP(K995,'ISO-reference'!$E$1:$F$75,2,FALSE),"No ISO Mapping")))</f>
        <v xml:space="preserve"> Management review inputs</v>
      </c>
      <c r="M995" s="49" t="s">
        <v>73</v>
      </c>
      <c r="N995" s="16"/>
      <c r="O995" s="52">
        <f>Table1[[#This Row],[Audit Report Date]]+60</f>
        <v>44589</v>
      </c>
      <c r="P995" s="52">
        <v>44618</v>
      </c>
      <c r="Q995" s="82" t="s">
        <v>2038</v>
      </c>
      <c r="R995" s="28" t="str">
        <f t="shared" si="106"/>
        <v>Closed</v>
      </c>
      <c r="S995" s="17">
        <f t="shared" ca="1" si="102"/>
        <v>89</v>
      </c>
      <c r="T995" s="17">
        <f t="shared" si="111"/>
        <v>29</v>
      </c>
      <c r="U995" s="45"/>
      <c r="V995" s="45">
        <v>51803</v>
      </c>
    </row>
    <row r="996" spans="1:22" ht="27.6">
      <c r="A996" s="45">
        <v>995</v>
      </c>
      <c r="B996" s="95" t="s">
        <v>1896</v>
      </c>
      <c r="C996" s="49" t="s">
        <v>9</v>
      </c>
      <c r="D996" s="51">
        <v>44529</v>
      </c>
      <c r="E996" s="51" t="s">
        <v>2551</v>
      </c>
      <c r="F996" s="51" t="s">
        <v>76</v>
      </c>
      <c r="G996" s="49" t="s">
        <v>1267</v>
      </c>
      <c r="H996" s="49" t="s">
        <v>88</v>
      </c>
      <c r="I996" s="49" t="str">
        <f t="shared" si="107"/>
        <v>Neutral</v>
      </c>
      <c r="J996" s="45">
        <v>9001</v>
      </c>
      <c r="K996" s="49">
        <v>8.1</v>
      </c>
      <c r="L996" s="82" t="str">
        <f>IF(J996=9001,VLOOKUP(K996,'ISO-reference'!$C$1:$D$67,2,FALSE),IF(J996=45001,VLOOKUP(K996,'ISO-reference'!$A$1:$B$40,2,FALSE),IF(J996=21001,VLOOKUP(K996,'ISO-reference'!$E$1:$F$75,2,FALSE),"No ISO Mapping")))</f>
        <v xml:space="preserve"> Operational planning and control</v>
      </c>
      <c r="M996" s="49" t="s">
        <v>21</v>
      </c>
      <c r="N996" s="16"/>
      <c r="O996" s="52">
        <f>Table1[[#This Row],[Audit Report Date]]+60</f>
        <v>44589</v>
      </c>
      <c r="P996" s="52">
        <v>44597</v>
      </c>
      <c r="Q996" s="82" t="s">
        <v>1995</v>
      </c>
      <c r="R996" s="28" t="str">
        <f t="shared" si="106"/>
        <v>Closed</v>
      </c>
      <c r="S996" s="17">
        <f t="shared" ca="1" si="102"/>
        <v>68</v>
      </c>
      <c r="T996" s="17">
        <f t="shared" si="111"/>
        <v>8</v>
      </c>
      <c r="U996" s="45"/>
      <c r="V996" s="45">
        <v>51804</v>
      </c>
    </row>
    <row r="997" spans="1:22" ht="55.2">
      <c r="A997" s="45">
        <v>996</v>
      </c>
      <c r="B997" s="82" t="s">
        <v>1897</v>
      </c>
      <c r="C997" s="49" t="s">
        <v>9</v>
      </c>
      <c r="D997" s="51">
        <v>44529</v>
      </c>
      <c r="E997" s="51" t="s">
        <v>2551</v>
      </c>
      <c r="F997" s="51" t="s">
        <v>76</v>
      </c>
      <c r="G997" s="49" t="s">
        <v>1267</v>
      </c>
      <c r="H997" s="49" t="s">
        <v>88</v>
      </c>
      <c r="I997" s="49" t="str">
        <f t="shared" si="107"/>
        <v>Neutral</v>
      </c>
      <c r="J997" s="45">
        <v>9001</v>
      </c>
      <c r="K997" s="49" t="s">
        <v>72</v>
      </c>
      <c r="L997" s="82" t="str">
        <f>IF(J997=9001,VLOOKUP(K997,'ISO-reference'!$C$1:$D$67,2,FALSE),IF(J997=45001,VLOOKUP(K997,'ISO-reference'!$A$1:$B$40,2,FALSE),IF(J997=21001,VLOOKUP(K997,'ISO-reference'!$E$1:$F$75,2,FALSE),"No ISO Mapping")))</f>
        <v xml:space="preserve"> Control of documented information</v>
      </c>
      <c r="M997" s="49" t="s">
        <v>21</v>
      </c>
      <c r="N997" s="16"/>
      <c r="O997" s="52">
        <f>Table1[[#This Row],[Audit Report Date]]+60</f>
        <v>44589</v>
      </c>
      <c r="P997" s="52">
        <v>44597</v>
      </c>
      <c r="Q997" s="82" t="s">
        <v>1996</v>
      </c>
      <c r="R997" s="28" t="str">
        <f t="shared" si="106"/>
        <v>Closed</v>
      </c>
      <c r="S997" s="17">
        <f t="shared" ca="1" si="102"/>
        <v>68</v>
      </c>
      <c r="T997" s="17">
        <f t="shared" si="111"/>
        <v>8</v>
      </c>
      <c r="U997" s="45"/>
      <c r="V997" s="45">
        <v>51805</v>
      </c>
    </row>
    <row r="998" spans="1:22">
      <c r="A998" s="45">
        <v>997</v>
      </c>
      <c r="B998" s="95" t="s">
        <v>1898</v>
      </c>
      <c r="C998" s="49" t="s">
        <v>9</v>
      </c>
      <c r="D998" s="51">
        <v>44529</v>
      </c>
      <c r="E998" s="51" t="s">
        <v>2551</v>
      </c>
      <c r="F998" s="51" t="s">
        <v>76</v>
      </c>
      <c r="G998" s="49" t="s">
        <v>1267</v>
      </c>
      <c r="H998" s="49" t="s">
        <v>88</v>
      </c>
      <c r="I998" s="49" t="str">
        <f t="shared" si="107"/>
        <v>Neutral</v>
      </c>
      <c r="J998" s="45">
        <v>9001</v>
      </c>
      <c r="K998" s="49" t="s">
        <v>72</v>
      </c>
      <c r="L998" s="82" t="str">
        <f>IF(J998=9001,VLOOKUP(K998,'ISO-reference'!$C$1:$D$67,2,FALSE),IF(J998=45001,VLOOKUP(K998,'ISO-reference'!$A$1:$B$40,2,FALSE),IF(J998=21001,VLOOKUP(K998,'ISO-reference'!$E$1:$F$75,2,FALSE),"No ISO Mapping")))</f>
        <v xml:space="preserve"> Control of documented information</v>
      </c>
      <c r="M998" s="49" t="s">
        <v>13</v>
      </c>
      <c r="N998" s="16"/>
      <c r="O998" s="52">
        <f>Table1[[#This Row],[Audit Report Date]]+60</f>
        <v>44589</v>
      </c>
      <c r="P998" s="52">
        <v>44616</v>
      </c>
      <c r="Q998" s="82" t="s">
        <v>2035</v>
      </c>
      <c r="R998" s="28" t="str">
        <f t="shared" si="106"/>
        <v>Closed</v>
      </c>
      <c r="S998" s="17">
        <f t="shared" ca="1" si="102"/>
        <v>87</v>
      </c>
      <c r="T998" s="17">
        <f t="shared" si="111"/>
        <v>27</v>
      </c>
      <c r="U998" s="45"/>
      <c r="V998" s="45">
        <v>51806</v>
      </c>
    </row>
    <row r="999" spans="1:22" ht="27.6">
      <c r="A999" s="45">
        <v>998</v>
      </c>
      <c r="B999" s="95" t="s">
        <v>1899</v>
      </c>
      <c r="C999" s="49" t="s">
        <v>9</v>
      </c>
      <c r="D999" s="51">
        <v>44529</v>
      </c>
      <c r="E999" s="51" t="s">
        <v>2551</v>
      </c>
      <c r="F999" s="51" t="s">
        <v>76</v>
      </c>
      <c r="G999" s="49" t="s">
        <v>1267</v>
      </c>
      <c r="H999" s="49" t="s">
        <v>88</v>
      </c>
      <c r="I999" s="49" t="str">
        <f t="shared" si="107"/>
        <v>Neutral</v>
      </c>
      <c r="J999" s="45">
        <v>9001</v>
      </c>
      <c r="K999" s="49">
        <v>6.1</v>
      </c>
      <c r="L999" s="82" t="str">
        <f>IF(J999=9001,VLOOKUP(K999,'ISO-reference'!$C$1:$D$67,2,FALSE),IF(J999=45001,VLOOKUP(K999,'ISO-reference'!$A$1:$B$40,2,FALSE),IF(J999=21001,VLOOKUP(K999,'ISO-reference'!$E$1:$F$75,2,FALSE),"No ISO Mapping")))</f>
        <v xml:space="preserve"> Address risk &amp; opportunity</v>
      </c>
      <c r="M999" s="49" t="s">
        <v>16</v>
      </c>
      <c r="N999" s="16"/>
      <c r="O999" s="52">
        <f>Table1[[#This Row],[Audit Report Date]]+60</f>
        <v>44589</v>
      </c>
      <c r="P999" s="52">
        <v>44600</v>
      </c>
      <c r="Q999" s="82" t="s">
        <v>1989</v>
      </c>
      <c r="R999" s="28" t="str">
        <f t="shared" si="106"/>
        <v>Closed</v>
      </c>
      <c r="S999" s="17">
        <f t="shared" ca="1" si="102"/>
        <v>71</v>
      </c>
      <c r="T999" s="17">
        <f t="shared" si="111"/>
        <v>11</v>
      </c>
      <c r="U999" s="45"/>
      <c r="V999" s="45">
        <v>51807</v>
      </c>
    </row>
    <row r="1000" spans="1:22" ht="27.6">
      <c r="A1000" s="45">
        <v>999</v>
      </c>
      <c r="B1000" s="95" t="s">
        <v>1900</v>
      </c>
      <c r="C1000" s="49" t="s">
        <v>9</v>
      </c>
      <c r="D1000" s="51">
        <v>44529</v>
      </c>
      <c r="E1000" s="51" t="s">
        <v>2551</v>
      </c>
      <c r="F1000" s="51" t="s">
        <v>76</v>
      </c>
      <c r="G1000" s="49" t="s">
        <v>1267</v>
      </c>
      <c r="H1000" s="49" t="s">
        <v>88</v>
      </c>
      <c r="I1000" s="49" t="str">
        <f t="shared" si="107"/>
        <v>Neutral</v>
      </c>
      <c r="J1000" s="45">
        <v>9001</v>
      </c>
      <c r="K1000" s="57">
        <v>10.199999999999999</v>
      </c>
      <c r="L1000" s="82" t="str">
        <f>IF(J1000=9001,VLOOKUP(K1000,'ISO-reference'!$C$1:$D$67,2,FALSE),IF(J1000=45001,VLOOKUP(K1000,'ISO-reference'!$A$1:$B$40,2,FALSE),IF(J1000=21001,VLOOKUP(K1000,'ISO-reference'!$E$1:$F$75,2,FALSE),"No ISO Mapping")))</f>
        <v xml:space="preserve"> Nonconformity &amp; corrective action</v>
      </c>
      <c r="M1000" s="49" t="s">
        <v>73</v>
      </c>
      <c r="N1000" s="16"/>
      <c r="O1000" s="52">
        <f>Table1[[#This Row],[Audit Report Date]]+60</f>
        <v>44589</v>
      </c>
      <c r="P1000" s="52">
        <v>44616</v>
      </c>
      <c r="Q1000" s="82" t="s">
        <v>2036</v>
      </c>
      <c r="R1000" s="28" t="str">
        <f t="shared" si="106"/>
        <v>Closed</v>
      </c>
      <c r="S1000" s="17">
        <f t="shared" ca="1" si="102"/>
        <v>87</v>
      </c>
      <c r="T1000" s="17">
        <f t="shared" si="111"/>
        <v>27</v>
      </c>
      <c r="U1000" s="45"/>
      <c r="V1000" s="45">
        <v>51809</v>
      </c>
    </row>
    <row r="1001" spans="1:22">
      <c r="A1001" s="45">
        <v>1000</v>
      </c>
      <c r="B1001" s="95" t="s">
        <v>1901</v>
      </c>
      <c r="C1001" s="49" t="s">
        <v>9</v>
      </c>
      <c r="D1001" s="51">
        <v>44529</v>
      </c>
      <c r="E1001" s="51" t="s">
        <v>2551</v>
      </c>
      <c r="F1001" s="51" t="s">
        <v>76</v>
      </c>
      <c r="G1001" s="49" t="s">
        <v>1267</v>
      </c>
      <c r="H1001" s="49" t="s">
        <v>88</v>
      </c>
      <c r="I1001" s="49" t="str">
        <f t="shared" si="107"/>
        <v>Neutral</v>
      </c>
      <c r="J1001" s="45">
        <v>9001</v>
      </c>
      <c r="K1001" s="49">
        <v>6.1</v>
      </c>
      <c r="L1001" s="82" t="str">
        <f>IF(J1001=9001,VLOOKUP(K1001,'ISO-reference'!$C$1:$D$67,2,FALSE),IF(J1001=45001,VLOOKUP(K1001,'ISO-reference'!$A$1:$B$40,2,FALSE),IF(J1001=21001,VLOOKUP(K1001,'ISO-reference'!$E$1:$F$75,2,FALSE),"No ISO Mapping")))</f>
        <v xml:space="preserve"> Address risk &amp; opportunity</v>
      </c>
      <c r="M1001" s="49" t="s">
        <v>16</v>
      </c>
      <c r="N1001" s="16"/>
      <c r="O1001" s="52">
        <f>Table1[[#This Row],[Audit Report Date]]+60</f>
        <v>44589</v>
      </c>
      <c r="P1001" s="52">
        <v>44600</v>
      </c>
      <c r="Q1001" s="82" t="s">
        <v>1991</v>
      </c>
      <c r="R1001" s="28" t="str">
        <f t="shared" si="106"/>
        <v>Closed</v>
      </c>
      <c r="S1001" s="17">
        <f t="shared" ca="1" si="102"/>
        <v>71</v>
      </c>
      <c r="T1001" s="17">
        <f t="shared" si="111"/>
        <v>11</v>
      </c>
      <c r="U1001" s="45"/>
      <c r="V1001" s="45">
        <v>51810</v>
      </c>
    </row>
    <row r="1002" spans="1:22">
      <c r="A1002" s="45">
        <v>1001</v>
      </c>
      <c r="B1002" s="95" t="s">
        <v>1902</v>
      </c>
      <c r="C1002" s="49" t="s">
        <v>9</v>
      </c>
      <c r="D1002" s="51">
        <v>44529</v>
      </c>
      <c r="E1002" s="51" t="s">
        <v>2551</v>
      </c>
      <c r="F1002" s="51" t="s">
        <v>76</v>
      </c>
      <c r="G1002" s="49" t="s">
        <v>1267</v>
      </c>
      <c r="H1002" s="49" t="s">
        <v>88</v>
      </c>
      <c r="I1002" s="49" t="str">
        <f t="shared" si="107"/>
        <v>Neutral</v>
      </c>
      <c r="J1002" s="45">
        <v>9001</v>
      </c>
      <c r="K1002" s="49" t="s">
        <v>57</v>
      </c>
      <c r="L1002" s="82" t="str">
        <f>IF(J1002=9001,VLOOKUP(K1002,'ISO-reference'!$C$1:$D$67,2,FALSE),IF(J1002=45001,VLOOKUP(K1002,'ISO-reference'!$A$1:$B$40,2,FALSE),IF(J1002=21001,VLOOKUP(K1002,'ISO-reference'!$E$1:$F$75,2,FALSE),"No ISO Mapping")))</f>
        <v xml:space="preserve"> Creating and updating</v>
      </c>
      <c r="M1002" s="49" t="s">
        <v>16</v>
      </c>
      <c r="N1002" s="16"/>
      <c r="O1002" s="52">
        <f>Table1[[#This Row],[Audit Report Date]]+60</f>
        <v>44589</v>
      </c>
      <c r="P1002" s="52">
        <v>44600</v>
      </c>
      <c r="Q1002" s="82" t="s">
        <v>1988</v>
      </c>
      <c r="R1002" s="28" t="str">
        <f t="shared" si="106"/>
        <v>Closed</v>
      </c>
      <c r="S1002" s="17">
        <f t="shared" ca="1" si="102"/>
        <v>71</v>
      </c>
      <c r="T1002" s="17">
        <f t="shared" si="111"/>
        <v>11</v>
      </c>
      <c r="U1002" s="45"/>
      <c r="V1002" s="45">
        <v>51811</v>
      </c>
    </row>
    <row r="1003" spans="1:22" ht="27.6">
      <c r="A1003" s="45">
        <v>1002</v>
      </c>
      <c r="B1003" s="95" t="s">
        <v>1903</v>
      </c>
      <c r="C1003" s="49" t="s">
        <v>9</v>
      </c>
      <c r="D1003" s="51">
        <v>44529</v>
      </c>
      <c r="E1003" s="51" t="s">
        <v>2551</v>
      </c>
      <c r="F1003" s="51" t="s">
        <v>76</v>
      </c>
      <c r="G1003" s="49" t="s">
        <v>1267</v>
      </c>
      <c r="H1003" s="49" t="s">
        <v>88</v>
      </c>
      <c r="I1003" s="49" t="str">
        <f t="shared" si="107"/>
        <v>Neutral</v>
      </c>
      <c r="J1003" s="45">
        <v>45001</v>
      </c>
      <c r="K1003" s="49" t="s">
        <v>591</v>
      </c>
      <c r="L1003" s="82" t="str">
        <f>IF(J1003=9001,VLOOKUP(K1003,'ISO-reference'!$C$1:$D$67,2,FALSE),IF(J1003=45001,VLOOKUP(K1003,'ISO-reference'!$A$1:$B$40,2,FALSE),IF(J1003=21001,VLOOKUP(K1003,'ISO-reference'!$E$1:$F$75,2,FALSE),"No ISO Mapping")))</f>
        <v xml:space="preserve"> Eliminating Hazards and reducing OH&amp;S risks</v>
      </c>
      <c r="M1003" s="49" t="s">
        <v>16</v>
      </c>
      <c r="N1003" s="16"/>
      <c r="O1003" s="52">
        <f>Table1[[#This Row],[Audit Report Date]]+60</f>
        <v>44589</v>
      </c>
      <c r="P1003" s="52">
        <v>44597</v>
      </c>
      <c r="Q1003" s="82" t="s">
        <v>1997</v>
      </c>
      <c r="R1003" s="28" t="str">
        <f t="shared" si="106"/>
        <v>Closed</v>
      </c>
      <c r="S1003" s="17">
        <f t="shared" ref="S1003:S1066" ca="1" si="112">IF(P1003="NA",TODAY()-D1003, P1003-D1003)</f>
        <v>68</v>
      </c>
      <c r="T1003" s="17">
        <f t="shared" si="111"/>
        <v>8</v>
      </c>
      <c r="U1003" s="45"/>
      <c r="V1003" s="45">
        <v>51812</v>
      </c>
    </row>
    <row r="1004" spans="1:22" ht="27.6">
      <c r="A1004" s="45">
        <v>1003</v>
      </c>
      <c r="B1004" s="82" t="s">
        <v>1904</v>
      </c>
      <c r="C1004" s="49" t="s">
        <v>9</v>
      </c>
      <c r="D1004" s="51">
        <v>44529</v>
      </c>
      <c r="E1004" s="51" t="s">
        <v>2551</v>
      </c>
      <c r="F1004" s="51" t="s">
        <v>76</v>
      </c>
      <c r="G1004" s="49" t="s">
        <v>1267</v>
      </c>
      <c r="H1004" s="49" t="s">
        <v>88</v>
      </c>
      <c r="I1004" s="49" t="str">
        <f t="shared" si="107"/>
        <v>Neutral</v>
      </c>
      <c r="J1004" s="45">
        <v>45001</v>
      </c>
      <c r="K1004" s="45">
        <v>7.2</v>
      </c>
      <c r="L1004" s="82" t="str">
        <f>IF(J1004=9001,VLOOKUP(K1004,'ISO-reference'!$C$1:$D$67,2,FALSE),IF(J1004=45001,VLOOKUP(K1004,'ISO-reference'!$A$1:$B$40,2,FALSE),IF(J1004=21001,VLOOKUP(K1004,'ISO-reference'!$E$1:$F$75,2,FALSE),"No ISO Mapping")))</f>
        <v xml:space="preserve"> Competence</v>
      </c>
      <c r="M1004" s="49" t="s">
        <v>13</v>
      </c>
      <c r="N1004" s="16"/>
      <c r="O1004" s="52">
        <f>Table1[[#This Row],[Audit Report Date]]+60</f>
        <v>44589</v>
      </c>
      <c r="P1004" s="52">
        <v>44597</v>
      </c>
      <c r="Q1004" s="82" t="s">
        <v>1998</v>
      </c>
      <c r="R1004" s="28" t="str">
        <f t="shared" si="106"/>
        <v>Closed</v>
      </c>
      <c r="S1004" s="17">
        <f t="shared" ca="1" si="112"/>
        <v>68</v>
      </c>
      <c r="T1004" s="17">
        <f t="shared" si="111"/>
        <v>8</v>
      </c>
      <c r="U1004" s="45"/>
      <c r="V1004" s="45">
        <v>51813</v>
      </c>
    </row>
    <row r="1005" spans="1:22" ht="27.6">
      <c r="A1005" s="45">
        <v>1004</v>
      </c>
      <c r="B1005" s="95" t="s">
        <v>1905</v>
      </c>
      <c r="C1005" s="49" t="s">
        <v>9</v>
      </c>
      <c r="D1005" s="51">
        <v>44529</v>
      </c>
      <c r="E1005" s="51" t="s">
        <v>2551</v>
      </c>
      <c r="F1005" s="51" t="s">
        <v>76</v>
      </c>
      <c r="G1005" s="49" t="s">
        <v>1267</v>
      </c>
      <c r="H1005" s="49" t="s">
        <v>88</v>
      </c>
      <c r="I1005" s="49" t="str">
        <f t="shared" si="107"/>
        <v>Neutral</v>
      </c>
      <c r="J1005" s="45">
        <v>45001</v>
      </c>
      <c r="K1005" s="49" t="s">
        <v>591</v>
      </c>
      <c r="L1005" s="82" t="str">
        <f>IF(J1005=9001,VLOOKUP(K1005,'ISO-reference'!$C$1:$D$67,2,FALSE),IF(J1005=45001,VLOOKUP(K1005,'ISO-reference'!$A$1:$B$40,2,FALSE),IF(J1005=21001,VLOOKUP(K1005,'ISO-reference'!$E$1:$F$75,2,FALSE),"No ISO Mapping")))</f>
        <v xml:space="preserve"> Eliminating Hazards and reducing OH&amp;S risks</v>
      </c>
      <c r="M1005" s="49" t="s">
        <v>16</v>
      </c>
      <c r="N1005" s="16"/>
      <c r="O1005" s="52">
        <f>Table1[[#This Row],[Audit Report Date]]+60</f>
        <v>44589</v>
      </c>
      <c r="P1005" s="52">
        <v>44597</v>
      </c>
      <c r="Q1005" s="82" t="s">
        <v>1999</v>
      </c>
      <c r="R1005" s="28" t="str">
        <f t="shared" si="106"/>
        <v>Closed</v>
      </c>
      <c r="S1005" s="17">
        <f t="shared" ca="1" si="112"/>
        <v>68</v>
      </c>
      <c r="T1005" s="17">
        <f t="shared" si="111"/>
        <v>8</v>
      </c>
      <c r="U1005" s="45"/>
      <c r="V1005" s="45">
        <v>51814</v>
      </c>
    </row>
    <row r="1006" spans="1:22" ht="27.6">
      <c r="A1006" s="45">
        <v>1005</v>
      </c>
      <c r="B1006" s="95" t="s">
        <v>1906</v>
      </c>
      <c r="C1006" s="49" t="s">
        <v>9</v>
      </c>
      <c r="D1006" s="51">
        <v>44529</v>
      </c>
      <c r="E1006" s="51" t="s">
        <v>2551</v>
      </c>
      <c r="F1006" s="51" t="s">
        <v>76</v>
      </c>
      <c r="G1006" s="49" t="s">
        <v>1267</v>
      </c>
      <c r="H1006" s="49" t="s">
        <v>88</v>
      </c>
      <c r="I1006" s="49" t="str">
        <f t="shared" si="107"/>
        <v>Neutral</v>
      </c>
      <c r="J1006" s="45">
        <v>45001</v>
      </c>
      <c r="K1006" s="49" t="s">
        <v>591</v>
      </c>
      <c r="L1006" s="82" t="str">
        <f>IF(J1006=9001,VLOOKUP(K1006,'ISO-reference'!$C$1:$D$67,2,FALSE),IF(J1006=45001,VLOOKUP(K1006,'ISO-reference'!$A$1:$B$40,2,FALSE),IF(J1006=21001,VLOOKUP(K1006,'ISO-reference'!$E$1:$F$75,2,FALSE),"No ISO Mapping")))</f>
        <v xml:space="preserve"> Eliminating Hazards and reducing OH&amp;S risks</v>
      </c>
      <c r="M1006" s="49" t="s">
        <v>16</v>
      </c>
      <c r="N1006" s="16"/>
      <c r="O1006" s="52">
        <f>Table1[[#This Row],[Audit Report Date]]+60</f>
        <v>44589</v>
      </c>
      <c r="P1006" s="52">
        <v>44600</v>
      </c>
      <c r="Q1006" s="82" t="s">
        <v>1990</v>
      </c>
      <c r="R1006" s="28" t="str">
        <f t="shared" si="106"/>
        <v>Closed</v>
      </c>
      <c r="S1006" s="17">
        <f t="shared" ca="1" si="112"/>
        <v>71</v>
      </c>
      <c r="T1006" s="17">
        <f t="shared" si="111"/>
        <v>11</v>
      </c>
      <c r="U1006" s="45"/>
      <c r="V1006" s="45">
        <v>51815</v>
      </c>
    </row>
    <row r="1007" spans="1:22" ht="27.6">
      <c r="A1007" s="45">
        <v>1006</v>
      </c>
      <c r="B1007" s="95" t="s">
        <v>1907</v>
      </c>
      <c r="C1007" s="49" t="s">
        <v>9</v>
      </c>
      <c r="D1007" s="51">
        <v>44529</v>
      </c>
      <c r="E1007" s="51" t="s">
        <v>2551</v>
      </c>
      <c r="F1007" s="51" t="s">
        <v>76</v>
      </c>
      <c r="G1007" s="49" t="s">
        <v>1267</v>
      </c>
      <c r="H1007" s="49" t="s">
        <v>88</v>
      </c>
      <c r="I1007" s="49" t="str">
        <f t="shared" si="107"/>
        <v>Neutral</v>
      </c>
      <c r="J1007" s="45">
        <v>45001</v>
      </c>
      <c r="K1007" s="49" t="s">
        <v>591</v>
      </c>
      <c r="L1007" s="82" t="str">
        <f>IF(J1007=9001,VLOOKUP(K1007,'ISO-reference'!$C$1:$D$67,2,FALSE),IF(J1007=45001,VLOOKUP(K1007,'ISO-reference'!$A$1:$B$40,2,FALSE),IF(J1007=21001,VLOOKUP(K1007,'ISO-reference'!$E$1:$F$75,2,FALSE),"No ISO Mapping")))</f>
        <v xml:space="preserve"> Eliminating Hazards and reducing OH&amp;S risks</v>
      </c>
      <c r="M1007" s="49" t="s">
        <v>16</v>
      </c>
      <c r="N1007" s="16"/>
      <c r="O1007" s="52">
        <f>Table1[[#This Row],[Audit Report Date]]+60</f>
        <v>44589</v>
      </c>
      <c r="P1007" s="52">
        <v>44616</v>
      </c>
      <c r="Q1007" s="82" t="s">
        <v>2033</v>
      </c>
      <c r="R1007" s="28" t="str">
        <f t="shared" si="106"/>
        <v>Closed</v>
      </c>
      <c r="S1007" s="17">
        <f t="shared" ca="1" si="112"/>
        <v>87</v>
      </c>
      <c r="T1007" s="17">
        <f t="shared" si="111"/>
        <v>27</v>
      </c>
      <c r="U1007" s="45"/>
      <c r="V1007" s="45">
        <v>51816</v>
      </c>
    </row>
    <row r="1008" spans="1:22" ht="27.6">
      <c r="A1008" s="45">
        <v>1007</v>
      </c>
      <c r="B1008" s="95" t="s">
        <v>1908</v>
      </c>
      <c r="C1008" s="49" t="s">
        <v>9</v>
      </c>
      <c r="D1008" s="51">
        <v>44529</v>
      </c>
      <c r="E1008" s="51" t="s">
        <v>2551</v>
      </c>
      <c r="F1008" s="51" t="s">
        <v>76</v>
      </c>
      <c r="G1008" s="49" t="s">
        <v>1267</v>
      </c>
      <c r="H1008" s="49" t="s">
        <v>19</v>
      </c>
      <c r="I1008" s="49" t="str">
        <f t="shared" si="107"/>
        <v>Neutral</v>
      </c>
      <c r="J1008" s="45">
        <v>9001</v>
      </c>
      <c r="K1008" s="49" t="s">
        <v>1099</v>
      </c>
      <c r="L1008" s="82" t="str">
        <f>IF(J1008=9001,VLOOKUP(K1008,'ISO-reference'!$C$1:$D$67,2,FALSE),IF(J1008=45001,VLOOKUP(K1008,'ISO-reference'!$A$1:$B$40,2,FALSE),IF(J1008=21001,VLOOKUP(K1008,'ISO-reference'!$E$1:$F$75,2,FALSE),"No ISO Mapping")))</f>
        <v xml:space="preserve"> Property belonging to customers or external providers</v>
      </c>
      <c r="M1008" s="49" t="s">
        <v>13</v>
      </c>
      <c r="N1008" s="16"/>
      <c r="O1008" s="52">
        <f>Table1[[#This Row],[Audit Report Date]]+60</f>
        <v>44589</v>
      </c>
      <c r="P1008" s="52">
        <v>44616</v>
      </c>
      <c r="Q1008" s="82" t="s">
        <v>2031</v>
      </c>
      <c r="R1008" s="28" t="str">
        <f t="shared" si="106"/>
        <v>Closed</v>
      </c>
      <c r="S1008" s="17">
        <f t="shared" ca="1" si="112"/>
        <v>87</v>
      </c>
      <c r="T1008" s="17">
        <f t="shared" si="111"/>
        <v>27</v>
      </c>
      <c r="U1008" s="45"/>
      <c r="V1008" s="45">
        <v>51817</v>
      </c>
    </row>
    <row r="1009" spans="1:22" ht="27.6">
      <c r="A1009" s="45">
        <v>1008</v>
      </c>
      <c r="B1009" s="95" t="s">
        <v>1909</v>
      </c>
      <c r="C1009" s="49" t="s">
        <v>9</v>
      </c>
      <c r="D1009" s="51">
        <v>44529</v>
      </c>
      <c r="E1009" s="51" t="s">
        <v>2551</v>
      </c>
      <c r="F1009" s="51" t="s">
        <v>76</v>
      </c>
      <c r="G1009" s="49" t="s">
        <v>1267</v>
      </c>
      <c r="H1009" s="49" t="s">
        <v>19</v>
      </c>
      <c r="I1009" s="49" t="str">
        <f t="shared" si="107"/>
        <v>Neutral</v>
      </c>
      <c r="J1009" s="45">
        <v>9001</v>
      </c>
      <c r="K1009" s="49" t="s">
        <v>947</v>
      </c>
      <c r="L1009" s="82" t="str">
        <f>IF(J1009=9001,VLOOKUP(K1009,'ISO-reference'!$C$1:$D$67,2,FALSE),IF(J1009=45001,VLOOKUP(K1009,'ISO-reference'!$A$1:$B$40,2,FALSE),IF(J1009=21001,VLOOKUP(K1009,'ISO-reference'!$E$1:$F$75,2,FALSE),"No ISO Mapping")))</f>
        <v xml:space="preserve"> Customer satisfaction</v>
      </c>
      <c r="M1009" s="49" t="s">
        <v>489</v>
      </c>
      <c r="N1009" s="16"/>
      <c r="O1009" s="52">
        <f>Table1[[#This Row],[Audit Report Date]]+60</f>
        <v>44589</v>
      </c>
      <c r="P1009" s="52">
        <v>44600</v>
      </c>
      <c r="Q1009" s="82" t="s">
        <v>1992</v>
      </c>
      <c r="R1009" s="28" t="str">
        <f t="shared" si="106"/>
        <v>Closed</v>
      </c>
      <c r="S1009" s="17">
        <f t="shared" ca="1" si="112"/>
        <v>71</v>
      </c>
      <c r="T1009" s="17">
        <f t="shared" si="111"/>
        <v>11</v>
      </c>
      <c r="U1009" s="45"/>
      <c r="V1009" s="45">
        <v>51818</v>
      </c>
    </row>
    <row r="1010" spans="1:22" ht="27.6">
      <c r="A1010" s="45">
        <v>1009</v>
      </c>
      <c r="B1010" s="95" t="s">
        <v>1910</v>
      </c>
      <c r="C1010" s="49" t="s">
        <v>9</v>
      </c>
      <c r="D1010" s="51">
        <v>44529</v>
      </c>
      <c r="E1010" s="51" t="s">
        <v>2551</v>
      </c>
      <c r="F1010" s="51" t="s">
        <v>76</v>
      </c>
      <c r="G1010" s="49" t="s">
        <v>1267</v>
      </c>
      <c r="H1010" s="49" t="s">
        <v>19</v>
      </c>
      <c r="I1010" s="49" t="str">
        <f t="shared" si="107"/>
        <v>Neutral</v>
      </c>
      <c r="J1010" s="45">
        <v>9001</v>
      </c>
      <c r="K1010" s="49">
        <v>7.3</v>
      </c>
      <c r="L1010" s="82" t="str">
        <f>IF(J1010=9001,VLOOKUP(K1010,'ISO-reference'!$C$1:$D$67,2,FALSE),IF(J1010=45001,VLOOKUP(K1010,'ISO-reference'!$A$1:$B$40,2,FALSE),IF(J1010=21001,VLOOKUP(K1010,'ISO-reference'!$E$1:$F$75,2,FALSE),"No ISO Mapping")))</f>
        <v xml:space="preserve"> Awareness</v>
      </c>
      <c r="M1010" s="49" t="s">
        <v>94</v>
      </c>
      <c r="N1010" s="16"/>
      <c r="O1010" s="52">
        <f>Table1[[#This Row],[Audit Report Date]]+60</f>
        <v>44589</v>
      </c>
      <c r="P1010" s="52">
        <v>44616</v>
      </c>
      <c r="Q1010" s="82" t="s">
        <v>2032</v>
      </c>
      <c r="R1010" s="28" t="str">
        <f t="shared" si="106"/>
        <v>Closed</v>
      </c>
      <c r="S1010" s="17">
        <f t="shared" ca="1" si="112"/>
        <v>87</v>
      </c>
      <c r="T1010" s="17">
        <f t="shared" si="111"/>
        <v>27</v>
      </c>
      <c r="U1010" s="45"/>
      <c r="V1010" s="45">
        <v>51819</v>
      </c>
    </row>
    <row r="1011" spans="1:22" ht="69">
      <c r="A1011" s="45">
        <v>1010</v>
      </c>
      <c r="B1011" s="95" t="s">
        <v>1911</v>
      </c>
      <c r="C1011" s="49" t="s">
        <v>9</v>
      </c>
      <c r="D1011" s="51">
        <v>44530</v>
      </c>
      <c r="E1011" s="51" t="s">
        <v>2551</v>
      </c>
      <c r="F1011" s="51" t="s">
        <v>76</v>
      </c>
      <c r="G1011" s="49" t="s">
        <v>1875</v>
      </c>
      <c r="H1011" s="49" t="s">
        <v>19</v>
      </c>
      <c r="I1011" s="49" t="str">
        <f t="shared" si="107"/>
        <v>Neutral</v>
      </c>
      <c r="J1011" s="45">
        <v>9001</v>
      </c>
      <c r="K1011" s="49" t="s">
        <v>57</v>
      </c>
      <c r="L1011" s="82" t="str">
        <f>IF(J1011=9001,VLOOKUP(K1011,'ISO-reference'!$C$1:$D$67,2,FALSE),IF(J1011=45001,VLOOKUP(K1011,'ISO-reference'!$A$1:$B$40,2,FALSE),IF(J1011=21001,VLOOKUP(K1011,'ISO-reference'!$E$1:$F$75,2,FALSE),"No ISO Mapping")))</f>
        <v xml:space="preserve"> Creating and updating</v>
      </c>
      <c r="M1011" s="49" t="s">
        <v>16</v>
      </c>
      <c r="N1011" s="16"/>
      <c r="O1011" s="52">
        <f>Table1[[#This Row],[Audit Report Date]]+60</f>
        <v>44590</v>
      </c>
      <c r="P1011" s="52">
        <v>44616</v>
      </c>
      <c r="Q1011" s="82" t="s">
        <v>2030</v>
      </c>
      <c r="R1011" s="28" t="str">
        <f t="shared" si="106"/>
        <v>Closed</v>
      </c>
      <c r="S1011" s="17">
        <f t="shared" ca="1" si="112"/>
        <v>86</v>
      </c>
      <c r="T1011" s="17">
        <f t="shared" si="111"/>
        <v>26</v>
      </c>
      <c r="U1011" s="45"/>
      <c r="V1011" s="45">
        <v>51822</v>
      </c>
    </row>
    <row r="1012" spans="1:22" ht="41.4">
      <c r="A1012" s="45">
        <v>1011</v>
      </c>
      <c r="B1012" s="95" t="s">
        <v>1912</v>
      </c>
      <c r="C1012" s="49" t="s">
        <v>9</v>
      </c>
      <c r="D1012" s="51">
        <v>44530</v>
      </c>
      <c r="E1012" s="51" t="s">
        <v>2551</v>
      </c>
      <c r="F1012" s="51" t="s">
        <v>76</v>
      </c>
      <c r="G1012" s="49" t="s">
        <v>1875</v>
      </c>
      <c r="H1012" s="49" t="s">
        <v>19</v>
      </c>
      <c r="I1012" s="49" t="str">
        <f t="shared" si="107"/>
        <v>Neutral</v>
      </c>
      <c r="J1012" s="45">
        <v>45001</v>
      </c>
      <c r="K1012" s="49" t="s">
        <v>433</v>
      </c>
      <c r="L1012" s="82" t="str">
        <f>IF(J1012=9001,VLOOKUP(K1012,'ISO-reference'!$C$1:$D$67,2,FALSE),IF(J1012=45001,VLOOKUP(K1012,'ISO-reference'!$A$1:$B$40,2,FALSE),IF(J1012=21001,VLOOKUP(K1012,'ISO-reference'!$E$1:$F$75,2,FALSE),"No ISO Mapping")))</f>
        <v xml:space="preserve"> Hazard identification &amp; assessment of risks and opportunities</v>
      </c>
      <c r="M1012" s="49" t="s">
        <v>13</v>
      </c>
      <c r="N1012" s="16"/>
      <c r="O1012" s="52">
        <f>Table1[[#This Row],[Audit Report Date]]+60</f>
        <v>44590</v>
      </c>
      <c r="P1012" s="52">
        <v>44618</v>
      </c>
      <c r="Q1012" s="82" t="s">
        <v>2039</v>
      </c>
      <c r="R1012" s="28" t="str">
        <f t="shared" si="106"/>
        <v>Closed</v>
      </c>
      <c r="S1012" s="17">
        <f t="shared" ca="1" si="112"/>
        <v>88</v>
      </c>
      <c r="T1012" s="17">
        <f t="shared" si="111"/>
        <v>28</v>
      </c>
      <c r="U1012" s="45"/>
      <c r="V1012" s="45">
        <v>51823</v>
      </c>
    </row>
    <row r="1013" spans="1:22" ht="27.6">
      <c r="A1013" s="45">
        <v>1012</v>
      </c>
      <c r="B1013" s="95" t="s">
        <v>1913</v>
      </c>
      <c r="C1013" s="49" t="s">
        <v>9</v>
      </c>
      <c r="D1013" s="51">
        <v>44530</v>
      </c>
      <c r="E1013" s="51" t="s">
        <v>2551</v>
      </c>
      <c r="F1013" s="51" t="s">
        <v>76</v>
      </c>
      <c r="G1013" s="49" t="s">
        <v>1875</v>
      </c>
      <c r="H1013" s="49" t="s">
        <v>19</v>
      </c>
      <c r="I1013" s="49" t="str">
        <f t="shared" si="107"/>
        <v>Neutral</v>
      </c>
      <c r="J1013" s="45">
        <v>9001</v>
      </c>
      <c r="K1013" s="49">
        <v>7.2</v>
      </c>
      <c r="L1013" s="82" t="str">
        <f>IF(J1013=9001,VLOOKUP(K1013,'ISO-reference'!$C$1:$D$67,2,FALSE),IF(J1013=45001,VLOOKUP(K1013,'ISO-reference'!$A$1:$B$40,2,FALSE),IF(J1013=21001,VLOOKUP(K1013,'ISO-reference'!$E$1:$F$75,2,FALSE),"No ISO Mapping")))</f>
        <v xml:space="preserve"> Competence</v>
      </c>
      <c r="M1013" s="49" t="s">
        <v>13</v>
      </c>
      <c r="N1013" s="16"/>
      <c r="O1013" s="52">
        <f>Table1[[#This Row],[Audit Report Date]]+60</f>
        <v>44590</v>
      </c>
      <c r="P1013" s="52">
        <v>44616</v>
      </c>
      <c r="Q1013" s="82" t="s">
        <v>2034</v>
      </c>
      <c r="R1013" s="28" t="str">
        <f t="shared" si="106"/>
        <v>Closed</v>
      </c>
      <c r="S1013" s="17">
        <f t="shared" ca="1" si="112"/>
        <v>86</v>
      </c>
      <c r="T1013" s="17">
        <f t="shared" si="111"/>
        <v>26</v>
      </c>
      <c r="U1013" s="45"/>
      <c r="V1013" s="45">
        <v>51824</v>
      </c>
    </row>
    <row r="1014" spans="1:22" ht="41.4">
      <c r="A1014" s="45">
        <v>1013</v>
      </c>
      <c r="B1014" s="95" t="s">
        <v>1914</v>
      </c>
      <c r="C1014" s="49" t="s">
        <v>9</v>
      </c>
      <c r="D1014" s="51">
        <v>44530</v>
      </c>
      <c r="E1014" s="51" t="s">
        <v>2551</v>
      </c>
      <c r="F1014" s="51" t="s">
        <v>76</v>
      </c>
      <c r="G1014" s="49" t="s">
        <v>1875</v>
      </c>
      <c r="H1014" s="49" t="s">
        <v>19</v>
      </c>
      <c r="I1014" s="49" t="str">
        <f t="shared" si="107"/>
        <v>Neutral</v>
      </c>
      <c r="J1014" s="45">
        <v>9001</v>
      </c>
      <c r="K1014" s="49">
        <v>7.3</v>
      </c>
      <c r="L1014" s="82" t="str">
        <f>IF(J1014=9001,VLOOKUP(K1014,'ISO-reference'!$C$1:$D$67,2,FALSE),IF(J1014=45001,VLOOKUP(K1014,'ISO-reference'!$A$1:$B$40,2,FALSE),IF(J1014=21001,VLOOKUP(K1014,'ISO-reference'!$E$1:$F$75,2,FALSE),"No ISO Mapping")))</f>
        <v xml:space="preserve"> Awareness</v>
      </c>
      <c r="M1014" s="49" t="s">
        <v>94</v>
      </c>
      <c r="N1014" s="16"/>
      <c r="O1014" s="52">
        <f>Table1[[#This Row],[Audit Report Date]]+60</f>
        <v>44590</v>
      </c>
      <c r="P1014" s="52">
        <v>44616</v>
      </c>
      <c r="Q1014" s="82" t="s">
        <v>2029</v>
      </c>
      <c r="R1014" s="28" t="str">
        <f t="shared" si="106"/>
        <v>Closed</v>
      </c>
      <c r="S1014" s="17">
        <f t="shared" ca="1" si="112"/>
        <v>86</v>
      </c>
      <c r="T1014" s="17">
        <f t="shared" si="111"/>
        <v>26</v>
      </c>
      <c r="U1014" s="45"/>
      <c r="V1014" s="45">
        <v>51825</v>
      </c>
    </row>
    <row r="1015" spans="1:22" ht="55.2">
      <c r="A1015" s="45">
        <v>1014</v>
      </c>
      <c r="B1015" s="95" t="s">
        <v>2000</v>
      </c>
      <c r="C1015" s="49" t="s">
        <v>9</v>
      </c>
      <c r="D1015" s="58">
        <v>44606</v>
      </c>
      <c r="E1015" s="51" t="s">
        <v>2551</v>
      </c>
      <c r="F1015" s="58" t="s">
        <v>10</v>
      </c>
      <c r="G1015" s="49" t="s">
        <v>11</v>
      </c>
      <c r="H1015" s="49" t="s">
        <v>88</v>
      </c>
      <c r="I1015" s="49" t="str">
        <f t="shared" si="107"/>
        <v>Neutral</v>
      </c>
      <c r="J1015" s="59">
        <v>45001</v>
      </c>
      <c r="K1015" s="49" t="s">
        <v>591</v>
      </c>
      <c r="L1015" s="82" t="str">
        <f>IF(J1015=9001,VLOOKUP(K1015,'ISO-reference'!$C$1:$D$67,2,FALSE),IF(J1015=45001,VLOOKUP(K1015,'ISO-reference'!$A$1:$B$40,2,FALSE),IF(J1015=21001,VLOOKUP(K1015,'ISO-reference'!$E$1:$F$75,2,FALSE),"No ISO Mapping")))</f>
        <v xml:space="preserve"> Eliminating Hazards and reducing OH&amp;S risks</v>
      </c>
      <c r="M1015" s="49" t="s">
        <v>16</v>
      </c>
      <c r="N1015" s="16"/>
      <c r="O1015" s="52">
        <f>Table1[[#This Row],[Audit Report Date]]+60</f>
        <v>44666</v>
      </c>
      <c r="P1015" s="52">
        <v>44620</v>
      </c>
      <c r="Q1015" s="82" t="s">
        <v>2040</v>
      </c>
      <c r="R1015" s="28" t="str">
        <f>IF(P1015="NA", "Open", "Closed")</f>
        <v>Closed</v>
      </c>
      <c r="S1015" s="40">
        <f t="shared" ca="1" si="112"/>
        <v>14</v>
      </c>
      <c r="T1015" s="40">
        <f t="shared" ref="T1015:T1025" si="113">IF(R1015="Open",0, P1015-O1015)</f>
        <v>-46</v>
      </c>
      <c r="U1015" s="45"/>
      <c r="V1015" s="45">
        <v>54969</v>
      </c>
    </row>
    <row r="1016" spans="1:22" ht="124.2">
      <c r="A1016" s="45">
        <v>1015</v>
      </c>
      <c r="B1016" s="95" t="s">
        <v>2002</v>
      </c>
      <c r="C1016" s="49" t="s">
        <v>9</v>
      </c>
      <c r="D1016" s="58">
        <v>44606</v>
      </c>
      <c r="E1016" s="51" t="s">
        <v>2551</v>
      </c>
      <c r="F1016" s="58" t="s">
        <v>10</v>
      </c>
      <c r="G1016" s="49" t="s">
        <v>11</v>
      </c>
      <c r="H1016" s="49" t="s">
        <v>88</v>
      </c>
      <c r="I1016" s="49" t="str">
        <f t="shared" si="107"/>
        <v>Neutral</v>
      </c>
      <c r="J1016" s="59">
        <v>45001</v>
      </c>
      <c r="K1016" s="49" t="s">
        <v>591</v>
      </c>
      <c r="L1016" s="82" t="str">
        <f>IF(J1016=9001,VLOOKUP(K1016,'ISO-reference'!$C$1:$D$67,2,FALSE),IF(J1016=45001,VLOOKUP(K1016,'ISO-reference'!$A$1:$B$40,2,FALSE),IF(J1016=21001,VLOOKUP(K1016,'ISO-reference'!$E$1:$F$75,2,FALSE),"No ISO Mapping")))</f>
        <v xml:space="preserve"> Eliminating Hazards and reducing OH&amp;S risks</v>
      </c>
      <c r="M1016" s="49" t="s">
        <v>16</v>
      </c>
      <c r="N1016" s="16"/>
      <c r="O1016" s="52">
        <f>Table1[[#This Row],[Audit Report Date]]+60</f>
        <v>44666</v>
      </c>
      <c r="P1016" s="52">
        <v>44620</v>
      </c>
      <c r="Q1016" s="82" t="s">
        <v>2041</v>
      </c>
      <c r="R1016" s="28" t="str">
        <f t="shared" ref="R1016:R1025" si="114">IF(P1016="NA", "Open", "Closed")</f>
        <v>Closed</v>
      </c>
      <c r="S1016" s="40">
        <f t="shared" ca="1" si="112"/>
        <v>14</v>
      </c>
      <c r="T1016" s="40">
        <f t="shared" si="113"/>
        <v>-46</v>
      </c>
      <c r="U1016" s="45"/>
      <c r="V1016" s="45">
        <v>54970</v>
      </c>
    </row>
    <row r="1017" spans="1:22" ht="82.8">
      <c r="A1017" s="45">
        <v>1016</v>
      </c>
      <c r="B1017" s="95" t="s">
        <v>2003</v>
      </c>
      <c r="C1017" s="49" t="s">
        <v>9</v>
      </c>
      <c r="D1017" s="58">
        <v>44606</v>
      </c>
      <c r="E1017" s="51" t="s">
        <v>2551</v>
      </c>
      <c r="F1017" s="58" t="s">
        <v>10</v>
      </c>
      <c r="G1017" s="49" t="s">
        <v>11</v>
      </c>
      <c r="H1017" s="49" t="s">
        <v>88</v>
      </c>
      <c r="I1017" s="49" t="str">
        <f t="shared" si="107"/>
        <v>Neutral</v>
      </c>
      <c r="J1017" s="59">
        <v>45001</v>
      </c>
      <c r="K1017" s="49" t="s">
        <v>1040</v>
      </c>
      <c r="L1017" s="82" t="str">
        <f>IF(J1017=9001,VLOOKUP(K1017,'ISO-reference'!$C$1:$D$67,2,FALSE),IF(J1017=45001,VLOOKUP(K1017,'ISO-reference'!$A$1:$B$40,2,FALSE),IF(J1017=21001,VLOOKUP(K1017,'ISO-reference'!$E$1:$F$75,2,FALSE),"No ISO Mapping")))</f>
        <v xml:space="preserve"> General (Documented Info)</v>
      </c>
      <c r="M1017" s="49" t="s">
        <v>16</v>
      </c>
      <c r="N1017" s="16"/>
      <c r="O1017" s="52">
        <f>Table1[[#This Row],[Audit Report Date]]+60</f>
        <v>44666</v>
      </c>
      <c r="P1017" s="52">
        <v>44620</v>
      </c>
      <c r="Q1017" s="82" t="s">
        <v>2042</v>
      </c>
      <c r="R1017" s="28" t="str">
        <f t="shared" si="114"/>
        <v>Closed</v>
      </c>
      <c r="S1017" s="40">
        <f t="shared" ca="1" si="112"/>
        <v>14</v>
      </c>
      <c r="T1017" s="40">
        <f t="shared" si="113"/>
        <v>-46</v>
      </c>
      <c r="U1017" s="45"/>
      <c r="V1017" s="45">
        <v>54971</v>
      </c>
    </row>
    <row r="1018" spans="1:22" ht="55.2">
      <c r="A1018" s="45">
        <v>1017</v>
      </c>
      <c r="B1018" s="95" t="s">
        <v>2004</v>
      </c>
      <c r="C1018" s="49" t="s">
        <v>9</v>
      </c>
      <c r="D1018" s="58">
        <v>44606</v>
      </c>
      <c r="E1018" s="51" t="s">
        <v>2551</v>
      </c>
      <c r="F1018" s="58" t="s">
        <v>10</v>
      </c>
      <c r="G1018" s="49" t="s">
        <v>11</v>
      </c>
      <c r="H1018" s="49" t="s">
        <v>19</v>
      </c>
      <c r="I1018" s="49" t="str">
        <f t="shared" si="107"/>
        <v>Neutral</v>
      </c>
      <c r="J1018" s="59">
        <v>45001</v>
      </c>
      <c r="K1018" s="49" t="s">
        <v>57</v>
      </c>
      <c r="L1018" s="82" t="str">
        <f>IF(J1018=9001,VLOOKUP(K1018,'ISO-reference'!$C$1:$D$67,2,FALSE),IF(J1018=45001,VLOOKUP(K1018,'ISO-reference'!$A$1:$B$40,2,FALSE),IF(J1018=21001,VLOOKUP(K1018,'ISO-reference'!$E$1:$F$75,2,FALSE),"No ISO Mapping")))</f>
        <v xml:space="preserve"> Creating and updating</v>
      </c>
      <c r="M1018" s="49" t="s">
        <v>16</v>
      </c>
      <c r="N1018" s="16"/>
      <c r="O1018" s="52">
        <f>Table1[[#This Row],[Audit Report Date]]+60</f>
        <v>44666</v>
      </c>
      <c r="P1018" s="52">
        <v>44620</v>
      </c>
      <c r="Q1018" s="82" t="s">
        <v>2043</v>
      </c>
      <c r="R1018" s="28" t="str">
        <f t="shared" si="114"/>
        <v>Closed</v>
      </c>
      <c r="S1018" s="40">
        <f t="shared" ca="1" si="112"/>
        <v>14</v>
      </c>
      <c r="T1018" s="40">
        <f t="shared" si="113"/>
        <v>-46</v>
      </c>
      <c r="U1018" s="45"/>
      <c r="V1018" s="45">
        <v>54972</v>
      </c>
    </row>
    <row r="1019" spans="1:22" ht="69">
      <c r="A1019" s="45">
        <v>1018</v>
      </c>
      <c r="B1019" s="95" t="s">
        <v>2005</v>
      </c>
      <c r="C1019" s="49" t="s">
        <v>9</v>
      </c>
      <c r="D1019" s="58">
        <v>44606</v>
      </c>
      <c r="E1019" s="51" t="s">
        <v>2551</v>
      </c>
      <c r="F1019" s="58" t="s">
        <v>10</v>
      </c>
      <c r="G1019" s="49" t="s">
        <v>11</v>
      </c>
      <c r="H1019" s="49" t="s">
        <v>19</v>
      </c>
      <c r="I1019" s="49" t="str">
        <f t="shared" si="107"/>
        <v>Neutral</v>
      </c>
      <c r="J1019" s="59">
        <v>45001</v>
      </c>
      <c r="K1019" s="49" t="s">
        <v>591</v>
      </c>
      <c r="L1019" s="82" t="str">
        <f>IF(J1019=9001,VLOOKUP(K1019,'ISO-reference'!$C$1:$D$67,2,FALSE),IF(J1019=45001,VLOOKUP(K1019,'ISO-reference'!$A$1:$B$40,2,FALSE),IF(J1019=21001,VLOOKUP(K1019,'ISO-reference'!$E$1:$F$75,2,FALSE),"No ISO Mapping")))</f>
        <v xml:space="preserve"> Eliminating Hazards and reducing OH&amp;S risks</v>
      </c>
      <c r="M1019" s="49" t="s">
        <v>16</v>
      </c>
      <c r="N1019" s="16"/>
      <c r="O1019" s="52">
        <f>Table1[[#This Row],[Audit Report Date]]+60</f>
        <v>44666</v>
      </c>
      <c r="P1019" s="52">
        <v>44620</v>
      </c>
      <c r="Q1019" s="82" t="s">
        <v>2044</v>
      </c>
      <c r="R1019" s="28" t="str">
        <f t="shared" si="114"/>
        <v>Closed</v>
      </c>
      <c r="S1019" s="40">
        <f t="shared" ca="1" si="112"/>
        <v>14</v>
      </c>
      <c r="T1019" s="40">
        <f t="shared" si="113"/>
        <v>-46</v>
      </c>
      <c r="U1019" s="45"/>
      <c r="V1019" s="45">
        <v>54973</v>
      </c>
    </row>
    <row r="1020" spans="1:22" ht="69">
      <c r="A1020" s="45">
        <v>1019</v>
      </c>
      <c r="B1020" s="95" t="s">
        <v>2006</v>
      </c>
      <c r="C1020" s="49" t="s">
        <v>9</v>
      </c>
      <c r="D1020" s="58">
        <v>44606</v>
      </c>
      <c r="E1020" s="51" t="s">
        <v>2551</v>
      </c>
      <c r="F1020" s="58" t="s">
        <v>10</v>
      </c>
      <c r="G1020" s="49" t="s">
        <v>11</v>
      </c>
      <c r="H1020" s="49" t="s">
        <v>19</v>
      </c>
      <c r="I1020" s="49" t="str">
        <f t="shared" si="107"/>
        <v>Neutral</v>
      </c>
      <c r="J1020" s="59">
        <v>9001</v>
      </c>
      <c r="K1020" s="60">
        <v>10.3</v>
      </c>
      <c r="L1020" s="82" t="str">
        <f>IF(J1020=9001,VLOOKUP(K1020,'ISO-reference'!$C$1:$D$67,2,FALSE),IF(J1020=45001,VLOOKUP(K1020,'ISO-reference'!$A$1:$B$40,2,FALSE),IF(J1020=21001,VLOOKUP(K1020,'ISO-reference'!$E$1:$F$75,2,FALSE),"No ISO Mapping")))</f>
        <v xml:space="preserve"> Continual improvement</v>
      </c>
      <c r="M1020" s="49" t="s">
        <v>16</v>
      </c>
      <c r="N1020" s="16"/>
      <c r="O1020" s="52">
        <f>Table1[[#This Row],[Audit Report Date]]+60</f>
        <v>44666</v>
      </c>
      <c r="P1020" s="52">
        <v>44620</v>
      </c>
      <c r="Q1020" s="82" t="s">
        <v>2045</v>
      </c>
      <c r="R1020" s="28" t="str">
        <f t="shared" si="114"/>
        <v>Closed</v>
      </c>
      <c r="S1020" s="40">
        <f t="shared" ca="1" si="112"/>
        <v>14</v>
      </c>
      <c r="T1020" s="40">
        <f t="shared" si="113"/>
        <v>-46</v>
      </c>
      <c r="U1020" s="45"/>
      <c r="V1020" s="45">
        <v>54974</v>
      </c>
    </row>
    <row r="1021" spans="1:22" ht="82.8">
      <c r="A1021" s="45">
        <v>1020</v>
      </c>
      <c r="B1021" s="95" t="s">
        <v>2007</v>
      </c>
      <c r="C1021" s="49" t="s">
        <v>9</v>
      </c>
      <c r="D1021" s="58">
        <v>44606</v>
      </c>
      <c r="E1021" s="51" t="s">
        <v>2551</v>
      </c>
      <c r="F1021" s="58" t="s">
        <v>10</v>
      </c>
      <c r="G1021" s="49" t="s">
        <v>11</v>
      </c>
      <c r="H1021" s="49" t="s">
        <v>19</v>
      </c>
      <c r="I1021" s="49" t="str">
        <f t="shared" si="107"/>
        <v>Neutral</v>
      </c>
      <c r="J1021" s="59">
        <v>45001</v>
      </c>
      <c r="K1021" s="60">
        <v>7.5</v>
      </c>
      <c r="L1021" s="82" t="str">
        <f>IF(J1021=9001,VLOOKUP(K1021,'ISO-reference'!$C$1:$D$67,2,FALSE),IF(J1021=45001,VLOOKUP(K1021,'ISO-reference'!$A$1:$B$40,2,FALSE),IF(J1021=21001,VLOOKUP(K1021,'ISO-reference'!$E$1:$F$75,2,FALSE),"No ISO Mapping")))</f>
        <v xml:space="preserve"> Documented information</v>
      </c>
      <c r="M1021" s="49" t="s">
        <v>16</v>
      </c>
      <c r="N1021" s="16"/>
      <c r="O1021" s="52">
        <f>Table1[[#This Row],[Audit Report Date]]+60</f>
        <v>44666</v>
      </c>
      <c r="P1021" s="52">
        <v>44620</v>
      </c>
      <c r="Q1021" s="82" t="s">
        <v>2046</v>
      </c>
      <c r="R1021" s="28" t="str">
        <f t="shared" si="114"/>
        <v>Closed</v>
      </c>
      <c r="S1021" s="40">
        <f t="shared" ca="1" si="112"/>
        <v>14</v>
      </c>
      <c r="T1021" s="40">
        <f t="shared" si="113"/>
        <v>-46</v>
      </c>
      <c r="U1021" s="45"/>
      <c r="V1021" s="45">
        <v>54975</v>
      </c>
    </row>
    <row r="1022" spans="1:22" ht="82.8">
      <c r="A1022" s="45">
        <v>1021</v>
      </c>
      <c r="B1022" s="95" t="s">
        <v>2008</v>
      </c>
      <c r="C1022" s="49" t="s">
        <v>9</v>
      </c>
      <c r="D1022" s="58">
        <v>44606</v>
      </c>
      <c r="E1022" s="51" t="s">
        <v>2551</v>
      </c>
      <c r="F1022" s="58" t="s">
        <v>10</v>
      </c>
      <c r="G1022" s="49" t="s">
        <v>11</v>
      </c>
      <c r="H1022" s="49" t="s">
        <v>19</v>
      </c>
      <c r="I1022" s="49" t="str">
        <f t="shared" si="107"/>
        <v>Neutral</v>
      </c>
      <c r="J1022" s="59">
        <v>9001</v>
      </c>
      <c r="K1022" s="49" t="s">
        <v>57</v>
      </c>
      <c r="L1022" s="82" t="str">
        <f>IF(J1022=9001,VLOOKUP(K1022,'ISO-reference'!$C$1:$D$67,2,FALSE),IF(J1022=45001,VLOOKUP(K1022,'ISO-reference'!$A$1:$B$40,2,FALSE),IF(J1022=21001,VLOOKUP(K1022,'ISO-reference'!$E$1:$F$75,2,FALSE),"No ISO Mapping")))</f>
        <v xml:space="preserve"> Creating and updating</v>
      </c>
      <c r="M1022" s="49" t="s">
        <v>2009</v>
      </c>
      <c r="N1022" s="16"/>
      <c r="O1022" s="52">
        <f>Table1[[#This Row],[Audit Report Date]]+60</f>
        <v>44666</v>
      </c>
      <c r="P1022" s="52">
        <v>44620</v>
      </c>
      <c r="Q1022" s="82" t="s">
        <v>2047</v>
      </c>
      <c r="R1022" s="28" t="str">
        <f t="shared" si="114"/>
        <v>Closed</v>
      </c>
      <c r="S1022" s="40">
        <f t="shared" ca="1" si="112"/>
        <v>14</v>
      </c>
      <c r="T1022" s="40">
        <f t="shared" si="113"/>
        <v>-46</v>
      </c>
      <c r="U1022" s="45"/>
      <c r="V1022" s="45">
        <v>54976</v>
      </c>
    </row>
    <row r="1023" spans="1:22" ht="55.2">
      <c r="A1023" s="45">
        <v>1022</v>
      </c>
      <c r="B1023" s="95" t="s">
        <v>2010</v>
      </c>
      <c r="C1023" s="49" t="s">
        <v>9</v>
      </c>
      <c r="D1023" s="58">
        <v>44606</v>
      </c>
      <c r="E1023" s="51" t="s">
        <v>2551</v>
      </c>
      <c r="F1023" s="58" t="s">
        <v>10</v>
      </c>
      <c r="G1023" s="49" t="s">
        <v>11</v>
      </c>
      <c r="H1023" s="49" t="s">
        <v>19</v>
      </c>
      <c r="I1023" s="49" t="str">
        <f t="shared" si="107"/>
        <v>Neutral</v>
      </c>
      <c r="J1023" s="59">
        <v>9001</v>
      </c>
      <c r="K1023" s="60">
        <v>7.4</v>
      </c>
      <c r="L1023" s="82" t="str">
        <f>IF(J1023=9001,VLOOKUP(K1023,'ISO-reference'!$C$1:$D$67,2,FALSE),IF(J1023=45001,VLOOKUP(K1023,'ISO-reference'!$A$1:$B$40,2,FALSE),IF(J1023=21001,VLOOKUP(K1023,'ISO-reference'!$E$1:$F$75,2,FALSE),"No ISO Mapping")))</f>
        <v xml:space="preserve"> Communication</v>
      </c>
      <c r="M1023" s="49" t="s">
        <v>2009</v>
      </c>
      <c r="N1023" s="16"/>
      <c r="O1023" s="52">
        <f>Table1[[#This Row],[Audit Report Date]]+60</f>
        <v>44666</v>
      </c>
      <c r="P1023" s="52">
        <v>44620</v>
      </c>
      <c r="Q1023" s="82" t="s">
        <v>2048</v>
      </c>
      <c r="R1023" s="28" t="str">
        <f t="shared" si="114"/>
        <v>Closed</v>
      </c>
      <c r="S1023" s="40">
        <f t="shared" ca="1" si="112"/>
        <v>14</v>
      </c>
      <c r="T1023" s="40">
        <f t="shared" si="113"/>
        <v>-46</v>
      </c>
      <c r="U1023" s="45"/>
      <c r="V1023" s="45">
        <v>54977</v>
      </c>
    </row>
    <row r="1024" spans="1:22" ht="151.80000000000001">
      <c r="A1024" s="45">
        <v>1023</v>
      </c>
      <c r="B1024" s="95" t="s">
        <v>2011</v>
      </c>
      <c r="C1024" s="49" t="s">
        <v>9</v>
      </c>
      <c r="D1024" s="58">
        <v>44606</v>
      </c>
      <c r="E1024" s="51" t="s">
        <v>2551</v>
      </c>
      <c r="F1024" s="58" t="s">
        <v>10</v>
      </c>
      <c r="G1024" s="49" t="s">
        <v>11</v>
      </c>
      <c r="H1024" s="49" t="s">
        <v>19</v>
      </c>
      <c r="I1024" s="49" t="str">
        <f t="shared" si="107"/>
        <v>Neutral</v>
      </c>
      <c r="J1024" s="59">
        <v>9001</v>
      </c>
      <c r="K1024" s="60">
        <v>10.1</v>
      </c>
      <c r="L1024" s="82" t="str">
        <f>IF(J1024=9001,VLOOKUP(K1024,'ISO-reference'!$C$1:$D$67,2,FALSE),IF(J1024=45001,VLOOKUP(K1024,'ISO-reference'!$A$1:$B$40,2,FALSE),IF(J1024=21001,VLOOKUP(K1024,'ISO-reference'!$E$1:$F$75,2,FALSE),"No ISO Mapping")))</f>
        <v xml:space="preserve"> General (Improvement)</v>
      </c>
      <c r="M1024" s="49" t="s">
        <v>489</v>
      </c>
      <c r="N1024" s="16"/>
      <c r="O1024" s="52">
        <f>Table1[[#This Row],[Audit Report Date]]+60</f>
        <v>44666</v>
      </c>
      <c r="P1024" s="52">
        <v>44622</v>
      </c>
      <c r="Q1024" s="82" t="s">
        <v>2050</v>
      </c>
      <c r="R1024" s="28" t="str">
        <f t="shared" si="114"/>
        <v>Closed</v>
      </c>
      <c r="S1024" s="40">
        <f t="shared" ca="1" si="112"/>
        <v>16</v>
      </c>
      <c r="T1024" s="40">
        <f t="shared" si="113"/>
        <v>-44</v>
      </c>
      <c r="U1024" s="45"/>
      <c r="V1024" s="45">
        <v>54978</v>
      </c>
    </row>
    <row r="1025" spans="1:22" ht="82.8">
      <c r="A1025" s="45">
        <v>1024</v>
      </c>
      <c r="B1025" s="95" t="s">
        <v>2012</v>
      </c>
      <c r="C1025" s="49" t="s">
        <v>9</v>
      </c>
      <c r="D1025" s="58">
        <v>44606</v>
      </c>
      <c r="E1025" s="51" t="s">
        <v>2551</v>
      </c>
      <c r="F1025" s="58" t="s">
        <v>10</v>
      </c>
      <c r="G1025" s="49" t="s">
        <v>11</v>
      </c>
      <c r="H1025" s="49" t="s">
        <v>19</v>
      </c>
      <c r="I1025" s="49" t="str">
        <f t="shared" si="107"/>
        <v>Neutral</v>
      </c>
      <c r="J1025" s="59">
        <v>9001</v>
      </c>
      <c r="K1025" s="49" t="s">
        <v>57</v>
      </c>
      <c r="L1025" s="82" t="str">
        <f>IF(J1025=9001,VLOOKUP(K1025,'ISO-reference'!$C$1:$D$67,2,FALSE),IF(J1025=45001,VLOOKUP(K1025,'ISO-reference'!$A$1:$B$40,2,FALSE),IF(J1025=21001,VLOOKUP(K1025,'ISO-reference'!$E$1:$F$75,2,FALSE),"No ISO Mapping")))</f>
        <v xml:space="preserve"> Creating and updating</v>
      </c>
      <c r="M1025" s="49" t="s">
        <v>21</v>
      </c>
      <c r="N1025" s="16"/>
      <c r="O1025" s="52">
        <f>Table1[[#This Row],[Audit Report Date]]+60</f>
        <v>44666</v>
      </c>
      <c r="P1025" s="52">
        <v>44620</v>
      </c>
      <c r="Q1025" s="82" t="s">
        <v>2049</v>
      </c>
      <c r="R1025" s="28" t="str">
        <f t="shared" si="114"/>
        <v>Closed</v>
      </c>
      <c r="S1025" s="40">
        <f t="shared" ca="1" si="112"/>
        <v>14</v>
      </c>
      <c r="T1025" s="40">
        <f t="shared" si="113"/>
        <v>-46</v>
      </c>
      <c r="U1025" s="45"/>
      <c r="V1025" s="45">
        <v>54979</v>
      </c>
    </row>
    <row r="1026" spans="1:22" ht="41.4">
      <c r="A1026" s="45">
        <v>1025</v>
      </c>
      <c r="B1026" s="95" t="s">
        <v>2018</v>
      </c>
      <c r="C1026" s="49" t="s">
        <v>9</v>
      </c>
      <c r="D1026" s="61">
        <v>44585</v>
      </c>
      <c r="E1026" s="51" t="s">
        <v>2551</v>
      </c>
      <c r="F1026" s="51" t="s">
        <v>76</v>
      </c>
      <c r="G1026" s="49" t="s">
        <v>77</v>
      </c>
      <c r="H1026" s="49" t="s">
        <v>19</v>
      </c>
      <c r="I1026" s="49" t="str">
        <f t="shared" ref="I1026:I1089" si="115">IF(H1026="Strength", "Positive", IF(OR(H1026="OFI", H1026="Observation"), "Neutral", "Negative"))</f>
        <v>Neutral</v>
      </c>
      <c r="J1026" s="62">
        <v>9001</v>
      </c>
      <c r="K1026" s="63">
        <v>4.2</v>
      </c>
      <c r="L1026" s="82" t="str">
        <f>IF(J1026=9001,VLOOKUP(K1026,'ISO-reference'!$C$1:$D$67,2,FALSE),IF(J1026=45001,VLOOKUP(K1026,'ISO-reference'!$A$1:$B$40,2,FALSE),IF(J1026=21001,VLOOKUP(K1026,'ISO-reference'!$E$1:$F$75,2,FALSE),"No ISO Mapping")))</f>
        <v xml:space="preserve"> Needs &amp; Expectations</v>
      </c>
      <c r="M1026" s="49" t="s">
        <v>94</v>
      </c>
      <c r="N1026" s="16"/>
      <c r="O1026" s="52">
        <f>Table1[[#This Row],[Audit Report Date]]+60</f>
        <v>44645</v>
      </c>
      <c r="P1026" s="52">
        <v>44611</v>
      </c>
      <c r="Q1026" s="82" t="s">
        <v>2021</v>
      </c>
      <c r="R1026" s="28" t="str">
        <f t="shared" ref="R1026:R1031" si="116">IF(P1026="NA", "Open", "Closed")</f>
        <v>Closed</v>
      </c>
      <c r="S1026" s="41">
        <f t="shared" ca="1" si="112"/>
        <v>26</v>
      </c>
      <c r="T1026" s="41">
        <f t="shared" ref="T1026:T1031" si="117">IF(R1026="Open",0, P1026-O1026)</f>
        <v>-34</v>
      </c>
      <c r="U1026" s="45"/>
      <c r="V1026" s="45">
        <v>55089</v>
      </c>
    </row>
    <row r="1027" spans="1:22" ht="27.6">
      <c r="A1027" s="45">
        <v>1026</v>
      </c>
      <c r="B1027" s="95" t="s">
        <v>2019</v>
      </c>
      <c r="C1027" s="49" t="s">
        <v>9</v>
      </c>
      <c r="D1027" s="61">
        <v>44585</v>
      </c>
      <c r="E1027" s="51" t="s">
        <v>2551</v>
      </c>
      <c r="F1027" s="51" t="s">
        <v>76</v>
      </c>
      <c r="G1027" s="49" t="s">
        <v>77</v>
      </c>
      <c r="H1027" s="49" t="s">
        <v>19</v>
      </c>
      <c r="I1027" s="49" t="str">
        <f t="shared" si="115"/>
        <v>Neutral</v>
      </c>
      <c r="J1027" s="62">
        <v>9001</v>
      </c>
      <c r="K1027" s="49" t="s">
        <v>59</v>
      </c>
      <c r="L1027" s="82" t="str">
        <f>IF(J1027=9001,VLOOKUP(K1027,'ISO-reference'!$C$1:$D$67,2,FALSE),IF(J1027=45001,VLOOKUP(K1027,'ISO-reference'!$A$1:$B$40,2,FALSE),IF(J1027=21001,VLOOKUP(K1027,'ISO-reference'!$E$1:$F$75,2,FALSE),"No ISO Mapping")))</f>
        <v xml:space="preserve"> Organizational knowledge</v>
      </c>
      <c r="M1027" s="49" t="s">
        <v>194</v>
      </c>
      <c r="N1027" s="16"/>
      <c r="O1027" s="52">
        <f>Table1[[#This Row],[Audit Report Date]]+60</f>
        <v>44645</v>
      </c>
      <c r="P1027" s="52">
        <v>44611</v>
      </c>
      <c r="Q1027" s="82" t="s">
        <v>2022</v>
      </c>
      <c r="R1027" s="28" t="str">
        <f t="shared" si="116"/>
        <v>Closed</v>
      </c>
      <c r="S1027" s="41">
        <f t="shared" ca="1" si="112"/>
        <v>26</v>
      </c>
      <c r="T1027" s="41">
        <f t="shared" si="117"/>
        <v>-34</v>
      </c>
      <c r="U1027" s="45"/>
      <c r="V1027" s="45">
        <v>55091</v>
      </c>
    </row>
    <row r="1028" spans="1:22" ht="27.6">
      <c r="A1028" s="45">
        <v>1027</v>
      </c>
      <c r="B1028" s="95" t="s">
        <v>2020</v>
      </c>
      <c r="C1028" s="49" t="s">
        <v>9</v>
      </c>
      <c r="D1028" s="61">
        <v>44585</v>
      </c>
      <c r="E1028" s="51" t="s">
        <v>2551</v>
      </c>
      <c r="F1028" s="51" t="s">
        <v>76</v>
      </c>
      <c r="G1028" s="49" t="s">
        <v>77</v>
      </c>
      <c r="H1028" s="49" t="s">
        <v>19</v>
      </c>
      <c r="I1028" s="49" t="str">
        <f t="shared" si="115"/>
        <v>Neutral</v>
      </c>
      <c r="J1028" s="62">
        <v>45001</v>
      </c>
      <c r="K1028" s="63">
        <v>8.1999999999999993</v>
      </c>
      <c r="L1028" s="82" t="str">
        <f>IF(J1028=9001,VLOOKUP(K1028,'ISO-reference'!$C$1:$D$67,2,FALSE),IF(J1028=45001,VLOOKUP(K1028,'ISO-reference'!$A$1:$B$40,2,FALSE),IF(J1028=21001,VLOOKUP(K1028,'ISO-reference'!$E$1:$F$75,2,FALSE),"No ISO Mapping")))</f>
        <v xml:space="preserve"> Emergency preparedness and response</v>
      </c>
      <c r="M1028" s="49" t="s">
        <v>194</v>
      </c>
      <c r="N1028" s="16"/>
      <c r="O1028" s="52">
        <f>Table1[[#This Row],[Audit Report Date]]+60</f>
        <v>44645</v>
      </c>
      <c r="P1028" s="52">
        <v>44611</v>
      </c>
      <c r="Q1028" s="82" t="s">
        <v>2023</v>
      </c>
      <c r="R1028" s="28" t="str">
        <f t="shared" si="116"/>
        <v>Closed</v>
      </c>
      <c r="S1028" s="41">
        <f t="shared" ca="1" si="112"/>
        <v>26</v>
      </c>
      <c r="T1028" s="41">
        <f t="shared" si="117"/>
        <v>-34</v>
      </c>
      <c r="U1028" s="45"/>
      <c r="V1028" s="45">
        <v>55093</v>
      </c>
    </row>
    <row r="1029" spans="1:22">
      <c r="A1029" s="45">
        <v>1028</v>
      </c>
      <c r="B1029" s="95" t="s">
        <v>2025</v>
      </c>
      <c r="C1029" s="49" t="s">
        <v>9</v>
      </c>
      <c r="D1029" s="61">
        <v>44606</v>
      </c>
      <c r="E1029" s="51" t="s">
        <v>2551</v>
      </c>
      <c r="F1029" s="51" t="s">
        <v>76</v>
      </c>
      <c r="G1029" s="49" t="s">
        <v>946</v>
      </c>
      <c r="H1029" s="49" t="s">
        <v>19</v>
      </c>
      <c r="I1029" s="49" t="str">
        <f t="shared" si="115"/>
        <v>Neutral</v>
      </c>
      <c r="J1029" s="62">
        <v>9001</v>
      </c>
      <c r="K1029" s="63">
        <v>10.3</v>
      </c>
      <c r="L1029" s="82" t="str">
        <f>IF(J1029=9001,VLOOKUP(K1029,'ISO-reference'!$C$1:$D$67,2,FALSE),IF(J1029=45001,VLOOKUP(K1029,'ISO-reference'!$A$1:$B$40,2,FALSE),IF(J1029=21001,VLOOKUP(K1029,'ISO-reference'!$E$1:$F$75,2,FALSE),"No ISO Mapping")))</f>
        <v xml:space="preserve"> Continual improvement</v>
      </c>
      <c r="M1029" s="49" t="s">
        <v>21</v>
      </c>
      <c r="N1029" s="16"/>
      <c r="O1029" s="52">
        <f>Table1[[#This Row],[Audit Report Date]]+60</f>
        <v>44666</v>
      </c>
      <c r="P1029" s="64">
        <v>44611</v>
      </c>
      <c r="Q1029" s="82" t="s">
        <v>2026</v>
      </c>
      <c r="R1029" s="28" t="str">
        <f t="shared" si="116"/>
        <v>Closed</v>
      </c>
      <c r="S1029" s="41">
        <f t="shared" ca="1" si="112"/>
        <v>5</v>
      </c>
      <c r="T1029" s="41">
        <f t="shared" si="117"/>
        <v>-55</v>
      </c>
      <c r="U1029" s="45"/>
      <c r="V1029" s="45">
        <v>55121</v>
      </c>
    </row>
    <row r="1030" spans="1:22">
      <c r="A1030" s="45">
        <v>1029</v>
      </c>
      <c r="B1030" s="95" t="s">
        <v>1751</v>
      </c>
      <c r="C1030" s="49" t="s">
        <v>9</v>
      </c>
      <c r="D1030" s="61">
        <v>44606</v>
      </c>
      <c r="E1030" s="51" t="s">
        <v>2551</v>
      </c>
      <c r="F1030" s="51" t="s">
        <v>76</v>
      </c>
      <c r="G1030" s="49" t="s">
        <v>946</v>
      </c>
      <c r="H1030" s="49" t="s">
        <v>19</v>
      </c>
      <c r="I1030" s="49" t="str">
        <f t="shared" si="115"/>
        <v>Neutral</v>
      </c>
      <c r="J1030" s="62">
        <v>9001</v>
      </c>
      <c r="K1030" s="63">
        <v>4.2</v>
      </c>
      <c r="L1030" s="82" t="str">
        <f>IF(J1030=9001,VLOOKUP(K1030,'ISO-reference'!$C$1:$D$67,2,FALSE),IF(J1030=45001,VLOOKUP(K1030,'ISO-reference'!$A$1:$B$40,2,FALSE),IF(J1030=21001,VLOOKUP(K1030,'ISO-reference'!$E$1:$F$75,2,FALSE),"No ISO Mapping")))</f>
        <v xml:space="preserve"> Needs &amp; Expectations</v>
      </c>
      <c r="M1030" s="49" t="s">
        <v>94</v>
      </c>
      <c r="N1030" s="16"/>
      <c r="O1030" s="52">
        <f>Table1[[#This Row],[Audit Report Date]]+60</f>
        <v>44666</v>
      </c>
      <c r="P1030" s="64">
        <v>44611</v>
      </c>
      <c r="Q1030" s="82" t="s">
        <v>2027</v>
      </c>
      <c r="R1030" s="28" t="str">
        <f t="shared" si="116"/>
        <v>Closed</v>
      </c>
      <c r="S1030" s="41">
        <f t="shared" ca="1" si="112"/>
        <v>5</v>
      </c>
      <c r="T1030" s="41">
        <f t="shared" si="117"/>
        <v>-55</v>
      </c>
      <c r="U1030" s="45"/>
      <c r="V1030" s="45">
        <v>55123</v>
      </c>
    </row>
    <row r="1031" spans="1:22" ht="27.6">
      <c r="A1031" s="45">
        <v>1030</v>
      </c>
      <c r="B1031" s="95" t="s">
        <v>1840</v>
      </c>
      <c r="C1031" s="49" t="s">
        <v>9</v>
      </c>
      <c r="D1031" s="61">
        <v>44606</v>
      </c>
      <c r="E1031" s="51" t="s">
        <v>2551</v>
      </c>
      <c r="F1031" s="51" t="s">
        <v>76</v>
      </c>
      <c r="G1031" s="49" t="s">
        <v>946</v>
      </c>
      <c r="H1031" s="49" t="s">
        <v>19</v>
      </c>
      <c r="I1031" s="49" t="str">
        <f t="shared" si="115"/>
        <v>Neutral</v>
      </c>
      <c r="J1031" s="62">
        <v>45001</v>
      </c>
      <c r="K1031" s="63">
        <v>4.0999999999999996</v>
      </c>
      <c r="L1031" s="82" t="str">
        <f>IF(J1031=9001,VLOOKUP(K1031,'ISO-reference'!$C$1:$D$67,2,FALSE),IF(J1031=45001,VLOOKUP(K1031,'ISO-reference'!$A$1:$B$40,2,FALSE),IF(J1031=21001,VLOOKUP(K1031,'ISO-reference'!$E$1:$F$75,2,FALSE),"No ISO Mapping")))</f>
        <v xml:space="preserve"> Understanding the organization and its context</v>
      </c>
      <c r="M1031" s="49" t="s">
        <v>94</v>
      </c>
      <c r="N1031" s="16"/>
      <c r="O1031" s="52">
        <f>Table1[[#This Row],[Audit Report Date]]+60</f>
        <v>44666</v>
      </c>
      <c r="P1031" s="64">
        <v>44611</v>
      </c>
      <c r="Q1031" s="82" t="s">
        <v>2028</v>
      </c>
      <c r="R1031" s="28" t="str">
        <f t="shared" si="116"/>
        <v>Closed</v>
      </c>
      <c r="S1031" s="41">
        <f t="shared" ca="1" si="112"/>
        <v>5</v>
      </c>
      <c r="T1031" s="41">
        <f t="shared" si="117"/>
        <v>-55</v>
      </c>
      <c r="U1031" s="45"/>
      <c r="V1031" s="45">
        <v>55124</v>
      </c>
    </row>
    <row r="1032" spans="1:22" ht="69">
      <c r="A1032" s="45">
        <v>1031</v>
      </c>
      <c r="B1032" s="95" t="s">
        <v>2052</v>
      </c>
      <c r="C1032" s="49" t="s">
        <v>9</v>
      </c>
      <c r="D1032" s="51">
        <v>44612</v>
      </c>
      <c r="E1032" s="51" t="s">
        <v>2551</v>
      </c>
      <c r="F1032" s="51" t="s">
        <v>76</v>
      </c>
      <c r="G1032" s="49" t="s">
        <v>492</v>
      </c>
      <c r="H1032" s="49" t="s">
        <v>19</v>
      </c>
      <c r="I1032" s="49" t="str">
        <f t="shared" si="115"/>
        <v>Neutral</v>
      </c>
      <c r="J1032" s="45">
        <v>9001</v>
      </c>
      <c r="K1032" s="49">
        <v>9.1</v>
      </c>
      <c r="L1032" s="82" t="str">
        <f>IF(J1032=9001,VLOOKUP(K1032,'ISO-reference'!$C$1:$D$67,2,FALSE),IF(J1032=45001,VLOOKUP(K1032,'ISO-reference'!$A$1:$B$40,2,FALSE),IF(J1032=21001,VLOOKUP(K1032,'ISO-reference'!$E$1:$F$75,2,FALSE),"No ISO Mapping")))</f>
        <v xml:space="preserve"> Monitoring, measurement, analysis &amp; evaluation</v>
      </c>
      <c r="M1032" s="49" t="s">
        <v>489</v>
      </c>
      <c r="N1032" s="16"/>
      <c r="O1032" s="52">
        <f>Table1[[#This Row],[Audit Report Date]]+60</f>
        <v>44672</v>
      </c>
      <c r="P1032" s="52">
        <v>44622</v>
      </c>
      <c r="Q1032" s="82" t="s">
        <v>2055</v>
      </c>
      <c r="R1032" s="28" t="str">
        <f t="shared" ref="R1032:R1042" si="118">IF(P1032="NA", "Open", "Closed")</f>
        <v>Closed</v>
      </c>
      <c r="S1032" s="17">
        <f t="shared" ca="1" si="112"/>
        <v>10</v>
      </c>
      <c r="T1032" s="17">
        <f t="shared" ref="T1032:T1039" si="119">IF(R1032="Open",0, P1032-O1032)</f>
        <v>-50</v>
      </c>
      <c r="U1032" s="45"/>
      <c r="V1032" s="45">
        <v>56291</v>
      </c>
    </row>
    <row r="1033" spans="1:22" ht="55.2">
      <c r="A1033" s="45">
        <v>1032</v>
      </c>
      <c r="B1033" s="95" t="s">
        <v>2053</v>
      </c>
      <c r="C1033" s="49" t="s">
        <v>9</v>
      </c>
      <c r="D1033" s="51">
        <v>44612</v>
      </c>
      <c r="E1033" s="51" t="s">
        <v>2551</v>
      </c>
      <c r="F1033" s="51" t="s">
        <v>76</v>
      </c>
      <c r="G1033" s="49" t="s">
        <v>492</v>
      </c>
      <c r="H1033" s="49" t="s">
        <v>19</v>
      </c>
      <c r="I1033" s="49" t="str">
        <f t="shared" si="115"/>
        <v>Neutral</v>
      </c>
      <c r="J1033" s="45">
        <v>45001</v>
      </c>
      <c r="K1033" s="49">
        <v>8.1</v>
      </c>
      <c r="L1033" s="82" t="str">
        <f>IF(J1033=9001,VLOOKUP(K1033,'ISO-reference'!$C$1:$D$67,2,FALSE),IF(J1033=45001,VLOOKUP(K1033,'ISO-reference'!$A$1:$B$40,2,FALSE),IF(J1033=21001,VLOOKUP(K1033,'ISO-reference'!$E$1:$F$75,2,FALSE),"No ISO Mapping")))</f>
        <v xml:space="preserve"> Operational planning and control</v>
      </c>
      <c r="M1033" s="49" t="s">
        <v>194</v>
      </c>
      <c r="N1033" s="16"/>
      <c r="O1033" s="52">
        <f>Table1[[#This Row],[Audit Report Date]]+60</f>
        <v>44672</v>
      </c>
      <c r="P1033" s="52">
        <v>44622</v>
      </c>
      <c r="Q1033" s="82" t="s">
        <v>2056</v>
      </c>
      <c r="R1033" s="28" t="str">
        <f t="shared" si="118"/>
        <v>Closed</v>
      </c>
      <c r="S1033" s="17">
        <f t="shared" ca="1" si="112"/>
        <v>10</v>
      </c>
      <c r="T1033" s="17">
        <f t="shared" si="119"/>
        <v>-50</v>
      </c>
      <c r="U1033" s="45"/>
      <c r="V1033" s="45">
        <v>56292</v>
      </c>
    </row>
    <row r="1034" spans="1:22" ht="41.4">
      <c r="A1034" s="45">
        <v>1033</v>
      </c>
      <c r="B1034" s="95" t="s">
        <v>2054</v>
      </c>
      <c r="C1034" s="49" t="s">
        <v>9</v>
      </c>
      <c r="D1034" s="51">
        <v>44612</v>
      </c>
      <c r="E1034" s="51" t="s">
        <v>2551</v>
      </c>
      <c r="F1034" s="51" t="s">
        <v>76</v>
      </c>
      <c r="G1034" s="49" t="s">
        <v>492</v>
      </c>
      <c r="H1034" s="49" t="s">
        <v>19</v>
      </c>
      <c r="I1034" s="49" t="str">
        <f t="shared" si="115"/>
        <v>Neutral</v>
      </c>
      <c r="J1034" s="45">
        <v>9001</v>
      </c>
      <c r="K1034" s="49">
        <v>7.3</v>
      </c>
      <c r="L1034" s="82" t="str">
        <f>IF(J1034=9001,VLOOKUP(K1034,'ISO-reference'!$C$1:$D$67,2,FALSE),IF(J1034=45001,VLOOKUP(K1034,'ISO-reference'!$A$1:$B$40,2,FALSE),IF(J1034=21001,VLOOKUP(K1034,'ISO-reference'!$E$1:$F$75,2,FALSE),"No ISO Mapping")))</f>
        <v xml:space="preserve"> Awareness</v>
      </c>
      <c r="M1034" s="49" t="s">
        <v>13</v>
      </c>
      <c r="N1034" s="16"/>
      <c r="O1034" s="52">
        <f>Table1[[#This Row],[Audit Report Date]]+60</f>
        <v>44672</v>
      </c>
      <c r="P1034" s="52">
        <v>44622</v>
      </c>
      <c r="Q1034" s="82" t="s">
        <v>2057</v>
      </c>
      <c r="R1034" s="28" t="str">
        <f t="shared" si="118"/>
        <v>Closed</v>
      </c>
      <c r="S1034" s="17">
        <f t="shared" ca="1" si="112"/>
        <v>10</v>
      </c>
      <c r="T1034" s="17">
        <f t="shared" si="119"/>
        <v>-50</v>
      </c>
      <c r="U1034" s="45"/>
      <c r="V1034" s="45">
        <v>56293</v>
      </c>
    </row>
    <row r="1035" spans="1:22" ht="55.2">
      <c r="A1035" s="45">
        <v>1034</v>
      </c>
      <c r="B1035" s="95" t="s">
        <v>2058</v>
      </c>
      <c r="C1035" s="49" t="s">
        <v>9</v>
      </c>
      <c r="D1035" s="51">
        <v>44615</v>
      </c>
      <c r="E1035" s="51" t="s">
        <v>2551</v>
      </c>
      <c r="F1035" s="51" t="s">
        <v>76</v>
      </c>
      <c r="G1035" s="49" t="s">
        <v>2781</v>
      </c>
      <c r="H1035" s="49" t="s">
        <v>88</v>
      </c>
      <c r="I1035" s="49" t="str">
        <f t="shared" si="115"/>
        <v>Neutral</v>
      </c>
      <c r="J1035" s="45">
        <v>9001</v>
      </c>
      <c r="K1035" s="49" t="s">
        <v>57</v>
      </c>
      <c r="L1035" s="82" t="str">
        <f>IF(J1035=9001,VLOOKUP(K1035,'ISO-reference'!$C$1:$D$67,2,FALSE),IF(J1035=45001,VLOOKUP(K1035,'ISO-reference'!$A$1:$B$40,2,FALSE),IF(J1035=21001,VLOOKUP(K1035,'ISO-reference'!$E$1:$F$75,2,FALSE),"No ISO Mapping")))</f>
        <v xml:space="preserve"> Creating and updating</v>
      </c>
      <c r="M1035" s="49" t="s">
        <v>21</v>
      </c>
      <c r="N1035" s="16"/>
      <c r="O1035" s="52">
        <f>Table1[[#This Row],[Audit Report Date]]+60</f>
        <v>44675</v>
      </c>
      <c r="P1035" s="52">
        <v>44621</v>
      </c>
      <c r="Q1035" s="82" t="s">
        <v>2061</v>
      </c>
      <c r="R1035" s="28" t="str">
        <f t="shared" si="118"/>
        <v>Closed</v>
      </c>
      <c r="S1035" s="17">
        <f t="shared" ca="1" si="112"/>
        <v>6</v>
      </c>
      <c r="T1035" s="17">
        <f t="shared" si="119"/>
        <v>-54</v>
      </c>
      <c r="U1035" s="45"/>
      <c r="V1035" s="45">
        <v>56324</v>
      </c>
    </row>
    <row r="1036" spans="1:22" ht="69">
      <c r="A1036" s="45">
        <v>1035</v>
      </c>
      <c r="B1036" s="95" t="s">
        <v>2059</v>
      </c>
      <c r="C1036" s="49" t="s">
        <v>9</v>
      </c>
      <c r="D1036" s="51">
        <v>44615</v>
      </c>
      <c r="E1036" s="51" t="s">
        <v>2551</v>
      </c>
      <c r="F1036" s="51" t="s">
        <v>76</v>
      </c>
      <c r="G1036" s="49" t="s">
        <v>2781</v>
      </c>
      <c r="H1036" s="49" t="s">
        <v>19</v>
      </c>
      <c r="I1036" s="49" t="str">
        <f t="shared" si="115"/>
        <v>Neutral</v>
      </c>
      <c r="J1036" s="45">
        <v>9001</v>
      </c>
      <c r="K1036" s="49">
        <v>4.2</v>
      </c>
      <c r="L1036" s="82" t="str">
        <f>IF(J1036=9001,VLOOKUP(K1036,'ISO-reference'!$C$1:$D$67,2,FALSE),IF(J1036=45001,VLOOKUP(K1036,'ISO-reference'!$A$1:$B$40,2,FALSE),IF(J1036=21001,VLOOKUP(K1036,'ISO-reference'!$E$1:$F$75,2,FALSE),"No ISO Mapping")))</f>
        <v xml:space="preserve"> Needs &amp; Expectations</v>
      </c>
      <c r="M1036" s="49" t="s">
        <v>94</v>
      </c>
      <c r="N1036" s="16"/>
      <c r="O1036" s="52">
        <f>Table1[[#This Row],[Audit Report Date]]+60</f>
        <v>44675</v>
      </c>
      <c r="P1036" s="52">
        <v>44621</v>
      </c>
      <c r="Q1036" s="82" t="s">
        <v>2062</v>
      </c>
      <c r="R1036" s="28" t="str">
        <f t="shared" si="118"/>
        <v>Closed</v>
      </c>
      <c r="S1036" s="17">
        <f t="shared" ca="1" si="112"/>
        <v>6</v>
      </c>
      <c r="T1036" s="17">
        <f t="shared" si="119"/>
        <v>-54</v>
      </c>
      <c r="U1036" s="45"/>
      <c r="V1036" s="45">
        <v>56325</v>
      </c>
    </row>
    <row r="1037" spans="1:22" ht="41.4">
      <c r="A1037" s="45">
        <v>1036</v>
      </c>
      <c r="B1037" s="95" t="s">
        <v>2060</v>
      </c>
      <c r="C1037" s="49" t="s">
        <v>9</v>
      </c>
      <c r="D1037" s="51">
        <v>44615</v>
      </c>
      <c r="E1037" s="51" t="s">
        <v>2551</v>
      </c>
      <c r="F1037" s="51" t="s">
        <v>76</v>
      </c>
      <c r="G1037" s="49" t="s">
        <v>2781</v>
      </c>
      <c r="H1037" s="49" t="s">
        <v>19</v>
      </c>
      <c r="I1037" s="49" t="str">
        <f t="shared" si="115"/>
        <v>Neutral</v>
      </c>
      <c r="J1037" s="45">
        <v>9001</v>
      </c>
      <c r="K1037" s="49">
        <v>7.3</v>
      </c>
      <c r="L1037" s="82" t="str">
        <f>IF(J1037=9001,VLOOKUP(K1037,'ISO-reference'!$C$1:$D$67,2,FALSE),IF(J1037=45001,VLOOKUP(K1037,'ISO-reference'!$A$1:$B$40,2,FALSE),IF(J1037=21001,VLOOKUP(K1037,'ISO-reference'!$E$1:$F$75,2,FALSE),"No ISO Mapping")))</f>
        <v xml:space="preserve"> Awareness</v>
      </c>
      <c r="M1037" s="49" t="s">
        <v>13</v>
      </c>
      <c r="N1037" s="16"/>
      <c r="O1037" s="52">
        <f>Table1[[#This Row],[Audit Report Date]]+60</f>
        <v>44675</v>
      </c>
      <c r="P1037" s="52">
        <v>44621</v>
      </c>
      <c r="Q1037" s="82" t="s">
        <v>2063</v>
      </c>
      <c r="R1037" s="28" t="str">
        <f t="shared" si="118"/>
        <v>Closed</v>
      </c>
      <c r="S1037" s="17">
        <f t="shared" ca="1" si="112"/>
        <v>6</v>
      </c>
      <c r="T1037" s="17">
        <f t="shared" si="119"/>
        <v>-54</v>
      </c>
      <c r="U1037" s="45"/>
      <c r="V1037" s="45">
        <v>56326</v>
      </c>
    </row>
    <row r="1038" spans="1:22" ht="55.2">
      <c r="A1038" s="45">
        <v>1037</v>
      </c>
      <c r="B1038" s="82" t="s">
        <v>2064</v>
      </c>
      <c r="C1038" s="49" t="s">
        <v>9</v>
      </c>
      <c r="D1038" s="51">
        <v>44606</v>
      </c>
      <c r="E1038" s="51" t="s">
        <v>2551</v>
      </c>
      <c r="F1038" s="51" t="s">
        <v>76</v>
      </c>
      <c r="G1038" s="49" t="s">
        <v>1066</v>
      </c>
      <c r="H1038" s="49" t="s">
        <v>19</v>
      </c>
      <c r="I1038" s="49" t="str">
        <f t="shared" si="115"/>
        <v>Neutral</v>
      </c>
      <c r="J1038" s="45">
        <v>45001</v>
      </c>
      <c r="K1038" s="49" t="s">
        <v>433</v>
      </c>
      <c r="L1038" s="82" t="str">
        <f>IF(J1038=9001,VLOOKUP(K1038,'ISO-reference'!$C$1:$D$67,2,FALSE),IF(J1038=45001,VLOOKUP(K1038,'ISO-reference'!$A$1:$B$40,2,FALSE),IF(J1038=21001,VLOOKUP(K1038,'ISO-reference'!$E$1:$F$75,2,FALSE),"No ISO Mapping")))</f>
        <v xml:space="preserve"> Hazard identification &amp; assessment of risks and opportunities</v>
      </c>
      <c r="M1038" s="49" t="s">
        <v>94</v>
      </c>
      <c r="N1038" s="16"/>
      <c r="O1038" s="52">
        <f>Table1[[#This Row],[Audit Report Date]]+60</f>
        <v>44666</v>
      </c>
      <c r="P1038" s="51">
        <v>44617</v>
      </c>
      <c r="Q1038" s="82" t="s">
        <v>2066</v>
      </c>
      <c r="R1038" s="28" t="str">
        <f t="shared" si="118"/>
        <v>Closed</v>
      </c>
      <c r="S1038" s="17">
        <f t="shared" ca="1" si="112"/>
        <v>11</v>
      </c>
      <c r="T1038" s="17">
        <f t="shared" si="119"/>
        <v>-49</v>
      </c>
      <c r="U1038" s="45"/>
      <c r="V1038" s="45">
        <v>56329</v>
      </c>
    </row>
    <row r="1039" spans="1:22" ht="27.6">
      <c r="A1039" s="45">
        <v>1038</v>
      </c>
      <c r="B1039" s="82" t="s">
        <v>2065</v>
      </c>
      <c r="C1039" s="49" t="s">
        <v>9</v>
      </c>
      <c r="D1039" s="51">
        <v>44606</v>
      </c>
      <c r="E1039" s="51" t="s">
        <v>2551</v>
      </c>
      <c r="F1039" s="51" t="s">
        <v>76</v>
      </c>
      <c r="G1039" s="49" t="s">
        <v>1066</v>
      </c>
      <c r="H1039" s="49" t="s">
        <v>19</v>
      </c>
      <c r="I1039" s="49" t="str">
        <f t="shared" si="115"/>
        <v>Neutral</v>
      </c>
      <c r="J1039" s="45">
        <v>9001</v>
      </c>
      <c r="K1039" s="49">
        <v>10.3</v>
      </c>
      <c r="L1039" s="82" t="str">
        <f>IF(J1039=9001,VLOOKUP(K1039,'ISO-reference'!$C$1:$D$67,2,FALSE),IF(J1039=45001,VLOOKUP(K1039,'ISO-reference'!$A$1:$B$40,2,FALSE),IF(J1039=21001,VLOOKUP(K1039,'ISO-reference'!$E$1:$F$75,2,FALSE),"No ISO Mapping")))</f>
        <v xml:space="preserve"> Continual improvement</v>
      </c>
      <c r="M1039" s="49" t="s">
        <v>16</v>
      </c>
      <c r="N1039" s="16"/>
      <c r="O1039" s="52">
        <f>Table1[[#This Row],[Audit Report Date]]+60</f>
        <v>44666</v>
      </c>
      <c r="P1039" s="51">
        <v>44617</v>
      </c>
      <c r="Q1039" s="82" t="s">
        <v>2067</v>
      </c>
      <c r="R1039" s="28" t="str">
        <f t="shared" si="118"/>
        <v>Closed</v>
      </c>
      <c r="S1039" s="17">
        <f t="shared" ca="1" si="112"/>
        <v>11</v>
      </c>
      <c r="T1039" s="17">
        <f t="shared" si="119"/>
        <v>-49</v>
      </c>
      <c r="U1039" s="45"/>
      <c r="V1039" s="45">
        <v>56331</v>
      </c>
    </row>
    <row r="1040" spans="1:22" ht="41.4">
      <c r="A1040" s="45">
        <v>1039</v>
      </c>
      <c r="B1040" s="95" t="s">
        <v>2068</v>
      </c>
      <c r="C1040" s="49" t="s">
        <v>134</v>
      </c>
      <c r="D1040" s="65">
        <v>44655</v>
      </c>
      <c r="E1040" s="51" t="s">
        <v>2551</v>
      </c>
      <c r="F1040" s="51" t="s">
        <v>52</v>
      </c>
      <c r="G1040" s="49" t="s">
        <v>115</v>
      </c>
      <c r="H1040" s="49" t="s">
        <v>19</v>
      </c>
      <c r="I1040" s="49" t="str">
        <f t="shared" si="115"/>
        <v>Neutral</v>
      </c>
      <c r="J1040" s="66">
        <v>21001</v>
      </c>
      <c r="K1040" s="49">
        <v>6.1</v>
      </c>
      <c r="L1040" s="82" t="str">
        <f>IF(J1040=9001,VLOOKUP(K1040,'ISO-reference'!$C$1:$D$67,2,FALSE),IF(J1040=45001,VLOOKUP(K1040,'ISO-reference'!$A$1:$B$40,2,FALSE),IF(J1040=21001,VLOOKUP(K1040,'ISO-reference'!$E$1:$F$75,2,FALSE),"No ISO Mapping")))</f>
        <v xml:space="preserve"> Actions to address risks &amp; opportunities</v>
      </c>
      <c r="M1040" s="49" t="s">
        <v>94</v>
      </c>
      <c r="N1040" s="16"/>
      <c r="O1040" s="52">
        <f>Table1[[#This Row],[Audit Report Date]]+60</f>
        <v>44715</v>
      </c>
      <c r="P1040" s="52">
        <v>44790</v>
      </c>
      <c r="Q1040" s="82" t="s">
        <v>2191</v>
      </c>
      <c r="R1040" s="28" t="str">
        <f t="shared" si="118"/>
        <v>Closed</v>
      </c>
      <c r="S1040" s="42">
        <f t="shared" ca="1" si="112"/>
        <v>135</v>
      </c>
      <c r="T1040" s="42">
        <f t="shared" ref="T1040:T1084" si="120">IF(R1040="Open",0, P1040-O1040)</f>
        <v>75</v>
      </c>
      <c r="U1040" s="45"/>
      <c r="V1040" s="45">
        <v>66869</v>
      </c>
    </row>
    <row r="1041" spans="1:22" ht="27.6">
      <c r="A1041" s="45">
        <v>1040</v>
      </c>
      <c r="B1041" s="95" t="s">
        <v>2069</v>
      </c>
      <c r="C1041" s="49" t="s">
        <v>134</v>
      </c>
      <c r="D1041" s="65">
        <v>44655</v>
      </c>
      <c r="E1041" s="51" t="s">
        <v>2551</v>
      </c>
      <c r="F1041" s="51" t="s">
        <v>52</v>
      </c>
      <c r="G1041" s="49" t="s">
        <v>115</v>
      </c>
      <c r="H1041" s="49" t="s">
        <v>19</v>
      </c>
      <c r="I1041" s="49" t="str">
        <f t="shared" si="115"/>
        <v>Neutral</v>
      </c>
      <c r="J1041" s="66">
        <v>9001</v>
      </c>
      <c r="K1041" s="67">
        <v>8.1</v>
      </c>
      <c r="L1041" s="82" t="str">
        <f>IF(J1041=9001,VLOOKUP(K1041,'ISO-reference'!$C$1:$D$67,2,FALSE),IF(J1041=45001,VLOOKUP(K1041,'ISO-reference'!$A$1:$B$40,2,FALSE),IF(J1041=21001,VLOOKUP(K1041,'ISO-reference'!$E$1:$F$75,2,FALSE),"No ISO Mapping")))</f>
        <v xml:space="preserve"> Operational planning and control</v>
      </c>
      <c r="M1041" s="49" t="s">
        <v>16</v>
      </c>
      <c r="N1041" s="16"/>
      <c r="O1041" s="52">
        <f>Table1[[#This Row],[Audit Report Date]]+60</f>
        <v>44715</v>
      </c>
      <c r="P1041" s="52">
        <v>44790</v>
      </c>
      <c r="Q1041" s="82" t="s">
        <v>2192</v>
      </c>
      <c r="R1041" s="28" t="str">
        <f t="shared" si="118"/>
        <v>Closed</v>
      </c>
      <c r="S1041" s="42">
        <f t="shared" ca="1" si="112"/>
        <v>135</v>
      </c>
      <c r="T1041" s="42">
        <f t="shared" si="120"/>
        <v>75</v>
      </c>
      <c r="U1041" s="45"/>
      <c r="V1041" s="45">
        <v>66870</v>
      </c>
    </row>
    <row r="1042" spans="1:22" ht="82.8">
      <c r="A1042" s="45">
        <v>1041</v>
      </c>
      <c r="B1042" s="95" t="s">
        <v>2070</v>
      </c>
      <c r="C1042" s="49" t="s">
        <v>134</v>
      </c>
      <c r="D1042" s="65">
        <v>44655</v>
      </c>
      <c r="E1042" s="51" t="s">
        <v>2551</v>
      </c>
      <c r="F1042" s="51" t="s">
        <v>52</v>
      </c>
      <c r="G1042" s="49" t="s">
        <v>115</v>
      </c>
      <c r="H1042" s="49" t="s">
        <v>19</v>
      </c>
      <c r="I1042" s="49" t="str">
        <f t="shared" si="115"/>
        <v>Neutral</v>
      </c>
      <c r="J1042" s="66">
        <v>21001</v>
      </c>
      <c r="K1042" s="49" t="s">
        <v>36</v>
      </c>
      <c r="L1042" s="82" t="str">
        <f>IF(J1042=9001,VLOOKUP(K1042,'ISO-reference'!$C$1:$D$67,2,FALSE),IF(J1042=45001,VLOOKUP(K1042,'ISO-reference'!$A$1:$B$40,2,FALSE),IF(J1042=21001,VLOOKUP(K1042,'ISO-reference'!$E$1:$F$75,2,FALSE),"No ISO Mapping")))</f>
        <v xml:space="preserve"> Environment for the Operation of Educational Processes</v>
      </c>
      <c r="M1042" s="49" t="s">
        <v>94</v>
      </c>
      <c r="N1042" s="16"/>
      <c r="O1042" s="52">
        <f>Table1[[#This Row],[Audit Report Date]]+60</f>
        <v>44715</v>
      </c>
      <c r="P1042" s="52">
        <v>44792</v>
      </c>
      <c r="Q1042" s="82" t="s">
        <v>2197</v>
      </c>
      <c r="R1042" s="28" t="str">
        <f t="shared" si="118"/>
        <v>Closed</v>
      </c>
      <c r="S1042" s="42">
        <f t="shared" ca="1" si="112"/>
        <v>137</v>
      </c>
      <c r="T1042" s="42">
        <f t="shared" si="120"/>
        <v>77</v>
      </c>
      <c r="U1042" s="45"/>
      <c r="V1042" s="45">
        <v>66871</v>
      </c>
    </row>
    <row r="1043" spans="1:22" ht="27.6">
      <c r="A1043" s="45">
        <v>1042</v>
      </c>
      <c r="B1043" s="95" t="s">
        <v>2113</v>
      </c>
      <c r="C1043" s="49" t="s">
        <v>134</v>
      </c>
      <c r="D1043" s="65">
        <v>44655</v>
      </c>
      <c r="E1043" s="51" t="s">
        <v>2551</v>
      </c>
      <c r="F1043" s="51" t="s">
        <v>10</v>
      </c>
      <c r="G1043" s="49" t="s">
        <v>11</v>
      </c>
      <c r="H1043" s="49" t="s">
        <v>19</v>
      </c>
      <c r="I1043" s="49" t="str">
        <f t="shared" si="115"/>
        <v>Neutral</v>
      </c>
      <c r="J1043" s="66">
        <v>9001</v>
      </c>
      <c r="K1043" s="49">
        <v>8.1</v>
      </c>
      <c r="L1043" s="82" t="str">
        <f>IF(J1043=9001,VLOOKUP(K1043,'ISO-reference'!$C$1:$D$67,2,FALSE),IF(J1043=45001,VLOOKUP(K1043,'ISO-reference'!$A$1:$B$40,2,FALSE),IF(J1043=21001,VLOOKUP(K1043,'ISO-reference'!$E$1:$F$75,2,FALSE),"No ISO Mapping")))</f>
        <v xml:space="preserve"> Operational planning and control</v>
      </c>
      <c r="M1043" s="49" t="s">
        <v>16</v>
      </c>
      <c r="N1043" s="16"/>
      <c r="O1043" s="52">
        <f>Table1[[#This Row],[Audit Report Date]]+60</f>
        <v>44715</v>
      </c>
      <c r="P1043" s="52">
        <v>44698</v>
      </c>
      <c r="Q1043" s="82" t="s">
        <v>2139</v>
      </c>
      <c r="R1043" s="28" t="str">
        <f t="shared" ref="R1043:R1101" si="121">IF(P1043="NA", "Open", "Closed")</f>
        <v>Closed</v>
      </c>
      <c r="S1043" s="42">
        <f t="shared" ca="1" si="112"/>
        <v>43</v>
      </c>
      <c r="T1043" s="42">
        <f t="shared" si="120"/>
        <v>-17</v>
      </c>
      <c r="U1043" s="45"/>
      <c r="V1043" s="45">
        <v>66872</v>
      </c>
    </row>
    <row r="1044" spans="1:22" ht="41.4">
      <c r="A1044" s="45">
        <v>1043</v>
      </c>
      <c r="B1044" s="95" t="s">
        <v>2114</v>
      </c>
      <c r="C1044" s="49" t="s">
        <v>134</v>
      </c>
      <c r="D1044" s="65">
        <v>44655</v>
      </c>
      <c r="E1044" s="51" t="s">
        <v>2551</v>
      </c>
      <c r="F1044" s="51" t="s">
        <v>10</v>
      </c>
      <c r="G1044" s="49" t="s">
        <v>11</v>
      </c>
      <c r="H1044" s="49" t="s">
        <v>19</v>
      </c>
      <c r="I1044" s="49" t="str">
        <f t="shared" si="115"/>
        <v>Neutral</v>
      </c>
      <c r="J1044" s="66">
        <v>9001</v>
      </c>
      <c r="K1044" s="49" t="s">
        <v>1486</v>
      </c>
      <c r="L1044" s="82" t="str">
        <f>IF(J1044=9001,VLOOKUP(K1044,'ISO-reference'!$C$1:$D$67,2,FALSE),IF(J1044=45001,VLOOKUP(K1044,'ISO-reference'!$A$1:$B$40,2,FALSE),IF(J1044=21001,VLOOKUP(K1044,'ISO-reference'!$E$1:$F$75,2,FALSE),"No ISO Mapping")))</f>
        <v xml:space="preserve"> Post-delivery activities</v>
      </c>
      <c r="M1044" s="49" t="s">
        <v>16</v>
      </c>
      <c r="N1044" s="16"/>
      <c r="O1044" s="52">
        <f>Table1[[#This Row],[Audit Report Date]]+60</f>
        <v>44715</v>
      </c>
      <c r="P1044" s="52">
        <v>44698</v>
      </c>
      <c r="Q1044" s="82" t="s">
        <v>2138</v>
      </c>
      <c r="R1044" s="28" t="str">
        <f t="shared" si="121"/>
        <v>Closed</v>
      </c>
      <c r="S1044" s="42">
        <f t="shared" ca="1" si="112"/>
        <v>43</v>
      </c>
      <c r="T1044" s="42">
        <f t="shared" si="120"/>
        <v>-17</v>
      </c>
      <c r="U1044" s="45"/>
      <c r="V1044" s="45">
        <v>66873</v>
      </c>
    </row>
    <row r="1045" spans="1:22" ht="55.2">
      <c r="A1045" s="45">
        <v>1044</v>
      </c>
      <c r="B1045" s="95" t="s">
        <v>2115</v>
      </c>
      <c r="C1045" s="49" t="s">
        <v>134</v>
      </c>
      <c r="D1045" s="65">
        <v>44655</v>
      </c>
      <c r="E1045" s="51" t="s">
        <v>2551</v>
      </c>
      <c r="F1045" s="51" t="s">
        <v>10</v>
      </c>
      <c r="G1045" s="49" t="s">
        <v>11</v>
      </c>
      <c r="H1045" s="49" t="s">
        <v>19</v>
      </c>
      <c r="I1045" s="49" t="str">
        <f t="shared" si="115"/>
        <v>Neutral</v>
      </c>
      <c r="J1045" s="66">
        <v>45001</v>
      </c>
      <c r="K1045" s="67">
        <v>7.2</v>
      </c>
      <c r="L1045" s="82" t="str">
        <f>IF(J1045=9001,VLOOKUP(K1045,'ISO-reference'!$C$1:$D$67,2,FALSE),IF(J1045=45001,VLOOKUP(K1045,'ISO-reference'!$A$1:$B$40,2,FALSE),IF(J1045=21001,VLOOKUP(K1045,'ISO-reference'!$E$1:$F$75,2,FALSE),"No ISO Mapping")))</f>
        <v xml:space="preserve"> Competence</v>
      </c>
      <c r="M1045" s="49" t="s">
        <v>94</v>
      </c>
      <c r="N1045" s="16"/>
      <c r="O1045" s="52">
        <f>Table1[[#This Row],[Audit Report Date]]+60</f>
        <v>44715</v>
      </c>
      <c r="P1045" s="52">
        <v>44725</v>
      </c>
      <c r="Q1045" s="82" t="s">
        <v>2140</v>
      </c>
      <c r="R1045" s="28" t="str">
        <f t="shared" si="121"/>
        <v>Closed</v>
      </c>
      <c r="S1045" s="42">
        <f t="shared" ca="1" si="112"/>
        <v>70</v>
      </c>
      <c r="T1045" s="42">
        <f t="shared" si="120"/>
        <v>10</v>
      </c>
      <c r="U1045" s="45"/>
      <c r="V1045" s="45">
        <v>66874</v>
      </c>
    </row>
    <row r="1046" spans="1:22" ht="55.2">
      <c r="A1046" s="45">
        <v>1045</v>
      </c>
      <c r="B1046" s="95" t="s">
        <v>2116</v>
      </c>
      <c r="C1046" s="49" t="s">
        <v>134</v>
      </c>
      <c r="D1046" s="65">
        <v>44655</v>
      </c>
      <c r="E1046" s="51" t="s">
        <v>2551</v>
      </c>
      <c r="F1046" s="51" t="s">
        <v>10</v>
      </c>
      <c r="G1046" s="49" t="s">
        <v>11</v>
      </c>
      <c r="H1046" s="49" t="s">
        <v>19</v>
      </c>
      <c r="I1046" s="49" t="str">
        <f t="shared" si="115"/>
        <v>Neutral</v>
      </c>
      <c r="J1046" s="66">
        <v>21001</v>
      </c>
      <c r="K1046" s="49" t="s">
        <v>36</v>
      </c>
      <c r="L1046" s="82" t="str">
        <f>IF(J1046=9001,VLOOKUP(K1046,'ISO-reference'!$C$1:$D$67,2,FALSE),IF(J1046=45001,VLOOKUP(K1046,'ISO-reference'!$A$1:$B$40,2,FALSE),IF(J1046=21001,VLOOKUP(K1046,'ISO-reference'!$E$1:$F$75,2,FALSE),"No ISO Mapping")))</f>
        <v xml:space="preserve"> Environment for the Operation of Educational Processes</v>
      </c>
      <c r="M1046" s="49" t="s">
        <v>94</v>
      </c>
      <c r="N1046" s="16"/>
      <c r="O1046" s="52">
        <f>Table1[[#This Row],[Audit Report Date]]+60</f>
        <v>44715</v>
      </c>
      <c r="P1046" s="52">
        <v>44698</v>
      </c>
      <c r="Q1046" s="82" t="s">
        <v>2141</v>
      </c>
      <c r="R1046" s="28" t="str">
        <f t="shared" si="121"/>
        <v>Closed</v>
      </c>
      <c r="S1046" s="42">
        <f t="shared" ca="1" si="112"/>
        <v>43</v>
      </c>
      <c r="T1046" s="42">
        <f t="shared" si="120"/>
        <v>-17</v>
      </c>
      <c r="U1046" s="45"/>
      <c r="V1046" s="45">
        <v>66875</v>
      </c>
    </row>
    <row r="1047" spans="1:22" ht="41.4">
      <c r="A1047" s="45">
        <v>1046</v>
      </c>
      <c r="B1047" s="95" t="s">
        <v>2117</v>
      </c>
      <c r="C1047" s="49" t="s">
        <v>134</v>
      </c>
      <c r="D1047" s="65">
        <v>44655</v>
      </c>
      <c r="E1047" s="51" t="s">
        <v>2551</v>
      </c>
      <c r="F1047" s="51" t="s">
        <v>10</v>
      </c>
      <c r="G1047" s="49" t="s">
        <v>11</v>
      </c>
      <c r="H1047" s="49" t="s">
        <v>19</v>
      </c>
      <c r="I1047" s="49" t="str">
        <f t="shared" si="115"/>
        <v>Neutral</v>
      </c>
      <c r="J1047" s="66">
        <v>9001</v>
      </c>
      <c r="K1047" s="49">
        <v>8.1</v>
      </c>
      <c r="L1047" s="82" t="str">
        <f>IF(J1047=9001,VLOOKUP(K1047,'ISO-reference'!$C$1:$D$67,2,FALSE),IF(J1047=45001,VLOOKUP(K1047,'ISO-reference'!$A$1:$B$40,2,FALSE),IF(J1047=21001,VLOOKUP(K1047,'ISO-reference'!$E$1:$F$75,2,FALSE),"No ISO Mapping")))</f>
        <v xml:space="preserve"> Operational planning and control</v>
      </c>
      <c r="M1047" s="49" t="s">
        <v>16</v>
      </c>
      <c r="N1047" s="16"/>
      <c r="O1047" s="52">
        <f>Table1[[#This Row],[Audit Report Date]]+60</f>
        <v>44715</v>
      </c>
      <c r="P1047" s="52">
        <v>44725</v>
      </c>
      <c r="Q1047" s="82" t="s">
        <v>2142</v>
      </c>
      <c r="R1047" s="28" t="str">
        <f t="shared" si="121"/>
        <v>Closed</v>
      </c>
      <c r="S1047" s="42">
        <f t="shared" ca="1" si="112"/>
        <v>70</v>
      </c>
      <c r="T1047" s="42">
        <f t="shared" si="120"/>
        <v>10</v>
      </c>
      <c r="U1047" s="45"/>
      <c r="V1047" s="45">
        <v>66876</v>
      </c>
    </row>
    <row r="1048" spans="1:22" ht="69">
      <c r="A1048" s="45">
        <v>1047</v>
      </c>
      <c r="B1048" s="95" t="s">
        <v>2118</v>
      </c>
      <c r="C1048" s="49" t="s">
        <v>134</v>
      </c>
      <c r="D1048" s="65">
        <v>44655</v>
      </c>
      <c r="E1048" s="51" t="s">
        <v>2551</v>
      </c>
      <c r="F1048" s="51" t="s">
        <v>10</v>
      </c>
      <c r="G1048" s="49" t="s">
        <v>11</v>
      </c>
      <c r="H1048" s="49" t="s">
        <v>19</v>
      </c>
      <c r="I1048" s="49" t="str">
        <f t="shared" si="115"/>
        <v>Neutral</v>
      </c>
      <c r="J1048" s="66">
        <v>45001</v>
      </c>
      <c r="K1048" s="49" t="s">
        <v>433</v>
      </c>
      <c r="L1048" s="82" t="str">
        <f>IF(J1048=9001,VLOOKUP(K1048,'ISO-reference'!$C$1:$D$67,2,FALSE),IF(J1048=45001,VLOOKUP(K1048,'ISO-reference'!$A$1:$B$40,2,FALSE),IF(J1048=21001,VLOOKUP(K1048,'ISO-reference'!$E$1:$F$75,2,FALSE),"No ISO Mapping")))</f>
        <v xml:space="preserve"> Hazard identification &amp; assessment of risks and opportunities</v>
      </c>
      <c r="M1048" s="49" t="s">
        <v>16</v>
      </c>
      <c r="N1048" s="16"/>
      <c r="O1048" s="52">
        <f>Table1[[#This Row],[Audit Report Date]]+60</f>
        <v>44715</v>
      </c>
      <c r="P1048" s="52">
        <v>44725</v>
      </c>
      <c r="Q1048" s="82" t="s">
        <v>2143</v>
      </c>
      <c r="R1048" s="28" t="str">
        <f t="shared" si="121"/>
        <v>Closed</v>
      </c>
      <c r="S1048" s="42">
        <f t="shared" ca="1" si="112"/>
        <v>70</v>
      </c>
      <c r="T1048" s="42">
        <f t="shared" si="120"/>
        <v>10</v>
      </c>
      <c r="U1048" s="45"/>
      <c r="V1048" s="45">
        <v>66877</v>
      </c>
    </row>
    <row r="1049" spans="1:22">
      <c r="A1049" s="45">
        <v>1048</v>
      </c>
      <c r="B1049" s="95" t="s">
        <v>2119</v>
      </c>
      <c r="C1049" s="49" t="s">
        <v>134</v>
      </c>
      <c r="D1049" s="65">
        <v>44655</v>
      </c>
      <c r="E1049" s="51" t="s">
        <v>2551</v>
      </c>
      <c r="F1049" s="51" t="s">
        <v>10</v>
      </c>
      <c r="G1049" s="49" t="s">
        <v>11</v>
      </c>
      <c r="H1049" s="49" t="s">
        <v>19</v>
      </c>
      <c r="I1049" s="49" t="str">
        <f t="shared" si="115"/>
        <v>Neutral</v>
      </c>
      <c r="J1049" s="66">
        <v>45001</v>
      </c>
      <c r="K1049" s="49">
        <v>8.1</v>
      </c>
      <c r="L1049" s="82" t="str">
        <f>IF(J1049=9001,VLOOKUP(K1049,'ISO-reference'!$C$1:$D$67,2,FALSE),IF(J1049=45001,VLOOKUP(K1049,'ISO-reference'!$A$1:$B$40,2,FALSE),IF(J1049=21001,VLOOKUP(K1049,'ISO-reference'!$E$1:$F$75,2,FALSE),"No ISO Mapping")))</f>
        <v xml:space="preserve"> Operational planning and control</v>
      </c>
      <c r="M1049" s="49" t="s">
        <v>16</v>
      </c>
      <c r="N1049" s="16"/>
      <c r="O1049" s="52">
        <f>Table1[[#This Row],[Audit Report Date]]+60</f>
        <v>44715</v>
      </c>
      <c r="P1049" s="52">
        <v>44725</v>
      </c>
      <c r="Q1049" s="82" t="s">
        <v>2145</v>
      </c>
      <c r="R1049" s="28" t="str">
        <f t="shared" si="121"/>
        <v>Closed</v>
      </c>
      <c r="S1049" s="42">
        <f t="shared" ca="1" si="112"/>
        <v>70</v>
      </c>
      <c r="T1049" s="42">
        <f t="shared" si="120"/>
        <v>10</v>
      </c>
      <c r="U1049" s="45"/>
      <c r="V1049" s="45">
        <v>66879</v>
      </c>
    </row>
    <row r="1050" spans="1:22" ht="82.8">
      <c r="A1050" s="45">
        <v>1049</v>
      </c>
      <c r="B1050" s="95" t="s">
        <v>2120</v>
      </c>
      <c r="C1050" s="49" t="s">
        <v>134</v>
      </c>
      <c r="D1050" s="65">
        <v>44655</v>
      </c>
      <c r="E1050" s="51" t="s">
        <v>2551</v>
      </c>
      <c r="F1050" s="51" t="s">
        <v>10</v>
      </c>
      <c r="G1050" s="49" t="s">
        <v>11</v>
      </c>
      <c r="H1050" s="49" t="s">
        <v>19</v>
      </c>
      <c r="I1050" s="49" t="str">
        <f t="shared" si="115"/>
        <v>Neutral</v>
      </c>
      <c r="J1050" s="66">
        <v>45001</v>
      </c>
      <c r="K1050" s="49">
        <v>8.1</v>
      </c>
      <c r="L1050" s="82" t="str">
        <f>IF(J1050=9001,VLOOKUP(K1050,'ISO-reference'!$C$1:$D$67,2,FALSE),IF(J1050=45001,VLOOKUP(K1050,'ISO-reference'!$A$1:$B$40,2,FALSE),IF(J1050=21001,VLOOKUP(K1050,'ISO-reference'!$E$1:$F$75,2,FALSE),"No ISO Mapping")))</f>
        <v xml:space="preserve"> Operational planning and control</v>
      </c>
      <c r="M1050" s="49" t="s">
        <v>16</v>
      </c>
      <c r="N1050" s="16"/>
      <c r="O1050" s="52">
        <f>Table1[[#This Row],[Audit Report Date]]+60</f>
        <v>44715</v>
      </c>
      <c r="P1050" s="52">
        <v>44725</v>
      </c>
      <c r="Q1050" s="82" t="s">
        <v>2144</v>
      </c>
      <c r="R1050" s="28" t="str">
        <f t="shared" si="121"/>
        <v>Closed</v>
      </c>
      <c r="S1050" s="42">
        <f t="shared" ca="1" si="112"/>
        <v>70</v>
      </c>
      <c r="T1050" s="42">
        <f t="shared" si="120"/>
        <v>10</v>
      </c>
      <c r="U1050" s="45"/>
      <c r="V1050" s="45">
        <v>66880</v>
      </c>
    </row>
    <row r="1051" spans="1:22" ht="27.6">
      <c r="A1051" s="45">
        <v>1050</v>
      </c>
      <c r="B1051" s="95" t="s">
        <v>2121</v>
      </c>
      <c r="C1051" s="49" t="s">
        <v>134</v>
      </c>
      <c r="D1051" s="65">
        <v>44655</v>
      </c>
      <c r="E1051" s="51" t="s">
        <v>2551</v>
      </c>
      <c r="F1051" s="51" t="s">
        <v>76</v>
      </c>
      <c r="G1051" s="49" t="s">
        <v>77</v>
      </c>
      <c r="H1051" s="49" t="s">
        <v>19</v>
      </c>
      <c r="I1051" s="49" t="str">
        <f t="shared" si="115"/>
        <v>Neutral</v>
      </c>
      <c r="J1051" s="66">
        <v>45001</v>
      </c>
      <c r="K1051" s="67">
        <v>8.1</v>
      </c>
      <c r="L1051" s="82" t="str">
        <f>IF(J1051=9001,VLOOKUP(K1051,'ISO-reference'!$C$1:$D$67,2,FALSE),IF(J1051=45001,VLOOKUP(K1051,'ISO-reference'!$A$1:$B$40,2,FALSE),IF(J1051=21001,VLOOKUP(K1051,'ISO-reference'!$E$1:$F$75,2,FALSE),"No ISO Mapping")))</f>
        <v xml:space="preserve"> Operational planning and control</v>
      </c>
      <c r="M1051" s="49" t="s">
        <v>16</v>
      </c>
      <c r="N1051" s="16"/>
      <c r="O1051" s="52">
        <f>Table1[[#This Row],[Audit Report Date]]+60</f>
        <v>44715</v>
      </c>
      <c r="P1051" s="52">
        <v>44769</v>
      </c>
      <c r="Q1051" s="82" t="s">
        <v>2172</v>
      </c>
      <c r="R1051" s="28" t="str">
        <f t="shared" si="121"/>
        <v>Closed</v>
      </c>
      <c r="S1051" s="42">
        <f t="shared" ca="1" si="112"/>
        <v>114</v>
      </c>
      <c r="T1051" s="42">
        <f t="shared" si="120"/>
        <v>54</v>
      </c>
      <c r="U1051" s="45"/>
      <c r="V1051" s="45">
        <v>66883</v>
      </c>
    </row>
    <row r="1052" spans="1:22" ht="27.6">
      <c r="A1052" s="45">
        <v>1051</v>
      </c>
      <c r="B1052" s="95" t="s">
        <v>2122</v>
      </c>
      <c r="C1052" s="49" t="s">
        <v>134</v>
      </c>
      <c r="D1052" s="65">
        <v>44655</v>
      </c>
      <c r="E1052" s="51" t="s">
        <v>2551</v>
      </c>
      <c r="F1052" s="51" t="s">
        <v>76</v>
      </c>
      <c r="G1052" s="49" t="s">
        <v>77</v>
      </c>
      <c r="H1052" s="49" t="s">
        <v>19</v>
      </c>
      <c r="I1052" s="49" t="str">
        <f t="shared" si="115"/>
        <v>Neutral</v>
      </c>
      <c r="J1052" s="66">
        <v>45001</v>
      </c>
      <c r="K1052" s="49" t="s">
        <v>433</v>
      </c>
      <c r="L1052" s="82" t="str">
        <f>IF(J1052=9001,VLOOKUP(K1052,'ISO-reference'!$C$1:$D$67,2,FALSE),IF(J1052=45001,VLOOKUP(K1052,'ISO-reference'!$A$1:$B$40,2,FALSE),IF(J1052=21001,VLOOKUP(K1052,'ISO-reference'!$E$1:$F$75,2,FALSE),"No ISO Mapping")))</f>
        <v xml:space="preserve"> Hazard identification &amp; assessment of risks and opportunities</v>
      </c>
      <c r="M1052" s="49" t="s">
        <v>16</v>
      </c>
      <c r="N1052" s="16"/>
      <c r="O1052" s="52">
        <f>Table1[[#This Row],[Audit Report Date]]+60</f>
        <v>44715</v>
      </c>
      <c r="P1052" s="52">
        <v>44769</v>
      </c>
      <c r="Q1052" s="82" t="s">
        <v>2173</v>
      </c>
      <c r="R1052" s="28" t="str">
        <f t="shared" si="121"/>
        <v>Closed</v>
      </c>
      <c r="S1052" s="42">
        <f t="shared" ca="1" si="112"/>
        <v>114</v>
      </c>
      <c r="T1052" s="42">
        <f t="shared" si="120"/>
        <v>54</v>
      </c>
      <c r="U1052" s="45"/>
      <c r="V1052" s="45">
        <v>66884</v>
      </c>
    </row>
    <row r="1053" spans="1:22">
      <c r="A1053" s="45">
        <v>1052</v>
      </c>
      <c r="B1053" s="95" t="s">
        <v>2123</v>
      </c>
      <c r="C1053" s="49" t="s">
        <v>134</v>
      </c>
      <c r="D1053" s="65">
        <v>44655</v>
      </c>
      <c r="E1053" s="51" t="s">
        <v>2551</v>
      </c>
      <c r="F1053" s="51" t="s">
        <v>76</v>
      </c>
      <c r="G1053" s="49" t="s">
        <v>77</v>
      </c>
      <c r="H1053" s="49" t="s">
        <v>19</v>
      </c>
      <c r="I1053" s="49" t="str">
        <f t="shared" si="115"/>
        <v>Neutral</v>
      </c>
      <c r="J1053" s="66">
        <v>9001</v>
      </c>
      <c r="K1053" s="49" t="s">
        <v>36</v>
      </c>
      <c r="L1053" s="82" t="str">
        <f>IF(J1053=9001,VLOOKUP(K1053,'ISO-reference'!$C$1:$D$67,2,FALSE),IF(J1053=45001,VLOOKUP(K1053,'ISO-reference'!$A$1:$B$40,2,FALSE),IF(J1053=21001,VLOOKUP(K1053,'ISO-reference'!$E$1:$F$75,2,FALSE),"No ISO Mapping")))</f>
        <v xml:space="preserve"> Environment for Operating Processes</v>
      </c>
      <c r="M1053" s="49" t="s">
        <v>16</v>
      </c>
      <c r="N1053" s="16"/>
      <c r="O1053" s="52">
        <f>Table1[[#This Row],[Audit Report Date]]+60</f>
        <v>44715</v>
      </c>
      <c r="P1053" s="52">
        <v>44769</v>
      </c>
      <c r="Q1053" s="82" t="s">
        <v>2169</v>
      </c>
      <c r="R1053" s="28" t="str">
        <f t="shared" ref="R1053" si="122">IF(P1053="NA", "Open", "Closed")</f>
        <v>Closed</v>
      </c>
      <c r="S1053" s="42">
        <f t="shared" ca="1" si="112"/>
        <v>114</v>
      </c>
      <c r="T1053" s="42">
        <f t="shared" si="120"/>
        <v>54</v>
      </c>
      <c r="U1053" s="45"/>
      <c r="V1053" s="45">
        <v>66885</v>
      </c>
    </row>
    <row r="1054" spans="1:22" ht="41.4">
      <c r="A1054" s="45">
        <v>1053</v>
      </c>
      <c r="B1054" s="95" t="s">
        <v>2124</v>
      </c>
      <c r="C1054" s="49" t="s">
        <v>134</v>
      </c>
      <c r="D1054" s="65">
        <v>44655</v>
      </c>
      <c r="E1054" s="51" t="s">
        <v>2551</v>
      </c>
      <c r="F1054" s="51" t="s">
        <v>76</v>
      </c>
      <c r="G1054" s="49" t="s">
        <v>77</v>
      </c>
      <c r="H1054" s="49" t="s">
        <v>19</v>
      </c>
      <c r="I1054" s="49" t="str">
        <f t="shared" si="115"/>
        <v>Neutral</v>
      </c>
      <c r="J1054" s="66">
        <v>21001</v>
      </c>
      <c r="K1054" s="49" t="s">
        <v>36</v>
      </c>
      <c r="L1054" s="82" t="str">
        <f>IF(J1054=9001,VLOOKUP(K1054,'ISO-reference'!$C$1:$D$67,2,FALSE),IF(J1054=45001,VLOOKUP(K1054,'ISO-reference'!$A$1:$B$40,2,FALSE),IF(J1054=21001,VLOOKUP(K1054,'ISO-reference'!$E$1:$F$75,2,FALSE),"No ISO Mapping")))</f>
        <v xml:space="preserve"> Environment for the Operation of Educational Processes</v>
      </c>
      <c r="M1054" s="49" t="s">
        <v>13</v>
      </c>
      <c r="N1054" s="16"/>
      <c r="O1054" s="52">
        <f>Table1[[#This Row],[Audit Report Date]]+60</f>
        <v>44715</v>
      </c>
      <c r="P1054" s="52">
        <v>44769</v>
      </c>
      <c r="Q1054" s="82" t="s">
        <v>2174</v>
      </c>
      <c r="R1054" s="28" t="str">
        <f t="shared" si="121"/>
        <v>Closed</v>
      </c>
      <c r="S1054" s="42">
        <f t="shared" ca="1" si="112"/>
        <v>114</v>
      </c>
      <c r="T1054" s="42">
        <f t="shared" si="120"/>
        <v>54</v>
      </c>
      <c r="U1054" s="45"/>
      <c r="V1054" s="45">
        <v>66886</v>
      </c>
    </row>
    <row r="1055" spans="1:22" ht="27.6">
      <c r="A1055" s="45">
        <v>1054</v>
      </c>
      <c r="B1055" s="95" t="s">
        <v>2125</v>
      </c>
      <c r="C1055" s="49" t="s">
        <v>134</v>
      </c>
      <c r="D1055" s="65">
        <v>44655</v>
      </c>
      <c r="E1055" s="51" t="s">
        <v>2551</v>
      </c>
      <c r="F1055" s="51" t="s">
        <v>76</v>
      </c>
      <c r="G1055" s="49" t="s">
        <v>77</v>
      </c>
      <c r="H1055" s="49" t="s">
        <v>19</v>
      </c>
      <c r="I1055" s="49" t="str">
        <f t="shared" si="115"/>
        <v>Neutral</v>
      </c>
      <c r="J1055" s="66">
        <v>21001</v>
      </c>
      <c r="K1055" s="67">
        <v>10.199999999999999</v>
      </c>
      <c r="L1055" s="82" t="str">
        <f>IF(J1055=9001,VLOOKUP(K1055,'ISO-reference'!$C$1:$D$67,2,FALSE),IF(J1055=45001,VLOOKUP(K1055,'ISO-reference'!$A$1:$B$40,2,FALSE),IF(J1055=21001,VLOOKUP(K1055,'ISO-reference'!$E$1:$F$75,2,FALSE),"No ISO Mapping")))</f>
        <v>Continual Improvement</v>
      </c>
      <c r="M1055" s="49" t="s">
        <v>94</v>
      </c>
      <c r="N1055" s="16"/>
      <c r="O1055" s="52">
        <f>Table1[[#This Row],[Audit Report Date]]+60</f>
        <v>44715</v>
      </c>
      <c r="P1055" s="52">
        <v>44756</v>
      </c>
      <c r="Q1055" s="82" t="s">
        <v>2171</v>
      </c>
      <c r="R1055" s="28" t="str">
        <f t="shared" si="121"/>
        <v>Closed</v>
      </c>
      <c r="S1055" s="42">
        <f t="shared" ca="1" si="112"/>
        <v>101</v>
      </c>
      <c r="T1055" s="42">
        <f t="shared" si="120"/>
        <v>41</v>
      </c>
      <c r="U1055" s="45"/>
      <c r="V1055" s="45">
        <v>66887</v>
      </c>
    </row>
    <row r="1056" spans="1:22" ht="27.6">
      <c r="A1056" s="45">
        <v>1055</v>
      </c>
      <c r="B1056" s="95" t="s">
        <v>2126</v>
      </c>
      <c r="C1056" s="49" t="s">
        <v>134</v>
      </c>
      <c r="D1056" s="65">
        <v>44655</v>
      </c>
      <c r="E1056" s="51" t="s">
        <v>2551</v>
      </c>
      <c r="F1056" s="51" t="s">
        <v>76</v>
      </c>
      <c r="G1056" s="49" t="s">
        <v>77</v>
      </c>
      <c r="H1056" s="49" t="s">
        <v>19</v>
      </c>
      <c r="I1056" s="49" t="str">
        <f t="shared" si="115"/>
        <v>Neutral</v>
      </c>
      <c r="J1056" s="66">
        <v>21001</v>
      </c>
      <c r="K1056" s="49" t="s">
        <v>36</v>
      </c>
      <c r="L1056" s="82" t="str">
        <f>IF(J1056=9001,VLOOKUP(K1056,'ISO-reference'!$C$1:$D$67,2,FALSE),IF(J1056=45001,VLOOKUP(K1056,'ISO-reference'!$A$1:$B$40,2,FALSE),IF(J1056=21001,VLOOKUP(K1056,'ISO-reference'!$E$1:$F$75,2,FALSE),"No ISO Mapping")))</f>
        <v xml:space="preserve"> Environment for the Operation of Educational Processes</v>
      </c>
      <c r="M1056" s="49" t="s">
        <v>94</v>
      </c>
      <c r="N1056" s="16"/>
      <c r="O1056" s="52">
        <f>Table1[[#This Row],[Audit Report Date]]+60</f>
        <v>44715</v>
      </c>
      <c r="P1056" s="52">
        <v>44756</v>
      </c>
      <c r="Q1056" s="82" t="s">
        <v>2169</v>
      </c>
      <c r="R1056" s="28" t="str">
        <f t="shared" si="121"/>
        <v>Closed</v>
      </c>
      <c r="S1056" s="42">
        <f t="shared" ca="1" si="112"/>
        <v>101</v>
      </c>
      <c r="T1056" s="42">
        <f t="shared" si="120"/>
        <v>41</v>
      </c>
      <c r="U1056" s="45"/>
      <c r="V1056" s="45">
        <v>66888</v>
      </c>
    </row>
    <row r="1057" spans="1:22" ht="27.6">
      <c r="A1057" s="45">
        <v>1056</v>
      </c>
      <c r="B1057" s="95" t="s">
        <v>2127</v>
      </c>
      <c r="C1057" s="49" t="s">
        <v>134</v>
      </c>
      <c r="D1057" s="65">
        <v>44655</v>
      </c>
      <c r="E1057" s="51" t="s">
        <v>2551</v>
      </c>
      <c r="F1057" s="51" t="s">
        <v>76</v>
      </c>
      <c r="G1057" s="49" t="s">
        <v>77</v>
      </c>
      <c r="H1057" s="49" t="s">
        <v>19</v>
      </c>
      <c r="I1057" s="49" t="str">
        <f t="shared" si="115"/>
        <v>Neutral</v>
      </c>
      <c r="J1057" s="66">
        <v>21001</v>
      </c>
      <c r="K1057" s="67">
        <v>10.199999999999999</v>
      </c>
      <c r="L1057" s="82" t="str">
        <f>IF(J1057=9001,VLOOKUP(K1057,'ISO-reference'!$C$1:$D$67,2,FALSE),IF(J1057=45001,VLOOKUP(K1057,'ISO-reference'!$A$1:$B$40,2,FALSE),IF(J1057=21001,VLOOKUP(K1057,'ISO-reference'!$E$1:$F$75,2,FALSE),"No ISO Mapping")))</f>
        <v>Continual Improvement</v>
      </c>
      <c r="M1057" s="49" t="s">
        <v>94</v>
      </c>
      <c r="N1057" s="16"/>
      <c r="O1057" s="52">
        <f>Table1[[#This Row],[Audit Report Date]]+60</f>
        <v>44715</v>
      </c>
      <c r="P1057" s="52">
        <v>44756</v>
      </c>
      <c r="Q1057" s="82" t="s">
        <v>2167</v>
      </c>
      <c r="R1057" s="28" t="str">
        <f t="shared" si="121"/>
        <v>Closed</v>
      </c>
      <c r="S1057" s="42">
        <f t="shared" ca="1" si="112"/>
        <v>101</v>
      </c>
      <c r="T1057" s="42">
        <f t="shared" si="120"/>
        <v>41</v>
      </c>
      <c r="U1057" s="45"/>
      <c r="V1057" s="45">
        <v>66889</v>
      </c>
    </row>
    <row r="1058" spans="1:22" ht="27.6">
      <c r="A1058" s="45">
        <v>1057</v>
      </c>
      <c r="B1058" s="95" t="s">
        <v>2121</v>
      </c>
      <c r="C1058" s="67" t="s">
        <v>134</v>
      </c>
      <c r="D1058" s="65">
        <v>44655</v>
      </c>
      <c r="E1058" s="51" t="s">
        <v>2551</v>
      </c>
      <c r="F1058" s="65" t="s">
        <v>76</v>
      </c>
      <c r="G1058" s="49" t="s">
        <v>946</v>
      </c>
      <c r="H1058" s="49" t="s">
        <v>19</v>
      </c>
      <c r="I1058" s="49" t="str">
        <f t="shared" si="115"/>
        <v>Neutral</v>
      </c>
      <c r="J1058" s="66">
        <v>45001</v>
      </c>
      <c r="K1058" s="67">
        <v>8.1</v>
      </c>
      <c r="L1058" s="82" t="str">
        <f>IF(J1058=9001,VLOOKUP(K1058,'ISO-reference'!$C$1:$D$67,2,FALSE),IF(J1058=45001,VLOOKUP(K1058,'ISO-reference'!$A$1:$B$40,2,FALSE),IF(J1058=21001,VLOOKUP(K1058,'ISO-reference'!$E$1:$F$75,2,FALSE),"No ISO Mapping")))</f>
        <v xml:space="preserve"> Operational planning and control</v>
      </c>
      <c r="M1058" s="67" t="s">
        <v>16</v>
      </c>
      <c r="N1058" s="16"/>
      <c r="O1058" s="68">
        <f>Table1[[#This Row],[Audit Report Date]]+60</f>
        <v>44715</v>
      </c>
      <c r="P1058" s="52">
        <v>44769</v>
      </c>
      <c r="Q1058" s="82" t="s">
        <v>2175</v>
      </c>
      <c r="R1058" s="28" t="str">
        <f t="shared" si="121"/>
        <v>Closed</v>
      </c>
      <c r="S1058" s="42">
        <f t="shared" ca="1" si="112"/>
        <v>114</v>
      </c>
      <c r="T1058" s="42">
        <f t="shared" si="120"/>
        <v>54</v>
      </c>
      <c r="U1058" s="45"/>
      <c r="V1058" s="45">
        <v>66891</v>
      </c>
    </row>
    <row r="1059" spans="1:22" ht="27.6">
      <c r="A1059" s="45">
        <v>1058</v>
      </c>
      <c r="B1059" s="95" t="s">
        <v>2122</v>
      </c>
      <c r="C1059" s="67" t="s">
        <v>134</v>
      </c>
      <c r="D1059" s="65">
        <v>44655</v>
      </c>
      <c r="E1059" s="51" t="s">
        <v>2551</v>
      </c>
      <c r="F1059" s="65" t="s">
        <v>76</v>
      </c>
      <c r="G1059" s="49" t="s">
        <v>946</v>
      </c>
      <c r="H1059" s="49" t="s">
        <v>19</v>
      </c>
      <c r="I1059" s="49" t="str">
        <f t="shared" si="115"/>
        <v>Neutral</v>
      </c>
      <c r="J1059" s="66">
        <v>45001</v>
      </c>
      <c r="K1059" s="49" t="s">
        <v>433</v>
      </c>
      <c r="L1059" s="82" t="str">
        <f>IF(J1059=9001,VLOOKUP(K1059,'ISO-reference'!$C$1:$D$67,2,FALSE),IF(J1059=45001,VLOOKUP(K1059,'ISO-reference'!$A$1:$B$40,2,FALSE),IF(J1059=21001,VLOOKUP(K1059,'ISO-reference'!$E$1:$F$75,2,FALSE),"No ISO Mapping")))</f>
        <v xml:space="preserve"> Hazard identification &amp; assessment of risks and opportunities</v>
      </c>
      <c r="M1059" s="67" t="s">
        <v>16</v>
      </c>
      <c r="N1059" s="16"/>
      <c r="O1059" s="68">
        <f>Table1[[#This Row],[Audit Report Date]]+60</f>
        <v>44715</v>
      </c>
      <c r="P1059" s="52">
        <v>44756</v>
      </c>
      <c r="Q1059" s="82" t="s">
        <v>2152</v>
      </c>
      <c r="R1059" s="28" t="str">
        <f t="shared" si="121"/>
        <v>Closed</v>
      </c>
      <c r="S1059" s="42">
        <f t="shared" ca="1" si="112"/>
        <v>101</v>
      </c>
      <c r="T1059" s="42">
        <f t="shared" si="120"/>
        <v>41</v>
      </c>
      <c r="U1059" s="45"/>
      <c r="V1059" s="45">
        <v>66892</v>
      </c>
    </row>
    <row r="1060" spans="1:22">
      <c r="A1060" s="45">
        <v>1059</v>
      </c>
      <c r="B1060" s="95" t="s">
        <v>2123</v>
      </c>
      <c r="C1060" s="67" t="s">
        <v>134</v>
      </c>
      <c r="D1060" s="65">
        <v>44655</v>
      </c>
      <c r="E1060" s="51" t="s">
        <v>2551</v>
      </c>
      <c r="F1060" s="65" t="s">
        <v>76</v>
      </c>
      <c r="G1060" s="49" t="s">
        <v>946</v>
      </c>
      <c r="H1060" s="49" t="s">
        <v>19</v>
      </c>
      <c r="I1060" s="49" t="str">
        <f t="shared" si="115"/>
        <v>Neutral</v>
      </c>
      <c r="J1060" s="66">
        <v>9001</v>
      </c>
      <c r="K1060" s="49" t="s">
        <v>36</v>
      </c>
      <c r="L1060" s="82" t="str">
        <f>IF(J1060=9001,VLOOKUP(K1060,'ISO-reference'!$C$1:$D$67,2,FALSE),IF(J1060=45001,VLOOKUP(K1060,'ISO-reference'!$A$1:$B$40,2,FALSE),IF(J1060=21001,VLOOKUP(K1060,'ISO-reference'!$E$1:$F$75,2,FALSE),"No ISO Mapping")))</f>
        <v xml:space="preserve"> Environment for Operating Processes</v>
      </c>
      <c r="M1060" s="67" t="s">
        <v>16</v>
      </c>
      <c r="N1060" s="16"/>
      <c r="O1060" s="68">
        <f>Table1[[#This Row],[Audit Report Date]]+60</f>
        <v>44715</v>
      </c>
      <c r="P1060" s="52">
        <v>44769</v>
      </c>
      <c r="Q1060" s="82" t="s">
        <v>2169</v>
      </c>
      <c r="R1060" s="28" t="str">
        <f t="shared" si="121"/>
        <v>Closed</v>
      </c>
      <c r="S1060" s="42">
        <f t="shared" ca="1" si="112"/>
        <v>114</v>
      </c>
      <c r="T1060" s="42">
        <f t="shared" si="120"/>
        <v>54</v>
      </c>
      <c r="U1060" s="45"/>
      <c r="V1060" s="45">
        <v>66893</v>
      </c>
    </row>
    <row r="1061" spans="1:22" ht="41.4">
      <c r="A1061" s="45">
        <v>1060</v>
      </c>
      <c r="B1061" s="95" t="s">
        <v>2124</v>
      </c>
      <c r="C1061" s="67" t="s">
        <v>134</v>
      </c>
      <c r="D1061" s="65">
        <v>44655</v>
      </c>
      <c r="E1061" s="51" t="s">
        <v>2551</v>
      </c>
      <c r="F1061" s="65" t="s">
        <v>76</v>
      </c>
      <c r="G1061" s="49" t="s">
        <v>946</v>
      </c>
      <c r="H1061" s="49" t="s">
        <v>19</v>
      </c>
      <c r="I1061" s="49" t="str">
        <f t="shared" si="115"/>
        <v>Neutral</v>
      </c>
      <c r="J1061" s="66">
        <v>21001</v>
      </c>
      <c r="K1061" s="49" t="s">
        <v>36</v>
      </c>
      <c r="L1061" s="82" t="str">
        <f>IF(J1061=9001,VLOOKUP(K1061,'ISO-reference'!$C$1:$D$67,2,FALSE),IF(J1061=45001,VLOOKUP(K1061,'ISO-reference'!$A$1:$B$40,2,FALSE),IF(J1061=21001,VLOOKUP(K1061,'ISO-reference'!$E$1:$F$75,2,FALSE),"No ISO Mapping")))</f>
        <v xml:space="preserve"> Environment for the Operation of Educational Processes</v>
      </c>
      <c r="M1061" s="67" t="s">
        <v>13</v>
      </c>
      <c r="N1061" s="16"/>
      <c r="O1061" s="68">
        <f>Table1[[#This Row],[Audit Report Date]]+60</f>
        <v>44715</v>
      </c>
      <c r="P1061" s="52">
        <v>44769</v>
      </c>
      <c r="Q1061" s="82" t="s">
        <v>2174</v>
      </c>
      <c r="R1061" s="28" t="str">
        <f t="shared" si="121"/>
        <v>Closed</v>
      </c>
      <c r="S1061" s="42">
        <f t="shared" ca="1" si="112"/>
        <v>114</v>
      </c>
      <c r="T1061" s="42">
        <f t="shared" si="120"/>
        <v>54</v>
      </c>
      <c r="U1061" s="45"/>
      <c r="V1061" s="45">
        <v>66894</v>
      </c>
    </row>
    <row r="1062" spans="1:22" ht="27.6">
      <c r="A1062" s="45">
        <v>1061</v>
      </c>
      <c r="B1062" s="95" t="s">
        <v>2125</v>
      </c>
      <c r="C1062" s="67" t="s">
        <v>134</v>
      </c>
      <c r="D1062" s="65">
        <v>44655</v>
      </c>
      <c r="E1062" s="51" t="s">
        <v>2551</v>
      </c>
      <c r="F1062" s="65" t="s">
        <v>76</v>
      </c>
      <c r="G1062" s="49" t="s">
        <v>946</v>
      </c>
      <c r="H1062" s="49" t="s">
        <v>19</v>
      </c>
      <c r="I1062" s="49" t="str">
        <f t="shared" si="115"/>
        <v>Neutral</v>
      </c>
      <c r="J1062" s="66">
        <v>21001</v>
      </c>
      <c r="K1062" s="67">
        <v>10.199999999999999</v>
      </c>
      <c r="L1062" s="82" t="str">
        <f>IF(J1062=9001,VLOOKUP(K1062,'ISO-reference'!$C$1:$D$67,2,FALSE),IF(J1062=45001,VLOOKUP(K1062,'ISO-reference'!$A$1:$B$40,2,FALSE),IF(J1062=21001,VLOOKUP(K1062,'ISO-reference'!$E$1:$F$75,2,FALSE),"No ISO Mapping")))</f>
        <v>Continual Improvement</v>
      </c>
      <c r="M1062" s="67" t="s">
        <v>94</v>
      </c>
      <c r="N1062" s="16"/>
      <c r="O1062" s="68">
        <f>Table1[[#This Row],[Audit Report Date]]+60</f>
        <v>44715</v>
      </c>
      <c r="P1062" s="52">
        <v>44756</v>
      </c>
      <c r="Q1062" s="82" t="s">
        <v>2171</v>
      </c>
      <c r="R1062" s="28" t="str">
        <f t="shared" si="121"/>
        <v>Closed</v>
      </c>
      <c r="S1062" s="42">
        <f t="shared" ca="1" si="112"/>
        <v>101</v>
      </c>
      <c r="T1062" s="42">
        <f t="shared" si="120"/>
        <v>41</v>
      </c>
      <c r="U1062" s="45"/>
      <c r="V1062" s="45">
        <v>66895</v>
      </c>
    </row>
    <row r="1063" spans="1:22" ht="27.6">
      <c r="A1063" s="45">
        <v>1062</v>
      </c>
      <c r="B1063" s="95" t="s">
        <v>2126</v>
      </c>
      <c r="C1063" s="67" t="s">
        <v>134</v>
      </c>
      <c r="D1063" s="65">
        <v>44655</v>
      </c>
      <c r="E1063" s="51" t="s">
        <v>2551</v>
      </c>
      <c r="F1063" s="65" t="s">
        <v>76</v>
      </c>
      <c r="G1063" s="49" t="s">
        <v>946</v>
      </c>
      <c r="H1063" s="49" t="s">
        <v>19</v>
      </c>
      <c r="I1063" s="49" t="str">
        <f t="shared" si="115"/>
        <v>Neutral</v>
      </c>
      <c r="J1063" s="66">
        <v>21001</v>
      </c>
      <c r="K1063" s="49" t="s">
        <v>36</v>
      </c>
      <c r="L1063" s="82" t="str">
        <f>IF(J1063=9001,VLOOKUP(K1063,'ISO-reference'!$C$1:$D$67,2,FALSE),IF(J1063=45001,VLOOKUP(K1063,'ISO-reference'!$A$1:$B$40,2,FALSE),IF(J1063=21001,VLOOKUP(K1063,'ISO-reference'!$E$1:$F$75,2,FALSE),"No ISO Mapping")))</f>
        <v xml:space="preserve"> Environment for the Operation of Educational Processes</v>
      </c>
      <c r="M1063" s="67" t="s">
        <v>94</v>
      </c>
      <c r="N1063" s="16"/>
      <c r="O1063" s="68">
        <f>Table1[[#This Row],[Audit Report Date]]+60</f>
        <v>44715</v>
      </c>
      <c r="P1063" s="52">
        <v>44719</v>
      </c>
      <c r="Q1063" s="82" t="s">
        <v>2170</v>
      </c>
      <c r="R1063" s="28" t="str">
        <f t="shared" si="121"/>
        <v>Closed</v>
      </c>
      <c r="S1063" s="42">
        <f t="shared" ca="1" si="112"/>
        <v>64</v>
      </c>
      <c r="T1063" s="42">
        <f t="shared" si="120"/>
        <v>4</v>
      </c>
      <c r="U1063" s="45"/>
      <c r="V1063" s="45">
        <v>66896</v>
      </c>
    </row>
    <row r="1064" spans="1:22" ht="41.4">
      <c r="A1064" s="45">
        <v>1063</v>
      </c>
      <c r="B1064" s="95" t="s">
        <v>2127</v>
      </c>
      <c r="C1064" s="67" t="s">
        <v>134</v>
      </c>
      <c r="D1064" s="65">
        <v>44655</v>
      </c>
      <c r="E1064" s="51" t="s">
        <v>2551</v>
      </c>
      <c r="F1064" s="65" t="s">
        <v>76</v>
      </c>
      <c r="G1064" s="49" t="s">
        <v>946</v>
      </c>
      <c r="H1064" s="49" t="s">
        <v>19</v>
      </c>
      <c r="I1064" s="49" t="str">
        <f t="shared" si="115"/>
        <v>Neutral</v>
      </c>
      <c r="J1064" s="66">
        <v>21001</v>
      </c>
      <c r="K1064" s="67">
        <v>10.199999999999999</v>
      </c>
      <c r="L1064" s="82" t="str">
        <f>IF(J1064=9001,VLOOKUP(K1064,'ISO-reference'!$C$1:$D$67,2,FALSE),IF(J1064=45001,VLOOKUP(K1064,'ISO-reference'!$A$1:$B$40,2,FALSE),IF(J1064=21001,VLOOKUP(K1064,'ISO-reference'!$E$1:$F$75,2,FALSE),"No ISO Mapping")))</f>
        <v>Continual Improvement</v>
      </c>
      <c r="M1064" s="67" t="s">
        <v>94</v>
      </c>
      <c r="N1064" s="16"/>
      <c r="O1064" s="68">
        <f>Table1[[#This Row],[Audit Report Date]]+60</f>
        <v>44715</v>
      </c>
      <c r="P1064" s="52">
        <v>44756</v>
      </c>
      <c r="Q1064" s="82" t="s">
        <v>2168</v>
      </c>
      <c r="R1064" s="28" t="str">
        <f t="shared" si="121"/>
        <v>Closed</v>
      </c>
      <c r="S1064" s="42">
        <f t="shared" ca="1" si="112"/>
        <v>101</v>
      </c>
      <c r="T1064" s="42">
        <f t="shared" si="120"/>
        <v>41</v>
      </c>
      <c r="U1064" s="45"/>
      <c r="V1064" s="45">
        <v>66897</v>
      </c>
    </row>
    <row r="1065" spans="1:22" ht="27.6">
      <c r="A1065" s="45">
        <v>1064</v>
      </c>
      <c r="B1065" s="95" t="s">
        <v>2121</v>
      </c>
      <c r="C1065" s="49" t="s">
        <v>134</v>
      </c>
      <c r="D1065" s="51">
        <v>44655</v>
      </c>
      <c r="E1065" s="51" t="s">
        <v>2551</v>
      </c>
      <c r="F1065" s="51" t="s">
        <v>76</v>
      </c>
      <c r="G1065" s="49" t="s">
        <v>2781</v>
      </c>
      <c r="H1065" s="49" t="s">
        <v>19</v>
      </c>
      <c r="I1065" s="49" t="str">
        <f t="shared" si="115"/>
        <v>Neutral</v>
      </c>
      <c r="J1065" s="66">
        <v>45001</v>
      </c>
      <c r="K1065" s="67">
        <v>8.1</v>
      </c>
      <c r="L1065" s="82" t="str">
        <f>IF(J1065=9001,VLOOKUP(K1065,'ISO-reference'!$C$1:$D$67,2,FALSE),IF(J1065=45001,VLOOKUP(K1065,'ISO-reference'!$A$1:$B$40,2,FALSE),IF(J1065=21001,VLOOKUP(K1065,'ISO-reference'!$E$1:$F$75,2,FALSE),"No ISO Mapping")))</f>
        <v xml:space="preserve"> Operational planning and control</v>
      </c>
      <c r="M1065" s="49" t="s">
        <v>16</v>
      </c>
      <c r="N1065" s="16"/>
      <c r="O1065" s="52">
        <f>Table1[[#This Row],[Audit Report Date]]+60</f>
        <v>44715</v>
      </c>
      <c r="P1065" s="52">
        <v>44789</v>
      </c>
      <c r="Q1065" s="82" t="s">
        <v>2187</v>
      </c>
      <c r="R1065" s="28" t="str">
        <f t="shared" si="121"/>
        <v>Closed</v>
      </c>
      <c r="S1065" s="17">
        <f t="shared" ca="1" si="112"/>
        <v>134</v>
      </c>
      <c r="T1065" s="17">
        <f t="shared" si="120"/>
        <v>74</v>
      </c>
      <c r="U1065" s="45"/>
      <c r="V1065" s="45">
        <v>66948</v>
      </c>
    </row>
    <row r="1066" spans="1:22" ht="27.6">
      <c r="A1066" s="45">
        <v>1065</v>
      </c>
      <c r="B1066" s="95" t="s">
        <v>2122</v>
      </c>
      <c r="C1066" s="49" t="s">
        <v>134</v>
      </c>
      <c r="D1066" s="51">
        <v>44655</v>
      </c>
      <c r="E1066" s="51" t="s">
        <v>2551</v>
      </c>
      <c r="F1066" s="51" t="s">
        <v>76</v>
      </c>
      <c r="G1066" s="49" t="s">
        <v>2781</v>
      </c>
      <c r="H1066" s="49" t="s">
        <v>19</v>
      </c>
      <c r="I1066" s="49" t="str">
        <f t="shared" si="115"/>
        <v>Neutral</v>
      </c>
      <c r="J1066" s="66">
        <v>45001</v>
      </c>
      <c r="K1066" s="49" t="s">
        <v>433</v>
      </c>
      <c r="L1066" s="82" t="str">
        <f>IF(J1066=9001,VLOOKUP(K1066,'ISO-reference'!$C$1:$D$67,2,FALSE),IF(J1066=45001,VLOOKUP(K1066,'ISO-reference'!$A$1:$B$40,2,FALSE),IF(J1066=21001,VLOOKUP(K1066,'ISO-reference'!$E$1:$F$75,2,FALSE),"No ISO Mapping")))</f>
        <v xml:space="preserve"> Hazard identification &amp; assessment of risks and opportunities</v>
      </c>
      <c r="M1066" s="49" t="s">
        <v>16</v>
      </c>
      <c r="N1066" s="16"/>
      <c r="O1066" s="52">
        <f>Table1[[#This Row],[Audit Report Date]]+60</f>
        <v>44715</v>
      </c>
      <c r="P1066" s="52">
        <v>44789</v>
      </c>
      <c r="Q1066" s="82" t="s">
        <v>2188</v>
      </c>
      <c r="R1066" s="28" t="str">
        <f t="shared" si="121"/>
        <v>Closed</v>
      </c>
      <c r="S1066" s="17">
        <f t="shared" ca="1" si="112"/>
        <v>134</v>
      </c>
      <c r="T1066" s="17">
        <f t="shared" si="120"/>
        <v>74</v>
      </c>
      <c r="U1066" s="45"/>
      <c r="V1066" s="45">
        <v>66949</v>
      </c>
    </row>
    <row r="1067" spans="1:22">
      <c r="A1067" s="45">
        <v>1066</v>
      </c>
      <c r="B1067" s="95" t="s">
        <v>2123</v>
      </c>
      <c r="C1067" s="49" t="s">
        <v>134</v>
      </c>
      <c r="D1067" s="51">
        <v>44655</v>
      </c>
      <c r="E1067" s="51" t="s">
        <v>2551</v>
      </c>
      <c r="F1067" s="51" t="s">
        <v>76</v>
      </c>
      <c r="G1067" s="49" t="s">
        <v>2781</v>
      </c>
      <c r="H1067" s="49" t="s">
        <v>19</v>
      </c>
      <c r="I1067" s="49" t="str">
        <f t="shared" si="115"/>
        <v>Neutral</v>
      </c>
      <c r="J1067" s="66">
        <v>9001</v>
      </c>
      <c r="K1067" s="49" t="s">
        <v>36</v>
      </c>
      <c r="L1067" s="82" t="str">
        <f>IF(J1067=9001,VLOOKUP(K1067,'ISO-reference'!$C$1:$D$67,2,FALSE),IF(J1067=45001,VLOOKUP(K1067,'ISO-reference'!$A$1:$B$40,2,FALSE),IF(J1067=21001,VLOOKUP(K1067,'ISO-reference'!$E$1:$F$75,2,FALSE),"No ISO Mapping")))</f>
        <v xml:space="preserve"> Environment for Operating Processes</v>
      </c>
      <c r="M1067" s="49" t="s">
        <v>16</v>
      </c>
      <c r="N1067" s="16"/>
      <c r="O1067" s="52">
        <f>Table1[[#This Row],[Audit Report Date]]+60</f>
        <v>44715</v>
      </c>
      <c r="P1067" s="52">
        <v>44769</v>
      </c>
      <c r="Q1067" s="82" t="s">
        <v>2169</v>
      </c>
      <c r="R1067" s="28" t="str">
        <f t="shared" ref="R1067" si="123">IF(P1067="NA", "Open", "Closed")</f>
        <v>Closed</v>
      </c>
      <c r="S1067" s="17">
        <f t="shared" ref="S1067:S1130" ca="1" si="124">IF(P1067="NA",TODAY()-D1067, P1067-D1067)</f>
        <v>114</v>
      </c>
      <c r="T1067" s="17">
        <f t="shared" si="120"/>
        <v>54</v>
      </c>
      <c r="U1067" s="45"/>
      <c r="V1067" s="45">
        <v>66950</v>
      </c>
    </row>
    <row r="1068" spans="1:22" ht="41.4">
      <c r="A1068" s="45">
        <v>1067</v>
      </c>
      <c r="B1068" s="95" t="s">
        <v>2124</v>
      </c>
      <c r="C1068" s="49" t="s">
        <v>134</v>
      </c>
      <c r="D1068" s="51">
        <v>44655</v>
      </c>
      <c r="E1068" s="51" t="s">
        <v>2551</v>
      </c>
      <c r="F1068" s="51" t="s">
        <v>76</v>
      </c>
      <c r="G1068" s="49" t="s">
        <v>2781</v>
      </c>
      <c r="H1068" s="49" t="s">
        <v>19</v>
      </c>
      <c r="I1068" s="49" t="str">
        <f t="shared" si="115"/>
        <v>Neutral</v>
      </c>
      <c r="J1068" s="66">
        <v>21001</v>
      </c>
      <c r="K1068" s="49" t="s">
        <v>36</v>
      </c>
      <c r="L1068" s="82" t="str">
        <f>IF(J1068=9001,VLOOKUP(K1068,'ISO-reference'!$C$1:$D$67,2,FALSE),IF(J1068=45001,VLOOKUP(K1068,'ISO-reference'!$A$1:$B$40,2,FALSE),IF(J1068=21001,VLOOKUP(K1068,'ISO-reference'!$E$1:$F$75,2,FALSE),"No ISO Mapping")))</f>
        <v xml:space="preserve"> Environment for the Operation of Educational Processes</v>
      </c>
      <c r="M1068" s="49" t="s">
        <v>13</v>
      </c>
      <c r="N1068" s="16"/>
      <c r="O1068" s="52">
        <f>Table1[[#This Row],[Audit Report Date]]+60</f>
        <v>44715</v>
      </c>
      <c r="P1068" s="52">
        <v>44769</v>
      </c>
      <c r="Q1068" s="82" t="s">
        <v>2174</v>
      </c>
      <c r="R1068" s="28" t="str">
        <f t="shared" si="121"/>
        <v>Closed</v>
      </c>
      <c r="S1068" s="17">
        <f t="shared" ca="1" si="124"/>
        <v>114</v>
      </c>
      <c r="T1068" s="17">
        <f t="shared" si="120"/>
        <v>54</v>
      </c>
      <c r="U1068" s="45"/>
      <c r="V1068" s="45">
        <v>66952</v>
      </c>
    </row>
    <row r="1069" spans="1:22" ht="27.6">
      <c r="A1069" s="45">
        <v>1068</v>
      </c>
      <c r="B1069" s="95" t="s">
        <v>2125</v>
      </c>
      <c r="C1069" s="49" t="s">
        <v>134</v>
      </c>
      <c r="D1069" s="51">
        <v>44655</v>
      </c>
      <c r="E1069" s="51" t="s">
        <v>2551</v>
      </c>
      <c r="F1069" s="51" t="s">
        <v>76</v>
      </c>
      <c r="G1069" s="49" t="s">
        <v>2781</v>
      </c>
      <c r="H1069" s="49" t="s">
        <v>19</v>
      </c>
      <c r="I1069" s="49" t="str">
        <f t="shared" si="115"/>
        <v>Neutral</v>
      </c>
      <c r="J1069" s="66">
        <v>21001</v>
      </c>
      <c r="K1069" s="67">
        <v>10.199999999999999</v>
      </c>
      <c r="L1069" s="82" t="str">
        <f>IF(J1069=9001,VLOOKUP(K1069,'ISO-reference'!$C$1:$D$67,2,FALSE),IF(J1069=45001,VLOOKUP(K1069,'ISO-reference'!$A$1:$B$40,2,FALSE),IF(J1069=21001,VLOOKUP(K1069,'ISO-reference'!$E$1:$F$75,2,FALSE),"No ISO Mapping")))</f>
        <v>Continual Improvement</v>
      </c>
      <c r="M1069" s="49" t="s">
        <v>94</v>
      </c>
      <c r="N1069" s="16"/>
      <c r="O1069" s="52">
        <f>Table1[[#This Row],[Audit Report Date]]+60</f>
        <v>44715</v>
      </c>
      <c r="P1069" s="52">
        <v>44756</v>
      </c>
      <c r="Q1069" s="82" t="s">
        <v>2171</v>
      </c>
      <c r="R1069" s="28" t="str">
        <f t="shared" si="121"/>
        <v>Closed</v>
      </c>
      <c r="S1069" s="17">
        <f t="shared" ca="1" si="124"/>
        <v>101</v>
      </c>
      <c r="T1069" s="17">
        <f t="shared" si="120"/>
        <v>41</v>
      </c>
      <c r="U1069" s="45"/>
      <c r="V1069" s="45">
        <v>66953</v>
      </c>
    </row>
    <row r="1070" spans="1:22" ht="27.6">
      <c r="A1070" s="45">
        <v>1069</v>
      </c>
      <c r="B1070" s="95" t="s">
        <v>2126</v>
      </c>
      <c r="C1070" s="49" t="s">
        <v>134</v>
      </c>
      <c r="D1070" s="51">
        <v>44655</v>
      </c>
      <c r="E1070" s="51" t="s">
        <v>2551</v>
      </c>
      <c r="F1070" s="51" t="s">
        <v>76</v>
      </c>
      <c r="G1070" s="49" t="s">
        <v>2781</v>
      </c>
      <c r="H1070" s="49" t="s">
        <v>19</v>
      </c>
      <c r="I1070" s="49" t="str">
        <f t="shared" si="115"/>
        <v>Neutral</v>
      </c>
      <c r="J1070" s="66">
        <v>21001</v>
      </c>
      <c r="K1070" s="49" t="s">
        <v>36</v>
      </c>
      <c r="L1070" s="82" t="str">
        <f>IF(J1070=9001,VLOOKUP(K1070,'ISO-reference'!$C$1:$D$67,2,FALSE),IF(J1070=45001,VLOOKUP(K1070,'ISO-reference'!$A$1:$B$40,2,FALSE),IF(J1070=21001,VLOOKUP(K1070,'ISO-reference'!$E$1:$F$75,2,FALSE),"No ISO Mapping")))</f>
        <v xml:space="preserve"> Environment for the Operation of Educational Processes</v>
      </c>
      <c r="M1070" s="49" t="s">
        <v>94</v>
      </c>
      <c r="N1070" s="16"/>
      <c r="O1070" s="52">
        <f>Table1[[#This Row],[Audit Report Date]]+60</f>
        <v>44715</v>
      </c>
      <c r="P1070" s="52">
        <v>44756</v>
      </c>
      <c r="Q1070" s="82" t="s">
        <v>2169</v>
      </c>
      <c r="R1070" s="28" t="str">
        <f t="shared" si="121"/>
        <v>Closed</v>
      </c>
      <c r="S1070" s="17">
        <f t="shared" ca="1" si="124"/>
        <v>101</v>
      </c>
      <c r="T1070" s="17">
        <f t="shared" si="120"/>
        <v>41</v>
      </c>
      <c r="U1070" s="45"/>
      <c r="V1070" s="45">
        <v>66954</v>
      </c>
    </row>
    <row r="1071" spans="1:22" ht="27.6">
      <c r="A1071" s="45">
        <v>1070</v>
      </c>
      <c r="B1071" s="95" t="s">
        <v>2127</v>
      </c>
      <c r="C1071" s="49" t="s">
        <v>134</v>
      </c>
      <c r="D1071" s="51">
        <v>44655</v>
      </c>
      <c r="E1071" s="51" t="s">
        <v>2551</v>
      </c>
      <c r="F1071" s="51" t="s">
        <v>76</v>
      </c>
      <c r="G1071" s="49" t="s">
        <v>2781</v>
      </c>
      <c r="H1071" s="49" t="s">
        <v>19</v>
      </c>
      <c r="I1071" s="49" t="str">
        <f t="shared" si="115"/>
        <v>Neutral</v>
      </c>
      <c r="J1071" s="66">
        <v>21001</v>
      </c>
      <c r="K1071" s="67">
        <v>10.199999999999999</v>
      </c>
      <c r="L1071" s="82" t="str">
        <f>IF(J1071=9001,VLOOKUP(K1071,'ISO-reference'!$C$1:$D$67,2,FALSE),IF(J1071=45001,VLOOKUP(K1071,'ISO-reference'!$A$1:$B$40,2,FALSE),IF(J1071=21001,VLOOKUP(K1071,'ISO-reference'!$E$1:$F$75,2,FALSE),"No ISO Mapping")))</f>
        <v>Continual Improvement</v>
      </c>
      <c r="M1071" s="49" t="s">
        <v>94</v>
      </c>
      <c r="N1071" s="16"/>
      <c r="O1071" s="52">
        <f>Table1[[#This Row],[Audit Report Date]]+60</f>
        <v>44715</v>
      </c>
      <c r="P1071" s="52">
        <v>44756</v>
      </c>
      <c r="Q1071" s="82" t="s">
        <v>2167</v>
      </c>
      <c r="R1071" s="28" t="str">
        <f t="shared" si="121"/>
        <v>Closed</v>
      </c>
      <c r="S1071" s="17">
        <f t="shared" ca="1" si="124"/>
        <v>101</v>
      </c>
      <c r="T1071" s="17">
        <f t="shared" si="120"/>
        <v>41</v>
      </c>
      <c r="U1071" s="45"/>
      <c r="V1071" s="45">
        <v>66955</v>
      </c>
    </row>
    <row r="1072" spans="1:22" ht="27.6">
      <c r="A1072" s="45">
        <v>1071</v>
      </c>
      <c r="B1072" s="95" t="s">
        <v>2121</v>
      </c>
      <c r="C1072" s="49" t="s">
        <v>134</v>
      </c>
      <c r="D1072" s="51">
        <v>44655</v>
      </c>
      <c r="E1072" s="51" t="s">
        <v>2551</v>
      </c>
      <c r="F1072" s="51" t="s">
        <v>76</v>
      </c>
      <c r="G1072" s="49" t="s">
        <v>1066</v>
      </c>
      <c r="H1072" s="49" t="s">
        <v>19</v>
      </c>
      <c r="I1072" s="49" t="str">
        <f t="shared" si="115"/>
        <v>Neutral</v>
      </c>
      <c r="J1072" s="66">
        <v>45001</v>
      </c>
      <c r="K1072" s="67">
        <v>8.1</v>
      </c>
      <c r="L1072" s="82" t="str">
        <f>IF(J1072=9001,VLOOKUP(K1072,'ISO-reference'!$C$1:$D$67,2,FALSE),IF(J1072=45001,VLOOKUP(K1072,'ISO-reference'!$A$1:$B$40,2,FALSE),IF(J1072=21001,VLOOKUP(K1072,'ISO-reference'!$E$1:$F$75,2,FALSE),"No ISO Mapping")))</f>
        <v xml:space="preserve"> Operational planning and control</v>
      </c>
      <c r="M1072" s="49" t="s">
        <v>16</v>
      </c>
      <c r="N1072" s="16"/>
      <c r="O1072" s="52">
        <f>Table1[[#This Row],[Audit Report Date]]+60</f>
        <v>44715</v>
      </c>
      <c r="P1072" s="52">
        <v>44777</v>
      </c>
      <c r="Q1072" s="82" t="s">
        <v>2179</v>
      </c>
      <c r="R1072" s="28" t="str">
        <f t="shared" si="121"/>
        <v>Closed</v>
      </c>
      <c r="S1072" s="17">
        <f t="shared" ca="1" si="124"/>
        <v>122</v>
      </c>
      <c r="T1072" s="17">
        <f t="shared" si="120"/>
        <v>62</v>
      </c>
      <c r="U1072" s="45"/>
      <c r="V1072" s="45">
        <v>66960</v>
      </c>
    </row>
    <row r="1073" spans="1:22" ht="27.6">
      <c r="A1073" s="45">
        <v>1072</v>
      </c>
      <c r="B1073" s="95" t="s">
        <v>2122</v>
      </c>
      <c r="C1073" s="49" t="s">
        <v>134</v>
      </c>
      <c r="D1073" s="51">
        <v>44655</v>
      </c>
      <c r="E1073" s="51" t="s">
        <v>2551</v>
      </c>
      <c r="F1073" s="51" t="s">
        <v>76</v>
      </c>
      <c r="G1073" s="49" t="s">
        <v>1066</v>
      </c>
      <c r="H1073" s="49" t="s">
        <v>19</v>
      </c>
      <c r="I1073" s="49" t="str">
        <f t="shared" si="115"/>
        <v>Neutral</v>
      </c>
      <c r="J1073" s="66">
        <v>45001</v>
      </c>
      <c r="K1073" s="49" t="s">
        <v>433</v>
      </c>
      <c r="L1073" s="82" t="str">
        <f>IF(J1073=9001,VLOOKUP(K1073,'ISO-reference'!$C$1:$D$67,2,FALSE),IF(J1073=45001,VLOOKUP(K1073,'ISO-reference'!$A$1:$B$40,2,FALSE),IF(J1073=21001,VLOOKUP(K1073,'ISO-reference'!$E$1:$F$75,2,FALSE),"No ISO Mapping")))</f>
        <v xml:space="preserve"> Hazard identification &amp; assessment of risks and opportunities</v>
      </c>
      <c r="M1073" s="49" t="s">
        <v>16</v>
      </c>
      <c r="N1073" s="16"/>
      <c r="O1073" s="52">
        <f>Table1[[#This Row],[Audit Report Date]]+60</f>
        <v>44715</v>
      </c>
      <c r="P1073" s="52">
        <v>44777</v>
      </c>
      <c r="Q1073" s="82" t="s">
        <v>2180</v>
      </c>
      <c r="R1073" s="28" t="str">
        <f t="shared" si="121"/>
        <v>Closed</v>
      </c>
      <c r="S1073" s="17">
        <f t="shared" ca="1" si="124"/>
        <v>122</v>
      </c>
      <c r="T1073" s="17">
        <f t="shared" si="120"/>
        <v>62</v>
      </c>
      <c r="U1073" s="45"/>
      <c r="V1073" s="45">
        <v>66961</v>
      </c>
    </row>
    <row r="1074" spans="1:22">
      <c r="A1074" s="45">
        <v>1073</v>
      </c>
      <c r="B1074" s="95" t="s">
        <v>2123</v>
      </c>
      <c r="C1074" s="49" t="s">
        <v>134</v>
      </c>
      <c r="D1074" s="51">
        <v>44655</v>
      </c>
      <c r="E1074" s="51" t="s">
        <v>2551</v>
      </c>
      <c r="F1074" s="51" t="s">
        <v>76</v>
      </c>
      <c r="G1074" s="49" t="s">
        <v>1066</v>
      </c>
      <c r="H1074" s="49" t="s">
        <v>19</v>
      </c>
      <c r="I1074" s="49" t="str">
        <f t="shared" si="115"/>
        <v>Neutral</v>
      </c>
      <c r="J1074" s="66">
        <v>9001</v>
      </c>
      <c r="K1074" s="49" t="s">
        <v>36</v>
      </c>
      <c r="L1074" s="82" t="str">
        <f>IF(J1074=9001,VLOOKUP(K1074,'ISO-reference'!$C$1:$D$67,2,FALSE),IF(J1074=45001,VLOOKUP(K1074,'ISO-reference'!$A$1:$B$40,2,FALSE),IF(J1074=21001,VLOOKUP(K1074,'ISO-reference'!$E$1:$F$75,2,FALSE),"No ISO Mapping")))</f>
        <v xml:space="preserve"> Environment for Operating Processes</v>
      </c>
      <c r="M1074" s="49" t="s">
        <v>16</v>
      </c>
      <c r="N1074" s="16"/>
      <c r="O1074" s="52">
        <f>Table1[[#This Row],[Audit Report Date]]+60</f>
        <v>44715</v>
      </c>
      <c r="P1074" s="52">
        <v>44769</v>
      </c>
      <c r="Q1074" s="82" t="s">
        <v>2169</v>
      </c>
      <c r="R1074" s="28" t="str">
        <f t="shared" si="121"/>
        <v>Closed</v>
      </c>
      <c r="S1074" s="17">
        <f t="shared" ca="1" si="124"/>
        <v>114</v>
      </c>
      <c r="T1074" s="17">
        <f t="shared" si="120"/>
        <v>54</v>
      </c>
      <c r="U1074" s="45"/>
      <c r="V1074" s="45">
        <v>66962</v>
      </c>
    </row>
    <row r="1075" spans="1:22" ht="41.4">
      <c r="A1075" s="45">
        <v>1074</v>
      </c>
      <c r="B1075" s="95" t="s">
        <v>2124</v>
      </c>
      <c r="C1075" s="49" t="s">
        <v>134</v>
      </c>
      <c r="D1075" s="51">
        <v>44655</v>
      </c>
      <c r="E1075" s="51" t="s">
        <v>2551</v>
      </c>
      <c r="F1075" s="51" t="s">
        <v>76</v>
      </c>
      <c r="G1075" s="49" t="s">
        <v>1066</v>
      </c>
      <c r="H1075" s="49" t="s">
        <v>19</v>
      </c>
      <c r="I1075" s="49" t="str">
        <f t="shared" si="115"/>
        <v>Neutral</v>
      </c>
      <c r="J1075" s="66">
        <v>21001</v>
      </c>
      <c r="K1075" s="49" t="s">
        <v>36</v>
      </c>
      <c r="L1075" s="82" t="str">
        <f>IF(J1075=9001,VLOOKUP(K1075,'ISO-reference'!$C$1:$D$67,2,FALSE),IF(J1075=45001,VLOOKUP(K1075,'ISO-reference'!$A$1:$B$40,2,FALSE),IF(J1075=21001,VLOOKUP(K1075,'ISO-reference'!$E$1:$F$75,2,FALSE),"No ISO Mapping")))</f>
        <v xml:space="preserve"> Environment for the Operation of Educational Processes</v>
      </c>
      <c r="M1075" s="49" t="s">
        <v>13</v>
      </c>
      <c r="N1075" s="16"/>
      <c r="O1075" s="52">
        <f>Table1[[#This Row],[Audit Report Date]]+60</f>
        <v>44715</v>
      </c>
      <c r="P1075" s="52">
        <v>44769</v>
      </c>
      <c r="Q1075" s="82" t="s">
        <v>2174</v>
      </c>
      <c r="R1075" s="28" t="str">
        <f t="shared" si="121"/>
        <v>Closed</v>
      </c>
      <c r="S1075" s="17">
        <f t="shared" ca="1" si="124"/>
        <v>114</v>
      </c>
      <c r="T1075" s="17">
        <f t="shared" si="120"/>
        <v>54</v>
      </c>
      <c r="U1075" s="45"/>
      <c r="V1075" s="45">
        <v>66963</v>
      </c>
    </row>
    <row r="1076" spans="1:22" ht="27.6">
      <c r="A1076" s="45">
        <v>1075</v>
      </c>
      <c r="B1076" s="95" t="s">
        <v>2125</v>
      </c>
      <c r="C1076" s="49" t="s">
        <v>134</v>
      </c>
      <c r="D1076" s="51">
        <v>44655</v>
      </c>
      <c r="E1076" s="51" t="s">
        <v>2551</v>
      </c>
      <c r="F1076" s="51" t="s">
        <v>76</v>
      </c>
      <c r="G1076" s="49" t="s">
        <v>1066</v>
      </c>
      <c r="H1076" s="49" t="s">
        <v>19</v>
      </c>
      <c r="I1076" s="49" t="str">
        <f t="shared" si="115"/>
        <v>Neutral</v>
      </c>
      <c r="J1076" s="66">
        <v>21001</v>
      </c>
      <c r="K1076" s="67">
        <v>10.199999999999999</v>
      </c>
      <c r="L1076" s="82" t="str">
        <f>IF(J1076=9001,VLOOKUP(K1076,'ISO-reference'!$C$1:$D$67,2,FALSE),IF(J1076=45001,VLOOKUP(K1076,'ISO-reference'!$A$1:$B$40,2,FALSE),IF(J1076=21001,VLOOKUP(K1076,'ISO-reference'!$E$1:$F$75,2,FALSE),"No ISO Mapping")))</f>
        <v>Continual Improvement</v>
      </c>
      <c r="M1076" s="49" t="s">
        <v>94</v>
      </c>
      <c r="N1076" s="16"/>
      <c r="O1076" s="52">
        <f>Table1[[#This Row],[Audit Report Date]]+60</f>
        <v>44715</v>
      </c>
      <c r="P1076" s="52">
        <v>44756</v>
      </c>
      <c r="Q1076" s="82" t="s">
        <v>2171</v>
      </c>
      <c r="R1076" s="28" t="str">
        <f t="shared" si="121"/>
        <v>Closed</v>
      </c>
      <c r="S1076" s="17">
        <f t="shared" ca="1" si="124"/>
        <v>101</v>
      </c>
      <c r="T1076" s="17">
        <f t="shared" si="120"/>
        <v>41</v>
      </c>
      <c r="U1076" s="45"/>
      <c r="V1076" s="45">
        <v>66964</v>
      </c>
    </row>
    <row r="1077" spans="1:22" ht="27.6">
      <c r="A1077" s="45">
        <v>1076</v>
      </c>
      <c r="B1077" s="95" t="s">
        <v>2126</v>
      </c>
      <c r="C1077" s="49" t="s">
        <v>134</v>
      </c>
      <c r="D1077" s="51">
        <v>44655</v>
      </c>
      <c r="E1077" s="51" t="s">
        <v>2551</v>
      </c>
      <c r="F1077" s="51" t="s">
        <v>76</v>
      </c>
      <c r="G1077" s="49" t="s">
        <v>1066</v>
      </c>
      <c r="H1077" s="49" t="s">
        <v>19</v>
      </c>
      <c r="I1077" s="49" t="str">
        <f t="shared" si="115"/>
        <v>Neutral</v>
      </c>
      <c r="J1077" s="66">
        <v>21001</v>
      </c>
      <c r="K1077" s="49" t="s">
        <v>36</v>
      </c>
      <c r="L1077" s="82" t="str">
        <f>IF(J1077=9001,VLOOKUP(K1077,'ISO-reference'!$C$1:$D$67,2,FALSE),IF(J1077=45001,VLOOKUP(K1077,'ISO-reference'!$A$1:$B$40,2,FALSE),IF(J1077=21001,VLOOKUP(K1077,'ISO-reference'!$E$1:$F$75,2,FALSE),"No ISO Mapping")))</f>
        <v xml:space="preserve"> Environment for the Operation of Educational Processes</v>
      </c>
      <c r="M1077" s="49" t="s">
        <v>94</v>
      </c>
      <c r="N1077" s="16"/>
      <c r="O1077" s="52">
        <f>Table1[[#This Row],[Audit Report Date]]+60</f>
        <v>44715</v>
      </c>
      <c r="P1077" s="52">
        <v>44756</v>
      </c>
      <c r="Q1077" s="82" t="s">
        <v>2169</v>
      </c>
      <c r="R1077" s="28" t="str">
        <f t="shared" si="121"/>
        <v>Closed</v>
      </c>
      <c r="S1077" s="17">
        <f t="shared" ca="1" si="124"/>
        <v>101</v>
      </c>
      <c r="T1077" s="17">
        <f t="shared" si="120"/>
        <v>41</v>
      </c>
      <c r="U1077" s="45"/>
      <c r="V1077" s="45">
        <v>66965</v>
      </c>
    </row>
    <row r="1078" spans="1:22" ht="27.6">
      <c r="A1078" s="45">
        <v>1077</v>
      </c>
      <c r="B1078" s="95" t="s">
        <v>2127</v>
      </c>
      <c r="C1078" s="49" t="s">
        <v>134</v>
      </c>
      <c r="D1078" s="51">
        <v>44655</v>
      </c>
      <c r="E1078" s="51" t="s">
        <v>2551</v>
      </c>
      <c r="F1078" s="51" t="s">
        <v>76</v>
      </c>
      <c r="G1078" s="49" t="s">
        <v>1066</v>
      </c>
      <c r="H1078" s="49" t="s">
        <v>19</v>
      </c>
      <c r="I1078" s="49" t="str">
        <f t="shared" si="115"/>
        <v>Neutral</v>
      </c>
      <c r="J1078" s="66">
        <v>21001</v>
      </c>
      <c r="K1078" s="67">
        <v>10.199999999999999</v>
      </c>
      <c r="L1078" s="82" t="str">
        <f>IF(J1078=9001,VLOOKUP(K1078,'ISO-reference'!$C$1:$D$67,2,FALSE),IF(J1078=45001,VLOOKUP(K1078,'ISO-reference'!$A$1:$B$40,2,FALSE),IF(J1078=21001,VLOOKUP(K1078,'ISO-reference'!$E$1:$F$75,2,FALSE),"No ISO Mapping")))</f>
        <v>Continual Improvement</v>
      </c>
      <c r="M1078" s="49" t="s">
        <v>94</v>
      </c>
      <c r="N1078" s="16"/>
      <c r="O1078" s="52">
        <f>Table1[[#This Row],[Audit Report Date]]+60</f>
        <v>44715</v>
      </c>
      <c r="P1078" s="52">
        <v>44756</v>
      </c>
      <c r="Q1078" s="82" t="s">
        <v>2167</v>
      </c>
      <c r="R1078" s="28" t="str">
        <f t="shared" si="121"/>
        <v>Closed</v>
      </c>
      <c r="S1078" s="17">
        <f t="shared" ca="1" si="124"/>
        <v>101</v>
      </c>
      <c r="T1078" s="17">
        <f t="shared" si="120"/>
        <v>41</v>
      </c>
      <c r="U1078" s="45"/>
      <c r="V1078" s="45">
        <v>66966</v>
      </c>
    </row>
    <row r="1079" spans="1:22" ht="41.4">
      <c r="A1079" s="45">
        <v>1078</v>
      </c>
      <c r="B1079" s="95" t="s">
        <v>2129</v>
      </c>
      <c r="C1079" s="49" t="s">
        <v>134</v>
      </c>
      <c r="D1079" s="51">
        <v>44655</v>
      </c>
      <c r="E1079" s="51" t="s">
        <v>2551</v>
      </c>
      <c r="F1079" s="51" t="s">
        <v>76</v>
      </c>
      <c r="G1079" s="49" t="s">
        <v>492</v>
      </c>
      <c r="H1079" s="49" t="s">
        <v>19</v>
      </c>
      <c r="I1079" s="49" t="str">
        <f t="shared" si="115"/>
        <v>Neutral</v>
      </c>
      <c r="J1079" s="66">
        <v>21001</v>
      </c>
      <c r="K1079" s="49" t="s">
        <v>2106</v>
      </c>
      <c r="L1079" s="82" t="str">
        <f>IF(J1079=9001,VLOOKUP(K1079,'ISO-reference'!$C$1:$D$67,2,FALSE),IF(J1079=45001,VLOOKUP(K1079,'ISO-reference'!$A$1:$B$40,2,FALSE),IF(J1079=21001,VLOOKUP(K1079,'ISO-reference'!$E$1:$F$75,2,FALSE),"No ISO Mapping")))</f>
        <v>Methods for monitoring, measurement, analysis and evaluation</v>
      </c>
      <c r="M1079" s="49" t="s">
        <v>13</v>
      </c>
      <c r="N1079" s="16"/>
      <c r="O1079" s="52">
        <f>Table1[[#This Row],[Audit Report Date]]+60</f>
        <v>44715</v>
      </c>
      <c r="P1079" s="52">
        <v>44701</v>
      </c>
      <c r="Q1079" s="82" t="s">
        <v>2146</v>
      </c>
      <c r="R1079" s="28" t="str">
        <f t="shared" si="121"/>
        <v>Closed</v>
      </c>
      <c r="S1079" s="17">
        <f t="shared" ca="1" si="124"/>
        <v>46</v>
      </c>
      <c r="T1079" s="17">
        <f t="shared" si="120"/>
        <v>-14</v>
      </c>
      <c r="U1079" s="45"/>
      <c r="V1079" s="45">
        <v>66967</v>
      </c>
    </row>
    <row r="1080" spans="1:22" ht="55.2">
      <c r="A1080" s="45">
        <v>1079</v>
      </c>
      <c r="B1080" s="95" t="s">
        <v>2130</v>
      </c>
      <c r="C1080" s="49" t="s">
        <v>134</v>
      </c>
      <c r="D1080" s="51">
        <v>44655</v>
      </c>
      <c r="E1080" s="51" t="s">
        <v>2551</v>
      </c>
      <c r="F1080" s="51" t="s">
        <v>76</v>
      </c>
      <c r="G1080" s="49" t="s">
        <v>492</v>
      </c>
      <c r="H1080" s="49" t="s">
        <v>19</v>
      </c>
      <c r="I1080" s="49" t="str">
        <f t="shared" si="115"/>
        <v>Neutral</v>
      </c>
      <c r="J1080" s="66">
        <v>9001</v>
      </c>
      <c r="K1080" s="67">
        <v>7.2</v>
      </c>
      <c r="L1080" s="82" t="str">
        <f>IF(J1080=9001,VLOOKUP(K1080,'ISO-reference'!$C$1:$D$67,2,FALSE),IF(J1080=45001,VLOOKUP(K1080,'ISO-reference'!$A$1:$B$40,2,FALSE),IF(J1080=21001,VLOOKUP(K1080,'ISO-reference'!$E$1:$F$75,2,FALSE),"No ISO Mapping")))</f>
        <v xml:space="preserve"> Competence</v>
      </c>
      <c r="M1080" s="49" t="s">
        <v>21</v>
      </c>
      <c r="N1080" s="16"/>
      <c r="O1080" s="52">
        <f>Table1[[#This Row],[Audit Report Date]]+60</f>
        <v>44715</v>
      </c>
      <c r="P1080" s="52">
        <v>44701</v>
      </c>
      <c r="Q1080" s="82" t="s">
        <v>2147</v>
      </c>
      <c r="R1080" s="28" t="str">
        <f t="shared" si="121"/>
        <v>Closed</v>
      </c>
      <c r="S1080" s="17">
        <f t="shared" ca="1" si="124"/>
        <v>46</v>
      </c>
      <c r="T1080" s="17">
        <f t="shared" si="120"/>
        <v>-14</v>
      </c>
      <c r="U1080" s="45"/>
      <c r="V1080" s="45">
        <v>66968</v>
      </c>
    </row>
    <row r="1081" spans="1:22" ht="27.6">
      <c r="A1081" s="45">
        <v>1080</v>
      </c>
      <c r="B1081" s="95" t="s">
        <v>2131</v>
      </c>
      <c r="C1081" s="49" t="s">
        <v>134</v>
      </c>
      <c r="D1081" s="51">
        <v>44655</v>
      </c>
      <c r="E1081" s="51" t="s">
        <v>2551</v>
      </c>
      <c r="F1081" s="51" t="s">
        <v>76</v>
      </c>
      <c r="G1081" s="49" t="s">
        <v>492</v>
      </c>
      <c r="H1081" s="49" t="s">
        <v>19</v>
      </c>
      <c r="I1081" s="49" t="str">
        <f t="shared" si="115"/>
        <v>Neutral</v>
      </c>
      <c r="J1081" s="66">
        <v>9001</v>
      </c>
      <c r="K1081" s="67">
        <v>7.1</v>
      </c>
      <c r="L1081" s="82" t="str">
        <f>IF(J1081=9001,VLOOKUP(K1081,'ISO-reference'!$C$1:$D$67,2,FALSE),IF(J1081=45001,VLOOKUP(K1081,'ISO-reference'!$A$1:$B$40,2,FALSE),IF(J1081=21001,VLOOKUP(K1081,'ISO-reference'!$E$1:$F$75,2,FALSE),"No ISO Mapping")))</f>
        <v xml:space="preserve"> Resources</v>
      </c>
      <c r="M1081" s="49" t="s">
        <v>16</v>
      </c>
      <c r="N1081" s="16"/>
      <c r="O1081" s="52">
        <f>Table1[[#This Row],[Audit Report Date]]+60</f>
        <v>44715</v>
      </c>
      <c r="P1081" s="52">
        <v>44701</v>
      </c>
      <c r="Q1081" s="82" t="s">
        <v>2148</v>
      </c>
      <c r="R1081" s="28" t="str">
        <f t="shared" si="121"/>
        <v>Closed</v>
      </c>
      <c r="S1081" s="17">
        <f t="shared" ca="1" si="124"/>
        <v>46</v>
      </c>
      <c r="T1081" s="17">
        <f t="shared" si="120"/>
        <v>-14</v>
      </c>
      <c r="U1081" s="45"/>
      <c r="V1081" s="45">
        <v>66969</v>
      </c>
    </row>
    <row r="1082" spans="1:22" ht="27.6">
      <c r="A1082" s="45">
        <v>1081</v>
      </c>
      <c r="B1082" s="95" t="s">
        <v>2132</v>
      </c>
      <c r="C1082" s="49" t="s">
        <v>134</v>
      </c>
      <c r="D1082" s="51">
        <v>44655</v>
      </c>
      <c r="E1082" s="51" t="s">
        <v>2551</v>
      </c>
      <c r="F1082" s="51" t="s">
        <v>76</v>
      </c>
      <c r="G1082" s="49" t="s">
        <v>492</v>
      </c>
      <c r="H1082" s="49" t="s">
        <v>19</v>
      </c>
      <c r="I1082" s="49" t="str">
        <f t="shared" si="115"/>
        <v>Neutral</v>
      </c>
      <c r="J1082" s="45">
        <v>45001</v>
      </c>
      <c r="K1082" s="49" t="s">
        <v>591</v>
      </c>
      <c r="L1082" s="82" t="str">
        <f>IF(J1082=9001,VLOOKUP(K1082,'ISO-reference'!$C$1:$D$67,2,FALSE),IF(J1082=45001,VLOOKUP(K1082,'ISO-reference'!$A$1:$B$40,2,FALSE),IF(J1082=21001,VLOOKUP(K1082,'ISO-reference'!$E$1:$F$75,2,FALSE),"No ISO Mapping")))</f>
        <v xml:space="preserve"> Eliminating Hazards and reducing OH&amp;S risks</v>
      </c>
      <c r="M1082" s="49" t="s">
        <v>16</v>
      </c>
      <c r="N1082" s="16"/>
      <c r="O1082" s="52">
        <f>Table1[[#This Row],[Audit Report Date]]+60</f>
        <v>44715</v>
      </c>
      <c r="P1082" s="52">
        <v>44701</v>
      </c>
      <c r="Q1082" s="82" t="s">
        <v>2149</v>
      </c>
      <c r="R1082" s="28" t="str">
        <f t="shared" si="121"/>
        <v>Closed</v>
      </c>
      <c r="S1082" s="17">
        <f t="shared" ca="1" si="124"/>
        <v>46</v>
      </c>
      <c r="T1082" s="17">
        <f t="shared" si="120"/>
        <v>-14</v>
      </c>
      <c r="U1082" s="45"/>
      <c r="V1082" s="45">
        <v>66970</v>
      </c>
    </row>
    <row r="1083" spans="1:22" ht="41.4">
      <c r="A1083" s="45">
        <v>1082</v>
      </c>
      <c r="B1083" s="95" t="s">
        <v>2133</v>
      </c>
      <c r="C1083" s="49" t="s">
        <v>134</v>
      </c>
      <c r="D1083" s="51">
        <v>44655</v>
      </c>
      <c r="E1083" s="51" t="s">
        <v>2551</v>
      </c>
      <c r="F1083" s="51" t="s">
        <v>76</v>
      </c>
      <c r="G1083" s="49" t="s">
        <v>492</v>
      </c>
      <c r="H1083" s="49" t="s">
        <v>19</v>
      </c>
      <c r="I1083" s="49" t="str">
        <f t="shared" si="115"/>
        <v>Neutral</v>
      </c>
      <c r="J1083" s="45">
        <v>45001</v>
      </c>
      <c r="K1083" s="49" t="s">
        <v>591</v>
      </c>
      <c r="L1083" s="82" t="str">
        <f>IF(J1083=9001,VLOOKUP(K1083,'ISO-reference'!$C$1:$D$67,2,FALSE),IF(J1083=45001,VLOOKUP(K1083,'ISO-reference'!$A$1:$B$40,2,FALSE),IF(J1083=21001,VLOOKUP(K1083,'ISO-reference'!$E$1:$F$75,2,FALSE),"No ISO Mapping")))</f>
        <v xml:space="preserve"> Eliminating Hazards and reducing OH&amp;S risks</v>
      </c>
      <c r="M1083" s="49" t="s">
        <v>16</v>
      </c>
      <c r="N1083" s="16"/>
      <c r="O1083" s="52">
        <f>Table1[[#This Row],[Audit Report Date]]+60</f>
        <v>44715</v>
      </c>
      <c r="P1083" s="52">
        <v>44701</v>
      </c>
      <c r="Q1083" s="82" t="s">
        <v>2150</v>
      </c>
      <c r="R1083" s="28" t="str">
        <f t="shared" si="121"/>
        <v>Closed</v>
      </c>
      <c r="S1083" s="17">
        <f t="shared" ca="1" si="124"/>
        <v>46</v>
      </c>
      <c r="T1083" s="17">
        <f t="shared" si="120"/>
        <v>-14</v>
      </c>
      <c r="U1083" s="45"/>
      <c r="V1083" s="45">
        <v>66971</v>
      </c>
    </row>
    <row r="1084" spans="1:22" ht="220.8">
      <c r="A1084" s="45">
        <v>1083</v>
      </c>
      <c r="B1084" s="95" t="s">
        <v>2134</v>
      </c>
      <c r="C1084" s="49" t="s">
        <v>134</v>
      </c>
      <c r="D1084" s="51">
        <v>44655</v>
      </c>
      <c r="E1084" s="51" t="s">
        <v>2551</v>
      </c>
      <c r="F1084" s="51" t="s">
        <v>76</v>
      </c>
      <c r="G1084" s="49" t="s">
        <v>492</v>
      </c>
      <c r="H1084" s="49" t="s">
        <v>19</v>
      </c>
      <c r="I1084" s="49" t="str">
        <f t="shared" si="115"/>
        <v>Neutral</v>
      </c>
      <c r="J1084" s="45">
        <v>9001</v>
      </c>
      <c r="K1084" s="49">
        <v>6.1</v>
      </c>
      <c r="L1084" s="82" t="str">
        <f>IF(J1084=9001,VLOOKUP(K1084,'ISO-reference'!$C$1:$D$67,2,FALSE),IF(J1084=45001,VLOOKUP(K1084,'ISO-reference'!$A$1:$B$40,2,FALSE),IF(J1084=21001,VLOOKUP(K1084,'ISO-reference'!$E$1:$F$75,2,FALSE),"No ISO Mapping")))</f>
        <v xml:space="preserve"> Address risk &amp; opportunity</v>
      </c>
      <c r="M1084" s="49" t="s">
        <v>13</v>
      </c>
      <c r="N1084" s="16"/>
      <c r="O1084" s="52">
        <f>Table1[[#This Row],[Audit Report Date]]+60</f>
        <v>44715</v>
      </c>
      <c r="P1084" s="52">
        <v>44701</v>
      </c>
      <c r="Q1084" s="82" t="s">
        <v>2151</v>
      </c>
      <c r="R1084" s="28" t="str">
        <f t="shared" si="121"/>
        <v>Closed</v>
      </c>
      <c r="S1084" s="17">
        <f t="shared" ca="1" si="124"/>
        <v>46</v>
      </c>
      <c r="T1084" s="17">
        <f t="shared" si="120"/>
        <v>-14</v>
      </c>
      <c r="U1084" s="45"/>
      <c r="V1084" s="45">
        <v>66972</v>
      </c>
    </row>
    <row r="1085" spans="1:22" ht="55.2">
      <c r="A1085" s="45">
        <v>1084</v>
      </c>
      <c r="B1085" s="95" t="s">
        <v>2135</v>
      </c>
      <c r="C1085" s="49" t="s">
        <v>9</v>
      </c>
      <c r="D1085" s="51">
        <v>44620</v>
      </c>
      <c r="E1085" s="51" t="s">
        <v>2551</v>
      </c>
      <c r="F1085" s="51" t="s">
        <v>52</v>
      </c>
      <c r="G1085" s="49" t="s">
        <v>115</v>
      </c>
      <c r="H1085" s="49" t="s">
        <v>19</v>
      </c>
      <c r="I1085" s="49" t="str">
        <f t="shared" si="115"/>
        <v>Neutral</v>
      </c>
      <c r="J1085" s="45">
        <v>9001</v>
      </c>
      <c r="K1085" s="49" t="s">
        <v>1629</v>
      </c>
      <c r="L1085" s="82" t="str">
        <f>IF(J1085=9001,VLOOKUP(K1085,'ISO-reference'!$C$1:$D$67,2,FALSE),IF(J1085=45001,VLOOKUP(K1085,'ISO-reference'!$A$1:$B$40,2,FALSE),IF(J1085=21001,VLOOKUP(K1085,'ISO-reference'!$E$1:$F$75,2,FALSE),"No ISO Mapping")))</f>
        <v xml:space="preserve"> Identification &amp; traceability</v>
      </c>
      <c r="M1085" s="49" t="s">
        <v>489</v>
      </c>
      <c r="N1085" s="16"/>
      <c r="O1085" s="52">
        <f>Table1[[#This Row],[Audit Report Date]]+60</f>
        <v>44680</v>
      </c>
      <c r="P1085" s="52">
        <v>44782</v>
      </c>
      <c r="Q1085" s="82" t="s">
        <v>2177</v>
      </c>
      <c r="R1085" s="28" t="str">
        <f t="shared" si="121"/>
        <v>Closed</v>
      </c>
      <c r="S1085" s="17">
        <f t="shared" ca="1" si="124"/>
        <v>162</v>
      </c>
      <c r="T1085" s="17">
        <f t="shared" ref="T1085:T1091" si="125">IF(R1085="Open",0, P1085-O1085)</f>
        <v>102</v>
      </c>
      <c r="U1085" s="45"/>
      <c r="V1085" s="45">
        <v>66862</v>
      </c>
    </row>
    <row r="1086" spans="1:22" ht="27.6">
      <c r="A1086" s="45">
        <v>1085</v>
      </c>
      <c r="B1086" s="95" t="s">
        <v>1717</v>
      </c>
      <c r="C1086" s="49" t="s">
        <v>9</v>
      </c>
      <c r="D1086" s="51">
        <v>44620</v>
      </c>
      <c r="E1086" s="51" t="s">
        <v>2551</v>
      </c>
      <c r="F1086" s="51" t="s">
        <v>52</v>
      </c>
      <c r="G1086" s="49" t="s">
        <v>115</v>
      </c>
      <c r="H1086" s="49" t="s">
        <v>19</v>
      </c>
      <c r="I1086" s="49" t="str">
        <f t="shared" si="115"/>
        <v>Neutral</v>
      </c>
      <c r="J1086" s="45">
        <v>45001</v>
      </c>
      <c r="K1086" s="49" t="s">
        <v>433</v>
      </c>
      <c r="L1086" s="82" t="str">
        <f>IF(J1086=9001,VLOOKUP(K1086,'ISO-reference'!$C$1:$D$67,2,FALSE),IF(J1086=45001,VLOOKUP(K1086,'ISO-reference'!$A$1:$B$40,2,FALSE),IF(J1086=21001,VLOOKUP(K1086,'ISO-reference'!$E$1:$F$75,2,FALSE),"No ISO Mapping")))</f>
        <v xml:space="preserve"> Hazard identification &amp; assessment of risks and opportunities</v>
      </c>
      <c r="M1086" s="49" t="s">
        <v>489</v>
      </c>
      <c r="N1086" s="16"/>
      <c r="O1086" s="52">
        <f>Table1[[#This Row],[Audit Report Date]]+60</f>
        <v>44680</v>
      </c>
      <c r="P1086" s="52">
        <v>44756</v>
      </c>
      <c r="Q1086" s="82" t="s">
        <v>2153</v>
      </c>
      <c r="R1086" s="28" t="str">
        <f t="shared" si="121"/>
        <v>Closed</v>
      </c>
      <c r="S1086" s="17">
        <f t="shared" ca="1" si="124"/>
        <v>136</v>
      </c>
      <c r="T1086" s="17">
        <f t="shared" si="125"/>
        <v>76</v>
      </c>
      <c r="U1086" s="45"/>
      <c r="V1086" s="45">
        <v>66863</v>
      </c>
    </row>
    <row r="1087" spans="1:22" ht="27.6">
      <c r="A1087" s="45">
        <v>1086</v>
      </c>
      <c r="B1087" s="95" t="s">
        <v>2136</v>
      </c>
      <c r="C1087" s="49" t="s">
        <v>9</v>
      </c>
      <c r="D1087" s="51">
        <v>44620</v>
      </c>
      <c r="E1087" s="51" t="s">
        <v>2551</v>
      </c>
      <c r="F1087" s="51" t="s">
        <v>52</v>
      </c>
      <c r="G1087" s="49" t="s">
        <v>115</v>
      </c>
      <c r="H1087" s="49" t="s">
        <v>19</v>
      </c>
      <c r="I1087" s="49" t="str">
        <f t="shared" si="115"/>
        <v>Neutral</v>
      </c>
      <c r="J1087" s="45">
        <v>9001</v>
      </c>
      <c r="K1087" s="49">
        <v>7.3</v>
      </c>
      <c r="L1087" s="82" t="str">
        <f>IF(J1087=9001,VLOOKUP(K1087,'ISO-reference'!$C$1:$D$67,2,FALSE),IF(J1087=45001,VLOOKUP(K1087,'ISO-reference'!$A$1:$B$40,2,FALSE),IF(J1087=21001,VLOOKUP(K1087,'ISO-reference'!$E$1:$F$75,2,FALSE),"No ISO Mapping")))</f>
        <v xml:space="preserve"> Awareness</v>
      </c>
      <c r="M1087" s="49" t="s">
        <v>94</v>
      </c>
      <c r="N1087" s="16"/>
      <c r="O1087" s="52">
        <f>Table1[[#This Row],[Audit Report Date]]+60</f>
        <v>44680</v>
      </c>
      <c r="P1087" s="52">
        <v>44756</v>
      </c>
      <c r="Q1087" s="82" t="s">
        <v>2154</v>
      </c>
      <c r="R1087" s="28" t="str">
        <f t="shared" si="121"/>
        <v>Closed</v>
      </c>
      <c r="S1087" s="17">
        <f t="shared" ca="1" si="124"/>
        <v>136</v>
      </c>
      <c r="T1087" s="17">
        <f t="shared" si="125"/>
        <v>76</v>
      </c>
      <c r="U1087" s="45"/>
      <c r="V1087" s="45">
        <v>66865</v>
      </c>
    </row>
    <row r="1088" spans="1:22" ht="41.4">
      <c r="A1088" s="45">
        <v>1087</v>
      </c>
      <c r="B1088" s="95" t="s">
        <v>1210</v>
      </c>
      <c r="C1088" s="49" t="s">
        <v>9</v>
      </c>
      <c r="D1088" s="51">
        <v>44620</v>
      </c>
      <c r="E1088" s="51" t="s">
        <v>2551</v>
      </c>
      <c r="F1088" s="51" t="s">
        <v>52</v>
      </c>
      <c r="G1088" s="49" t="s">
        <v>115</v>
      </c>
      <c r="H1088" s="49" t="s">
        <v>19</v>
      </c>
      <c r="I1088" s="49" t="str">
        <f t="shared" si="115"/>
        <v>Neutral</v>
      </c>
      <c r="J1088" s="45">
        <v>9001</v>
      </c>
      <c r="K1088" s="49">
        <v>4.0999999999999996</v>
      </c>
      <c r="L1088" s="82" t="str">
        <f>IF(J1088=9001,VLOOKUP(K1088,'ISO-reference'!$C$1:$D$67,2,FALSE),IF(J1088=45001,VLOOKUP(K1088,'ISO-reference'!$A$1:$B$40,2,FALSE),IF(J1088=21001,VLOOKUP(K1088,'ISO-reference'!$E$1:$F$75,2,FALSE),"No ISO Mapping")))</f>
        <v xml:space="preserve"> Understanding the organization and its context</v>
      </c>
      <c r="M1088" s="49" t="s">
        <v>94</v>
      </c>
      <c r="N1088" s="16"/>
      <c r="O1088" s="52">
        <f>Table1[[#This Row],[Audit Report Date]]+60</f>
        <v>44680</v>
      </c>
      <c r="P1088" s="52">
        <v>44782</v>
      </c>
      <c r="Q1088" s="82" t="s">
        <v>2176</v>
      </c>
      <c r="R1088" s="28" t="str">
        <f t="shared" si="121"/>
        <v>Closed</v>
      </c>
      <c r="S1088" s="17">
        <f t="shared" ca="1" si="124"/>
        <v>162</v>
      </c>
      <c r="T1088" s="17">
        <f t="shared" si="125"/>
        <v>102</v>
      </c>
      <c r="U1088" s="45"/>
      <c r="V1088" s="45">
        <v>66866</v>
      </c>
    </row>
    <row r="1089" spans="1:22" ht="41.4">
      <c r="A1089" s="45">
        <v>1088</v>
      </c>
      <c r="B1089" s="95" t="s">
        <v>2137</v>
      </c>
      <c r="C1089" s="49" t="s">
        <v>9</v>
      </c>
      <c r="D1089" s="51">
        <v>44620</v>
      </c>
      <c r="E1089" s="51" t="s">
        <v>2551</v>
      </c>
      <c r="F1089" s="51" t="s">
        <v>52</v>
      </c>
      <c r="G1089" s="49" t="s">
        <v>115</v>
      </c>
      <c r="H1089" s="49" t="s">
        <v>19</v>
      </c>
      <c r="I1089" s="49" t="str">
        <f t="shared" si="115"/>
        <v>Neutral</v>
      </c>
      <c r="J1089" s="45">
        <v>45001</v>
      </c>
      <c r="K1089" s="49">
        <v>8.1999999999999993</v>
      </c>
      <c r="L1089" s="82" t="str">
        <f>IF(J1089=9001,VLOOKUP(K1089,'ISO-reference'!$C$1:$D$67,2,FALSE),IF(J1089=45001,VLOOKUP(K1089,'ISO-reference'!$A$1:$B$40,2,FALSE),IF(J1089=21001,VLOOKUP(K1089,'ISO-reference'!$E$1:$F$75,2,FALSE),"No ISO Mapping")))</f>
        <v xml:space="preserve"> Emergency preparedness and response</v>
      </c>
      <c r="M1089" s="49" t="s">
        <v>16</v>
      </c>
      <c r="N1089" s="16"/>
      <c r="O1089" s="52">
        <f>Table1[[#This Row],[Audit Report Date]]+60</f>
        <v>44680</v>
      </c>
      <c r="P1089" s="52">
        <v>44782</v>
      </c>
      <c r="Q1089" s="82" t="s">
        <v>2178</v>
      </c>
      <c r="R1089" s="28" t="str">
        <f t="shared" si="121"/>
        <v>Closed</v>
      </c>
      <c r="S1089" s="17">
        <f t="shared" ca="1" si="124"/>
        <v>162</v>
      </c>
      <c r="T1089" s="17">
        <f t="shared" si="125"/>
        <v>102</v>
      </c>
      <c r="U1089" s="45"/>
      <c r="V1089" s="45">
        <v>66867</v>
      </c>
    </row>
    <row r="1090" spans="1:22" ht="69">
      <c r="A1090" s="45">
        <v>1089</v>
      </c>
      <c r="B1090" s="95" t="s">
        <v>2155</v>
      </c>
      <c r="C1090" s="49" t="s">
        <v>9</v>
      </c>
      <c r="D1090" s="69">
        <v>44726</v>
      </c>
      <c r="E1090" s="51" t="s">
        <v>2551</v>
      </c>
      <c r="F1090" s="51" t="s">
        <v>52</v>
      </c>
      <c r="G1090" s="49" t="s">
        <v>53</v>
      </c>
      <c r="H1090" s="49" t="s">
        <v>12</v>
      </c>
      <c r="I1090" s="49" t="str">
        <f t="shared" ref="I1090:I1153" si="126">IF(H1090="Strength", "Positive", IF(OR(H1090="OFI", H1090="Observation"), "Neutral", "Negative"))</f>
        <v>Negative</v>
      </c>
      <c r="J1090" s="70">
        <v>9001</v>
      </c>
      <c r="K1090" s="71">
        <v>7.4</v>
      </c>
      <c r="L1090" s="82" t="str">
        <f>IF(J1090=9001,VLOOKUP(K1090,'ISO-reference'!$C$1:$D$67,2,FALSE),IF(J1090=45001,VLOOKUP(K1090,'ISO-reference'!$A$1:$B$40,2,FALSE),IF(J1090=21001,VLOOKUP(K1090,'ISO-reference'!$E$1:$F$75,2,FALSE),"No ISO Mapping")))</f>
        <v xml:space="preserve"> Communication</v>
      </c>
      <c r="M1090" s="49" t="s">
        <v>73</v>
      </c>
      <c r="N1090" s="16"/>
      <c r="O1090" s="52">
        <f>Table1[[#This Row],[Audit Report Date]]+60</f>
        <v>44786</v>
      </c>
      <c r="P1090" s="52">
        <v>44791</v>
      </c>
      <c r="Q1090" s="82" t="s">
        <v>2195</v>
      </c>
      <c r="R1090" s="28" t="str">
        <f t="shared" si="121"/>
        <v>Closed</v>
      </c>
      <c r="S1090" s="43">
        <f t="shared" ca="1" si="124"/>
        <v>65</v>
      </c>
      <c r="T1090" s="43">
        <f t="shared" si="125"/>
        <v>5</v>
      </c>
      <c r="U1090" s="45"/>
      <c r="V1090" s="45">
        <v>66973</v>
      </c>
    </row>
    <row r="1091" spans="1:22" ht="55.2">
      <c r="A1091" s="45">
        <v>1090</v>
      </c>
      <c r="B1091" s="95" t="s">
        <v>2156</v>
      </c>
      <c r="C1091" s="49" t="s">
        <v>9</v>
      </c>
      <c r="D1091" s="69">
        <v>44726</v>
      </c>
      <c r="E1091" s="51" t="s">
        <v>2551</v>
      </c>
      <c r="F1091" s="51" t="s">
        <v>52</v>
      </c>
      <c r="G1091" s="49" t="s">
        <v>53</v>
      </c>
      <c r="H1091" s="49" t="s">
        <v>88</v>
      </c>
      <c r="I1091" s="49" t="str">
        <f t="shared" si="126"/>
        <v>Neutral</v>
      </c>
      <c r="J1091" s="70">
        <v>45001</v>
      </c>
      <c r="K1091" s="71">
        <v>8.1</v>
      </c>
      <c r="L1091" s="82" t="str">
        <f>IF(J1091=9001,VLOOKUP(K1091,'ISO-reference'!$C$1:$D$67,2,FALSE),IF(J1091=45001,VLOOKUP(K1091,'ISO-reference'!$A$1:$B$40,2,FALSE),IF(J1091=21001,VLOOKUP(K1091,'ISO-reference'!$E$1:$F$75,2,FALSE),"No ISO Mapping")))</f>
        <v xml:space="preserve"> Operational planning and control</v>
      </c>
      <c r="M1091" s="49" t="s">
        <v>16</v>
      </c>
      <c r="N1091" s="16"/>
      <c r="O1091" s="52">
        <f>Table1[[#This Row],[Audit Report Date]]+60</f>
        <v>44786</v>
      </c>
      <c r="P1091" s="52">
        <v>44792</v>
      </c>
      <c r="Q1091" s="82" t="s">
        <v>2196</v>
      </c>
      <c r="R1091" s="28" t="str">
        <f t="shared" si="121"/>
        <v>Closed</v>
      </c>
      <c r="S1091" s="43">
        <f t="shared" ca="1" si="124"/>
        <v>66</v>
      </c>
      <c r="T1091" s="43">
        <f t="shared" si="125"/>
        <v>6</v>
      </c>
      <c r="U1091" s="45"/>
      <c r="V1091" s="45">
        <v>66975</v>
      </c>
    </row>
    <row r="1092" spans="1:22" ht="27.6">
      <c r="A1092" s="45">
        <v>1091</v>
      </c>
      <c r="B1092" s="95" t="s">
        <v>2157</v>
      </c>
      <c r="C1092" s="49" t="s">
        <v>9</v>
      </c>
      <c r="D1092" s="69">
        <v>44726</v>
      </c>
      <c r="E1092" s="51" t="s">
        <v>2551</v>
      </c>
      <c r="F1092" s="51" t="s">
        <v>52</v>
      </c>
      <c r="G1092" s="49" t="s">
        <v>53</v>
      </c>
      <c r="H1092" s="49" t="s">
        <v>88</v>
      </c>
      <c r="I1092" s="49" t="str">
        <f t="shared" si="126"/>
        <v>Neutral</v>
      </c>
      <c r="J1092" s="70">
        <v>45001</v>
      </c>
      <c r="K1092" s="49" t="s">
        <v>433</v>
      </c>
      <c r="L1092" s="82" t="str">
        <f>IF(J1092=9001,VLOOKUP(K1092,'ISO-reference'!$C$1:$D$67,2,FALSE),IF(J1092=45001,VLOOKUP(K1092,'ISO-reference'!$A$1:$B$40,2,FALSE),IF(J1092=21001,VLOOKUP(K1092,'ISO-reference'!$E$1:$F$75,2,FALSE),"No ISO Mapping")))</f>
        <v xml:space="preserve"> Hazard identification &amp; assessment of risks and opportunities</v>
      </c>
      <c r="M1092" s="49" t="s">
        <v>489</v>
      </c>
      <c r="N1092" s="16"/>
      <c r="O1092" s="72">
        <f>Table1[[#This Row],[Audit Report Date]]+60</f>
        <v>44786</v>
      </c>
      <c r="P1092" s="72">
        <v>44789</v>
      </c>
      <c r="Q1092" s="82" t="s">
        <v>2189</v>
      </c>
      <c r="R1092" s="28" t="str">
        <f t="shared" si="121"/>
        <v>Closed</v>
      </c>
      <c r="S1092" s="43">
        <f t="shared" ca="1" si="124"/>
        <v>63</v>
      </c>
      <c r="T1092" s="43">
        <f t="shared" ref="T1092:T1099" si="127">IF(R1092="Open",0, P1092-O1092)</f>
        <v>3</v>
      </c>
      <c r="U1092" s="45"/>
      <c r="V1092" s="45">
        <v>66976</v>
      </c>
    </row>
    <row r="1093" spans="1:22">
      <c r="A1093" s="45">
        <v>1092</v>
      </c>
      <c r="B1093" s="95" t="s">
        <v>2158</v>
      </c>
      <c r="C1093" s="49" t="s">
        <v>9</v>
      </c>
      <c r="D1093" s="69">
        <v>44726</v>
      </c>
      <c r="E1093" s="51" t="s">
        <v>2551</v>
      </c>
      <c r="F1093" s="51" t="s">
        <v>52</v>
      </c>
      <c r="G1093" s="49" t="s">
        <v>53</v>
      </c>
      <c r="H1093" s="49" t="s">
        <v>88</v>
      </c>
      <c r="I1093" s="49" t="str">
        <f t="shared" si="126"/>
        <v>Neutral</v>
      </c>
      <c r="J1093" s="70">
        <v>9001</v>
      </c>
      <c r="K1093" s="71">
        <v>7.5</v>
      </c>
      <c r="L1093" s="82" t="str">
        <f>IF(J1093=9001,VLOOKUP(K1093,'ISO-reference'!$C$1:$D$67,2,FALSE),IF(J1093=45001,VLOOKUP(K1093,'ISO-reference'!$A$1:$B$40,2,FALSE),IF(J1093=21001,VLOOKUP(K1093,'ISO-reference'!$E$1:$F$75,2,FALSE),"No ISO Mapping")))</f>
        <v xml:space="preserve"> Documented information</v>
      </c>
      <c r="M1093" s="49" t="s">
        <v>16</v>
      </c>
      <c r="N1093" s="16"/>
      <c r="O1093" s="72">
        <f>Table1[[#This Row],[Audit Report Date]]+60</f>
        <v>44786</v>
      </c>
      <c r="P1093" s="72">
        <v>44785</v>
      </c>
      <c r="Q1093" s="82" t="s">
        <v>2181</v>
      </c>
      <c r="R1093" s="28" t="str">
        <f t="shared" si="121"/>
        <v>Closed</v>
      </c>
      <c r="S1093" s="43">
        <f t="shared" ca="1" si="124"/>
        <v>59</v>
      </c>
      <c r="T1093" s="43">
        <f t="shared" si="127"/>
        <v>-1</v>
      </c>
      <c r="U1093" s="45"/>
      <c r="V1093" s="45">
        <v>66977</v>
      </c>
    </row>
    <row r="1094" spans="1:22">
      <c r="A1094" s="45">
        <v>1093</v>
      </c>
      <c r="B1094" s="95" t="s">
        <v>2159</v>
      </c>
      <c r="C1094" s="49" t="s">
        <v>9</v>
      </c>
      <c r="D1094" s="69">
        <v>44726</v>
      </c>
      <c r="E1094" s="51" t="s">
        <v>2551</v>
      </c>
      <c r="F1094" s="51" t="s">
        <v>52</v>
      </c>
      <c r="G1094" s="49" t="s">
        <v>53</v>
      </c>
      <c r="H1094" s="49" t="s">
        <v>19</v>
      </c>
      <c r="I1094" s="49" t="str">
        <f t="shared" si="126"/>
        <v>Neutral</v>
      </c>
      <c r="J1094" s="70">
        <v>9001</v>
      </c>
      <c r="K1094" s="71">
        <v>6.1</v>
      </c>
      <c r="L1094" s="82" t="str">
        <f>IF(J1094=9001,VLOOKUP(K1094,'ISO-reference'!$C$1:$D$67,2,FALSE),IF(J1094=45001,VLOOKUP(K1094,'ISO-reference'!$A$1:$B$40,2,FALSE),IF(J1094=21001,VLOOKUP(K1094,'ISO-reference'!$E$1:$F$75,2,FALSE),"No ISO Mapping")))</f>
        <v xml:space="preserve"> Address risk &amp; opportunity</v>
      </c>
      <c r="M1094" s="49" t="s">
        <v>94</v>
      </c>
      <c r="N1094" s="16"/>
      <c r="O1094" s="72">
        <f>Table1[[#This Row],[Audit Report Date]]+60</f>
        <v>44786</v>
      </c>
      <c r="P1094" s="72">
        <v>44785</v>
      </c>
      <c r="Q1094" s="82" t="s">
        <v>2182</v>
      </c>
      <c r="R1094" s="28" t="str">
        <f t="shared" si="121"/>
        <v>Closed</v>
      </c>
      <c r="S1094" s="43">
        <f t="shared" ca="1" si="124"/>
        <v>59</v>
      </c>
      <c r="T1094" s="43">
        <f t="shared" si="127"/>
        <v>-1</v>
      </c>
      <c r="U1094" s="45"/>
      <c r="V1094" s="45">
        <v>66978</v>
      </c>
    </row>
    <row r="1095" spans="1:22" ht="27.6">
      <c r="A1095" s="45">
        <v>1094</v>
      </c>
      <c r="B1095" s="95" t="s">
        <v>2160</v>
      </c>
      <c r="C1095" s="49" t="s">
        <v>9</v>
      </c>
      <c r="D1095" s="69">
        <v>44726</v>
      </c>
      <c r="E1095" s="51" t="s">
        <v>2551</v>
      </c>
      <c r="F1095" s="51" t="s">
        <v>52</v>
      </c>
      <c r="G1095" s="49" t="s">
        <v>53</v>
      </c>
      <c r="H1095" s="49" t="s">
        <v>19</v>
      </c>
      <c r="I1095" s="49" t="str">
        <f t="shared" si="126"/>
        <v>Neutral</v>
      </c>
      <c r="J1095" s="70">
        <v>9001</v>
      </c>
      <c r="K1095" s="71">
        <v>7.5</v>
      </c>
      <c r="L1095" s="82" t="str">
        <f>IF(J1095=9001,VLOOKUP(K1095,'ISO-reference'!$C$1:$D$67,2,FALSE),IF(J1095=45001,VLOOKUP(K1095,'ISO-reference'!$A$1:$B$40,2,FALSE),IF(J1095=21001,VLOOKUP(K1095,'ISO-reference'!$E$1:$F$75,2,FALSE),"No ISO Mapping")))</f>
        <v xml:space="preserve"> Documented information</v>
      </c>
      <c r="M1095" s="49" t="s">
        <v>21</v>
      </c>
      <c r="N1095" s="16"/>
      <c r="O1095" s="72">
        <f>Table1[[#This Row],[Audit Report Date]]+60</f>
        <v>44786</v>
      </c>
      <c r="P1095" s="72">
        <v>44789</v>
      </c>
      <c r="Q1095" s="82" t="s">
        <v>2190</v>
      </c>
      <c r="R1095" s="28" t="str">
        <f t="shared" si="121"/>
        <v>Closed</v>
      </c>
      <c r="S1095" s="43">
        <f t="shared" ca="1" si="124"/>
        <v>63</v>
      </c>
      <c r="T1095" s="43">
        <f t="shared" si="127"/>
        <v>3</v>
      </c>
      <c r="U1095" s="45"/>
      <c r="V1095" s="45">
        <v>66979</v>
      </c>
    </row>
    <row r="1096" spans="1:22">
      <c r="A1096" s="45">
        <v>1095</v>
      </c>
      <c r="B1096" s="95" t="s">
        <v>2161</v>
      </c>
      <c r="C1096" s="49" t="s">
        <v>9</v>
      </c>
      <c r="D1096" s="69">
        <v>44726</v>
      </c>
      <c r="E1096" s="51" t="s">
        <v>2551</v>
      </c>
      <c r="F1096" s="51" t="s">
        <v>52</v>
      </c>
      <c r="G1096" s="49" t="s">
        <v>53</v>
      </c>
      <c r="H1096" s="49" t="s">
        <v>19</v>
      </c>
      <c r="I1096" s="49" t="str">
        <f t="shared" si="126"/>
        <v>Neutral</v>
      </c>
      <c r="J1096" s="70">
        <v>9001</v>
      </c>
      <c r="K1096" s="49" t="s">
        <v>57</v>
      </c>
      <c r="L1096" s="82" t="str">
        <f>IF(J1096=9001,VLOOKUP(K1096,'ISO-reference'!$C$1:$D$67,2,FALSE),IF(J1096=45001,VLOOKUP(K1096,'ISO-reference'!$A$1:$B$40,2,FALSE),IF(J1096=21001,VLOOKUP(K1096,'ISO-reference'!$E$1:$F$75,2,FALSE),"No ISO Mapping")))</f>
        <v xml:space="preserve"> Creating and updating</v>
      </c>
      <c r="M1096" s="49" t="s">
        <v>73</v>
      </c>
      <c r="N1096" s="16"/>
      <c r="O1096" s="72">
        <f>Table1[[#This Row],[Audit Report Date]]+60</f>
        <v>44786</v>
      </c>
      <c r="P1096" s="72">
        <v>44785</v>
      </c>
      <c r="Q1096" s="82" t="s">
        <v>2183</v>
      </c>
      <c r="R1096" s="28" t="str">
        <f t="shared" si="121"/>
        <v>Closed</v>
      </c>
      <c r="S1096" s="43">
        <f t="shared" ca="1" si="124"/>
        <v>59</v>
      </c>
      <c r="T1096" s="43">
        <f t="shared" si="127"/>
        <v>-1</v>
      </c>
      <c r="U1096" s="45"/>
      <c r="V1096" s="45">
        <v>66980</v>
      </c>
    </row>
    <row r="1097" spans="1:22" ht="55.2">
      <c r="A1097" s="45">
        <v>1096</v>
      </c>
      <c r="B1097" s="95" t="s">
        <v>2162</v>
      </c>
      <c r="C1097" s="49" t="s">
        <v>9</v>
      </c>
      <c r="D1097" s="69">
        <v>44726</v>
      </c>
      <c r="E1097" s="51" t="s">
        <v>2551</v>
      </c>
      <c r="F1097" s="51" t="s">
        <v>52</v>
      </c>
      <c r="G1097" s="49" t="s">
        <v>53</v>
      </c>
      <c r="H1097" s="49" t="s">
        <v>19</v>
      </c>
      <c r="I1097" s="49" t="str">
        <f t="shared" si="126"/>
        <v>Neutral</v>
      </c>
      <c r="J1097" s="70">
        <v>9001</v>
      </c>
      <c r="K1097" s="71">
        <v>7.5</v>
      </c>
      <c r="L1097" s="82" t="str">
        <f>IF(J1097=9001,VLOOKUP(K1097,'ISO-reference'!$C$1:$D$67,2,FALSE),IF(J1097=45001,VLOOKUP(K1097,'ISO-reference'!$A$1:$B$40,2,FALSE),IF(J1097=21001,VLOOKUP(K1097,'ISO-reference'!$E$1:$F$75,2,FALSE),"No ISO Mapping")))</f>
        <v xml:space="preserve"> Documented information</v>
      </c>
      <c r="M1097" s="49" t="s">
        <v>13</v>
      </c>
      <c r="N1097" s="16"/>
      <c r="O1097" s="72">
        <f>Table1[[#This Row],[Audit Report Date]]+60</f>
        <v>44786</v>
      </c>
      <c r="P1097" s="72">
        <v>44789</v>
      </c>
      <c r="Q1097" s="82" t="s">
        <v>2193</v>
      </c>
      <c r="R1097" s="28" t="str">
        <f t="shared" si="121"/>
        <v>Closed</v>
      </c>
      <c r="S1097" s="43">
        <f t="shared" ca="1" si="124"/>
        <v>63</v>
      </c>
      <c r="T1097" s="43">
        <f t="shared" si="127"/>
        <v>3</v>
      </c>
      <c r="U1097" s="45"/>
      <c r="V1097" s="45">
        <v>66981</v>
      </c>
    </row>
    <row r="1098" spans="1:22">
      <c r="A1098" s="45">
        <v>1097</v>
      </c>
      <c r="B1098" s="95" t="s">
        <v>2163</v>
      </c>
      <c r="C1098" s="49" t="s">
        <v>9</v>
      </c>
      <c r="D1098" s="69">
        <v>44726</v>
      </c>
      <c r="E1098" s="51" t="s">
        <v>2551</v>
      </c>
      <c r="F1098" s="51" t="s">
        <v>52</v>
      </c>
      <c r="G1098" s="49" t="s">
        <v>53</v>
      </c>
      <c r="H1098" s="49" t="s">
        <v>19</v>
      </c>
      <c r="I1098" s="49" t="str">
        <f t="shared" si="126"/>
        <v>Neutral</v>
      </c>
      <c r="J1098" s="70">
        <v>9001</v>
      </c>
      <c r="K1098" s="71">
        <v>7.5</v>
      </c>
      <c r="L1098" s="82" t="str">
        <f>IF(J1098=9001,VLOOKUP(K1098,'ISO-reference'!$C$1:$D$67,2,FALSE),IF(J1098=45001,VLOOKUP(K1098,'ISO-reference'!$A$1:$B$40,2,FALSE),IF(J1098=21001,VLOOKUP(K1098,'ISO-reference'!$E$1:$F$75,2,FALSE),"No ISO Mapping")))</f>
        <v xml:space="preserve"> Documented information</v>
      </c>
      <c r="M1098" s="49" t="s">
        <v>13</v>
      </c>
      <c r="N1098" s="16"/>
      <c r="O1098" s="72">
        <f>Table1[[#This Row],[Audit Report Date]]+60</f>
        <v>44786</v>
      </c>
      <c r="P1098" s="72">
        <v>44785</v>
      </c>
      <c r="Q1098" s="82" t="s">
        <v>2184</v>
      </c>
      <c r="R1098" s="28" t="str">
        <f t="shared" si="121"/>
        <v>Closed</v>
      </c>
      <c r="S1098" s="43">
        <f t="shared" ca="1" si="124"/>
        <v>59</v>
      </c>
      <c r="T1098" s="43">
        <f t="shared" si="127"/>
        <v>-1</v>
      </c>
      <c r="U1098" s="45"/>
      <c r="V1098" s="45">
        <v>66982</v>
      </c>
    </row>
    <row r="1099" spans="1:22" ht="69">
      <c r="A1099" s="45">
        <v>1098</v>
      </c>
      <c r="B1099" s="95" t="s">
        <v>2164</v>
      </c>
      <c r="C1099" s="49" t="s">
        <v>9</v>
      </c>
      <c r="D1099" s="69">
        <v>44726</v>
      </c>
      <c r="E1099" s="51" t="s">
        <v>2551</v>
      </c>
      <c r="F1099" s="51" t="s">
        <v>52</v>
      </c>
      <c r="G1099" s="49" t="s">
        <v>53</v>
      </c>
      <c r="H1099" s="49" t="s">
        <v>19</v>
      </c>
      <c r="I1099" s="49" t="str">
        <f t="shared" si="126"/>
        <v>Neutral</v>
      </c>
      <c r="J1099" s="70">
        <v>9001</v>
      </c>
      <c r="K1099" s="71">
        <v>7.5</v>
      </c>
      <c r="L1099" s="82" t="str">
        <f>IF(J1099=9001,VLOOKUP(K1099,'ISO-reference'!$C$1:$D$67,2,FALSE),IF(J1099=45001,VLOOKUP(K1099,'ISO-reference'!$A$1:$B$40,2,FALSE),IF(J1099=21001,VLOOKUP(K1099,'ISO-reference'!$E$1:$F$75,2,FALSE),"No ISO Mapping")))</f>
        <v xml:space="preserve"> Documented information</v>
      </c>
      <c r="M1099" s="49" t="s">
        <v>13</v>
      </c>
      <c r="N1099" s="16"/>
      <c r="O1099" s="72">
        <f>Table1[[#This Row],[Audit Report Date]]+60</f>
        <v>44786</v>
      </c>
      <c r="P1099" s="72">
        <v>44791</v>
      </c>
      <c r="Q1099" s="82" t="s">
        <v>2194</v>
      </c>
      <c r="R1099" s="28" t="str">
        <f t="shared" si="121"/>
        <v>Closed</v>
      </c>
      <c r="S1099" s="43">
        <f t="shared" ca="1" si="124"/>
        <v>65</v>
      </c>
      <c r="T1099" s="43">
        <f t="shared" si="127"/>
        <v>5</v>
      </c>
      <c r="U1099" s="45"/>
      <c r="V1099" s="45">
        <v>66983</v>
      </c>
    </row>
    <row r="1100" spans="1:22" ht="55.2">
      <c r="A1100" s="45">
        <v>1099</v>
      </c>
      <c r="B1100" s="95" t="s">
        <v>2165</v>
      </c>
      <c r="C1100" s="49" t="s">
        <v>9</v>
      </c>
      <c r="D1100" s="69">
        <v>44726</v>
      </c>
      <c r="E1100" s="51" t="s">
        <v>2551</v>
      </c>
      <c r="F1100" s="51" t="s">
        <v>52</v>
      </c>
      <c r="G1100" s="49" t="s">
        <v>53</v>
      </c>
      <c r="H1100" s="49" t="s">
        <v>19</v>
      </c>
      <c r="I1100" s="49" t="str">
        <f t="shared" si="126"/>
        <v>Neutral</v>
      </c>
      <c r="J1100" s="70">
        <v>9001</v>
      </c>
      <c r="K1100" s="71">
        <v>7.4</v>
      </c>
      <c r="L1100" s="82" t="str">
        <f>IF(J1100=9001,VLOOKUP(K1100,'ISO-reference'!$C$1:$D$67,2,FALSE),IF(J1100=45001,VLOOKUP(K1100,'ISO-reference'!$A$1:$B$40,2,FALSE),IF(J1100=21001,VLOOKUP(K1100,'ISO-reference'!$E$1:$F$75,2,FALSE),"No ISO Mapping")))</f>
        <v xml:space="preserve"> Communication</v>
      </c>
      <c r="M1100" s="71" t="s">
        <v>21</v>
      </c>
      <c r="N1100" s="16"/>
      <c r="O1100" s="72">
        <f>Table1[[#This Row],[Audit Report Date]]+60</f>
        <v>44786</v>
      </c>
      <c r="P1100" s="72">
        <v>44785</v>
      </c>
      <c r="Q1100" s="82" t="s">
        <v>2185</v>
      </c>
      <c r="R1100" s="28" t="str">
        <f t="shared" si="121"/>
        <v>Closed</v>
      </c>
      <c r="S1100" s="43">
        <f t="shared" ca="1" si="124"/>
        <v>59</v>
      </c>
      <c r="T1100" s="43">
        <f t="shared" ref="T1100:T1118" si="128">IF(R1100="Open",0, P1100-O1100)</f>
        <v>-1</v>
      </c>
      <c r="U1100" s="45"/>
      <c r="V1100" s="45">
        <v>66984</v>
      </c>
    </row>
    <row r="1101" spans="1:22">
      <c r="A1101" s="45">
        <v>1100</v>
      </c>
      <c r="B1101" s="95" t="s">
        <v>2166</v>
      </c>
      <c r="C1101" s="49" t="s">
        <v>9</v>
      </c>
      <c r="D1101" s="69">
        <v>44726</v>
      </c>
      <c r="E1101" s="51" t="s">
        <v>2551</v>
      </c>
      <c r="F1101" s="51" t="s">
        <v>52</v>
      </c>
      <c r="G1101" s="49" t="s">
        <v>53</v>
      </c>
      <c r="H1101" s="49" t="s">
        <v>19</v>
      </c>
      <c r="I1101" s="49" t="str">
        <f t="shared" si="126"/>
        <v>Neutral</v>
      </c>
      <c r="J1101" s="70">
        <v>45001</v>
      </c>
      <c r="K1101" s="49">
        <v>8.1</v>
      </c>
      <c r="L1101" s="82" t="str">
        <f>IF(J1101=9001,VLOOKUP(K1101,'ISO-reference'!$C$1:$D$67,2,FALSE),IF(J1101=45001,VLOOKUP(K1101,'ISO-reference'!$A$1:$B$40,2,FALSE),IF(J1101=21001,VLOOKUP(K1101,'ISO-reference'!$E$1:$F$75,2,FALSE),"No ISO Mapping")))</f>
        <v xml:space="preserve"> Operational planning and control</v>
      </c>
      <c r="M1101" s="71" t="s">
        <v>16</v>
      </c>
      <c r="N1101" s="16"/>
      <c r="O1101" s="72">
        <f>Table1[[#This Row],[Audit Report Date]]+60</f>
        <v>44786</v>
      </c>
      <c r="P1101" s="72">
        <v>44785</v>
      </c>
      <c r="Q1101" s="82" t="s">
        <v>2186</v>
      </c>
      <c r="R1101" s="28" t="str">
        <f t="shared" si="121"/>
        <v>Closed</v>
      </c>
      <c r="S1101" s="43">
        <f t="shared" ca="1" si="124"/>
        <v>59</v>
      </c>
      <c r="T1101" s="43">
        <f t="shared" si="128"/>
        <v>-1</v>
      </c>
      <c r="U1101" s="45"/>
      <c r="V1101" s="45">
        <v>66985</v>
      </c>
    </row>
    <row r="1102" spans="1:22" ht="55.2">
      <c r="A1102" s="45">
        <v>1101</v>
      </c>
      <c r="B1102" s="82" t="s">
        <v>2199</v>
      </c>
      <c r="C1102" s="49" t="s">
        <v>9</v>
      </c>
      <c r="D1102" s="73">
        <v>44791</v>
      </c>
      <c r="E1102" s="51" t="s">
        <v>2551</v>
      </c>
      <c r="F1102" s="51" t="s">
        <v>742</v>
      </c>
      <c r="G1102" s="49" t="s">
        <v>927</v>
      </c>
      <c r="H1102" s="49" t="s">
        <v>88</v>
      </c>
      <c r="I1102" s="49" t="str">
        <f t="shared" si="126"/>
        <v>Neutral</v>
      </c>
      <c r="J1102" s="70">
        <v>45001</v>
      </c>
      <c r="K1102" s="74">
        <v>7.3</v>
      </c>
      <c r="L1102" s="82" t="str">
        <f>IF(J1102=9001,VLOOKUP(K1102,'ISO-reference'!$C$1:$D$67,2,FALSE),IF(J1102=45001,VLOOKUP(K1102,'ISO-reference'!$A$1:$B$40,2,FALSE),IF(J1102=21001,VLOOKUP(K1102,'ISO-reference'!$E$1:$F$75,2,FALSE),"No ISO Mapping")))</f>
        <v xml:space="preserve"> Awareness</v>
      </c>
      <c r="M1102" s="49" t="s">
        <v>16</v>
      </c>
      <c r="N1102" s="16"/>
      <c r="O1102" s="72">
        <f>Table1[[#This Row],[Audit Report Date]]+60</f>
        <v>44851</v>
      </c>
      <c r="P1102" s="52">
        <v>44866</v>
      </c>
      <c r="Q1102" s="82" t="s">
        <v>2317</v>
      </c>
      <c r="R1102" s="28" t="str">
        <f t="shared" ref="R1102:R1154" si="129">IF(P1102="NA", "Open", "Closed")</f>
        <v>Closed</v>
      </c>
      <c r="S1102" s="44">
        <f t="shared" ca="1" si="124"/>
        <v>75</v>
      </c>
      <c r="T1102" s="44">
        <f t="shared" si="128"/>
        <v>15</v>
      </c>
      <c r="U1102" s="45"/>
      <c r="V1102" s="45">
        <v>69221</v>
      </c>
    </row>
    <row r="1103" spans="1:22" ht="55.2">
      <c r="A1103" s="45">
        <v>1102</v>
      </c>
      <c r="B1103" s="82" t="s">
        <v>2200</v>
      </c>
      <c r="C1103" s="49" t="s">
        <v>9</v>
      </c>
      <c r="D1103" s="73">
        <v>44791</v>
      </c>
      <c r="E1103" s="51" t="s">
        <v>2551</v>
      </c>
      <c r="F1103" s="51" t="s">
        <v>742</v>
      </c>
      <c r="G1103" s="49" t="s">
        <v>927</v>
      </c>
      <c r="H1103" s="49" t="s">
        <v>88</v>
      </c>
      <c r="I1103" s="49" t="str">
        <f t="shared" si="126"/>
        <v>Neutral</v>
      </c>
      <c r="J1103" s="75">
        <v>45001</v>
      </c>
      <c r="K1103" s="49" t="s">
        <v>433</v>
      </c>
      <c r="L1103" s="82" t="str">
        <f>IF(J1103=9001,VLOOKUP(K1103,'ISO-reference'!$C$1:$D$67,2,FALSE),IF(J1103=45001,VLOOKUP(K1103,'ISO-reference'!$A$1:$B$40,2,FALSE),IF(J1103=21001,VLOOKUP(K1103,'ISO-reference'!$E$1:$F$75,2,FALSE),"No ISO Mapping")))</f>
        <v xml:space="preserve"> Hazard identification &amp; assessment of risks and opportunities</v>
      </c>
      <c r="M1103" s="49" t="s">
        <v>16</v>
      </c>
      <c r="N1103" s="16"/>
      <c r="O1103" s="72">
        <f>Table1[[#This Row],[Audit Report Date]]+60</f>
        <v>44851</v>
      </c>
      <c r="P1103" s="52">
        <v>44866</v>
      </c>
      <c r="Q1103" s="82" t="s">
        <v>2316</v>
      </c>
      <c r="R1103" s="28" t="str">
        <f t="shared" si="129"/>
        <v>Closed</v>
      </c>
      <c r="S1103" s="44">
        <f t="shared" ca="1" si="124"/>
        <v>75</v>
      </c>
      <c r="T1103" s="44">
        <f t="shared" si="128"/>
        <v>15</v>
      </c>
      <c r="U1103" s="45"/>
      <c r="V1103" s="45">
        <v>69222</v>
      </c>
    </row>
    <row r="1104" spans="1:22" ht="69">
      <c r="A1104" s="45">
        <v>1103</v>
      </c>
      <c r="B1104" s="82" t="s">
        <v>2198</v>
      </c>
      <c r="C1104" s="49" t="s">
        <v>9</v>
      </c>
      <c r="D1104" s="73">
        <v>44791</v>
      </c>
      <c r="E1104" s="51" t="s">
        <v>2551</v>
      </c>
      <c r="F1104" s="51" t="s">
        <v>742</v>
      </c>
      <c r="G1104" s="49" t="s">
        <v>927</v>
      </c>
      <c r="H1104" s="49" t="s">
        <v>88</v>
      </c>
      <c r="I1104" s="49" t="str">
        <f t="shared" si="126"/>
        <v>Neutral</v>
      </c>
      <c r="J1104" s="75">
        <v>9001</v>
      </c>
      <c r="K1104" s="49" t="s">
        <v>1351</v>
      </c>
      <c r="L1104" s="82" t="str">
        <f>IF(J1104=9001,VLOOKUP(K1104,'ISO-reference'!$C$1:$D$67,2,FALSE),IF(J1104=45001,VLOOKUP(K1104,'ISO-reference'!$A$1:$B$40,2,FALSE),IF(J1104=21001,VLOOKUP(K1104,'ISO-reference'!$E$1:$F$75,2,FALSE),"No ISO Mapping")))</f>
        <v xml:space="preserve"> Review of requirements for products &amp; services</v>
      </c>
      <c r="M1104" s="49" t="s">
        <v>21</v>
      </c>
      <c r="N1104" s="16"/>
      <c r="O1104" s="72">
        <f>Table1[[#This Row],[Audit Report Date]]+60</f>
        <v>44851</v>
      </c>
      <c r="P1104" s="52">
        <v>44866</v>
      </c>
      <c r="Q1104" s="82" t="s">
        <v>2309</v>
      </c>
      <c r="R1104" s="28" t="str">
        <f t="shared" si="129"/>
        <v>Closed</v>
      </c>
      <c r="S1104" s="44">
        <f t="shared" ca="1" si="124"/>
        <v>75</v>
      </c>
      <c r="T1104" s="44">
        <f t="shared" si="128"/>
        <v>15</v>
      </c>
      <c r="U1104" s="45"/>
      <c r="V1104" s="45">
        <v>69223</v>
      </c>
    </row>
    <row r="1105" spans="1:22" ht="69">
      <c r="A1105" s="45">
        <v>1104</v>
      </c>
      <c r="B1105" s="82" t="s">
        <v>2201</v>
      </c>
      <c r="C1105" s="49" t="s">
        <v>9</v>
      </c>
      <c r="D1105" s="73">
        <v>44791</v>
      </c>
      <c r="E1105" s="51" t="s">
        <v>2551</v>
      </c>
      <c r="F1105" s="51" t="s">
        <v>742</v>
      </c>
      <c r="G1105" s="49" t="s">
        <v>927</v>
      </c>
      <c r="H1105" s="49" t="s">
        <v>88</v>
      </c>
      <c r="I1105" s="49" t="str">
        <f t="shared" si="126"/>
        <v>Neutral</v>
      </c>
      <c r="J1105" s="74">
        <v>9001</v>
      </c>
      <c r="K1105" s="74">
        <v>7.4</v>
      </c>
      <c r="L1105" s="82" t="str">
        <f>IF(J1105=9001,VLOOKUP(K1105,'ISO-reference'!$C$1:$D$67,2,FALSE),IF(J1105=45001,VLOOKUP(K1105,'ISO-reference'!$A$1:$B$40,2,FALSE),IF(J1105=21001,VLOOKUP(K1105,'ISO-reference'!$E$1:$F$75,2,FALSE),"No ISO Mapping")))</f>
        <v xml:space="preserve"> Communication</v>
      </c>
      <c r="M1105" s="49" t="s">
        <v>21</v>
      </c>
      <c r="N1105" s="16"/>
      <c r="O1105" s="72">
        <f>Table1[[#This Row],[Audit Report Date]]+60</f>
        <v>44851</v>
      </c>
      <c r="P1105" s="52">
        <v>44866</v>
      </c>
      <c r="Q1105" s="82" t="s">
        <v>2310</v>
      </c>
      <c r="R1105" s="28" t="str">
        <f t="shared" si="129"/>
        <v>Closed</v>
      </c>
      <c r="S1105" s="44">
        <f t="shared" ca="1" si="124"/>
        <v>75</v>
      </c>
      <c r="T1105" s="44">
        <f t="shared" si="128"/>
        <v>15</v>
      </c>
      <c r="U1105" s="45"/>
      <c r="V1105" s="45">
        <v>69224</v>
      </c>
    </row>
    <row r="1106" spans="1:22" ht="69">
      <c r="A1106" s="45">
        <v>1105</v>
      </c>
      <c r="B1106" s="82" t="s">
        <v>2202</v>
      </c>
      <c r="C1106" s="49" t="s">
        <v>9</v>
      </c>
      <c r="D1106" s="73">
        <v>44791</v>
      </c>
      <c r="E1106" s="51" t="s">
        <v>2551</v>
      </c>
      <c r="F1106" s="51" t="s">
        <v>742</v>
      </c>
      <c r="G1106" s="49" t="s">
        <v>927</v>
      </c>
      <c r="H1106" s="49" t="s">
        <v>88</v>
      </c>
      <c r="I1106" s="49" t="str">
        <f t="shared" si="126"/>
        <v>Neutral</v>
      </c>
      <c r="J1106" s="75">
        <v>45001</v>
      </c>
      <c r="K1106" s="49" t="s">
        <v>591</v>
      </c>
      <c r="L1106" s="82" t="str">
        <f>IF(J1106=9001,VLOOKUP(K1106,'ISO-reference'!$C$1:$D$67,2,FALSE),IF(J1106=45001,VLOOKUP(K1106,'ISO-reference'!$A$1:$B$40,2,FALSE),IF(J1106=21001,VLOOKUP(K1106,'ISO-reference'!$E$1:$F$75,2,FALSE),"No ISO Mapping")))</f>
        <v xml:space="preserve"> Eliminating Hazards and reducing OH&amp;S risks</v>
      </c>
      <c r="M1106" s="49" t="s">
        <v>16</v>
      </c>
      <c r="N1106" s="16"/>
      <c r="O1106" s="72">
        <f>Table1[[#This Row],[Audit Report Date]]+60</f>
        <v>44851</v>
      </c>
      <c r="P1106" s="52">
        <v>44866</v>
      </c>
      <c r="Q1106" s="82" t="s">
        <v>2311</v>
      </c>
      <c r="R1106" s="28" t="str">
        <f t="shared" si="129"/>
        <v>Closed</v>
      </c>
      <c r="S1106" s="44">
        <f t="shared" ca="1" si="124"/>
        <v>75</v>
      </c>
      <c r="T1106" s="44">
        <f t="shared" si="128"/>
        <v>15</v>
      </c>
      <c r="U1106" s="45"/>
      <c r="V1106" s="45">
        <v>69225</v>
      </c>
    </row>
    <row r="1107" spans="1:22" ht="69">
      <c r="A1107" s="45">
        <v>1106</v>
      </c>
      <c r="B1107" s="82" t="s">
        <v>2203</v>
      </c>
      <c r="C1107" s="49" t="s">
        <v>9</v>
      </c>
      <c r="D1107" s="73">
        <v>44791</v>
      </c>
      <c r="E1107" s="51" t="s">
        <v>2551</v>
      </c>
      <c r="F1107" s="51" t="s">
        <v>742</v>
      </c>
      <c r="G1107" s="49" t="s">
        <v>927</v>
      </c>
      <c r="H1107" s="49" t="s">
        <v>88</v>
      </c>
      <c r="I1107" s="49" t="str">
        <f t="shared" si="126"/>
        <v>Neutral</v>
      </c>
      <c r="J1107" s="75">
        <v>9001</v>
      </c>
      <c r="K1107" s="74">
        <v>10.3</v>
      </c>
      <c r="L1107" s="82" t="str">
        <f>IF(J1107=9001,VLOOKUP(K1107,'ISO-reference'!$C$1:$D$67,2,FALSE),IF(J1107=45001,VLOOKUP(K1107,'ISO-reference'!$A$1:$B$40,2,FALSE),IF(J1107=21001,VLOOKUP(K1107,'ISO-reference'!$E$1:$F$75,2,FALSE),"No ISO Mapping")))</f>
        <v xml:space="preserve"> Continual improvement</v>
      </c>
      <c r="M1107" s="49" t="s">
        <v>16</v>
      </c>
      <c r="N1107" s="16"/>
      <c r="O1107" s="72">
        <f>Table1[[#This Row],[Audit Report Date]]+60</f>
        <v>44851</v>
      </c>
      <c r="P1107" s="52">
        <v>44866</v>
      </c>
      <c r="Q1107" s="82" t="s">
        <v>2312</v>
      </c>
      <c r="R1107" s="28" t="str">
        <f t="shared" si="129"/>
        <v>Closed</v>
      </c>
      <c r="S1107" s="44">
        <f t="shared" ca="1" si="124"/>
        <v>75</v>
      </c>
      <c r="T1107" s="44">
        <f t="shared" si="128"/>
        <v>15</v>
      </c>
      <c r="U1107" s="45"/>
      <c r="V1107" s="45">
        <v>69226</v>
      </c>
    </row>
    <row r="1108" spans="1:22" ht="41.4">
      <c r="A1108" s="45">
        <v>1107</v>
      </c>
      <c r="B1108" s="82" t="s">
        <v>2204</v>
      </c>
      <c r="C1108" s="49" t="s">
        <v>9</v>
      </c>
      <c r="D1108" s="73">
        <v>44791</v>
      </c>
      <c r="E1108" s="51" t="s">
        <v>2551</v>
      </c>
      <c r="F1108" s="51" t="s">
        <v>742</v>
      </c>
      <c r="G1108" s="49" t="s">
        <v>927</v>
      </c>
      <c r="H1108" s="49" t="s">
        <v>19</v>
      </c>
      <c r="I1108" s="49" t="str">
        <f t="shared" si="126"/>
        <v>Neutral</v>
      </c>
      <c r="J1108" s="75">
        <v>45001</v>
      </c>
      <c r="K1108" s="49">
        <v>7.5</v>
      </c>
      <c r="L1108" s="82" t="str">
        <f>IF(J1108=9001,VLOOKUP(K1108,'ISO-reference'!$C$1:$D$67,2,FALSE),IF(J1108=45001,VLOOKUP(K1108,'ISO-reference'!$A$1:$B$40,2,FALSE),IF(J1108=21001,VLOOKUP(K1108,'ISO-reference'!$E$1:$F$75,2,FALSE),"No ISO Mapping")))</f>
        <v xml:space="preserve"> Documented information</v>
      </c>
      <c r="M1108" s="49" t="s">
        <v>16</v>
      </c>
      <c r="N1108" s="16"/>
      <c r="O1108" s="72">
        <f>Table1[[#This Row],[Audit Report Date]]+60</f>
        <v>44851</v>
      </c>
      <c r="P1108" s="52">
        <v>44837</v>
      </c>
      <c r="Q1108" s="82" t="s">
        <v>2294</v>
      </c>
      <c r="R1108" s="28" t="str">
        <f t="shared" si="129"/>
        <v>Closed</v>
      </c>
      <c r="S1108" s="44">
        <f t="shared" ca="1" si="124"/>
        <v>46</v>
      </c>
      <c r="T1108" s="44">
        <f t="shared" si="128"/>
        <v>-14</v>
      </c>
      <c r="U1108" s="45"/>
      <c r="V1108" s="45">
        <v>69228</v>
      </c>
    </row>
    <row r="1109" spans="1:22" ht="55.2">
      <c r="A1109" s="45">
        <v>1108</v>
      </c>
      <c r="B1109" s="82" t="s">
        <v>2205</v>
      </c>
      <c r="C1109" s="49" t="s">
        <v>9</v>
      </c>
      <c r="D1109" s="73">
        <v>44791</v>
      </c>
      <c r="E1109" s="51" t="s">
        <v>2551</v>
      </c>
      <c r="F1109" s="51" t="s">
        <v>742</v>
      </c>
      <c r="G1109" s="49" t="s">
        <v>927</v>
      </c>
      <c r="H1109" s="49" t="s">
        <v>19</v>
      </c>
      <c r="I1109" s="49" t="str">
        <f t="shared" si="126"/>
        <v>Neutral</v>
      </c>
      <c r="J1109" s="75">
        <v>9001</v>
      </c>
      <c r="K1109" s="74">
        <v>6.1</v>
      </c>
      <c r="L1109" s="82" t="str">
        <f>IF(J1109=9001,VLOOKUP(K1109,'ISO-reference'!$C$1:$D$67,2,FALSE),IF(J1109=45001,VLOOKUP(K1109,'ISO-reference'!$A$1:$B$40,2,FALSE),IF(J1109=21001,VLOOKUP(K1109,'ISO-reference'!$E$1:$F$75,2,FALSE),"No ISO Mapping")))</f>
        <v xml:space="preserve"> Address risk &amp; opportunity</v>
      </c>
      <c r="M1109" s="49" t="s">
        <v>94</v>
      </c>
      <c r="N1109" s="16"/>
      <c r="O1109" s="72">
        <f>Table1[[#This Row],[Audit Report Date]]+60</f>
        <v>44851</v>
      </c>
      <c r="P1109" s="52">
        <v>44866</v>
      </c>
      <c r="Q1109" s="82" t="s">
        <v>2313</v>
      </c>
      <c r="R1109" s="28" t="str">
        <f t="shared" si="129"/>
        <v>Closed</v>
      </c>
      <c r="S1109" s="44">
        <f t="shared" ca="1" si="124"/>
        <v>75</v>
      </c>
      <c r="T1109" s="44">
        <f t="shared" si="128"/>
        <v>15</v>
      </c>
      <c r="U1109" s="45"/>
      <c r="V1109" s="45">
        <v>69229</v>
      </c>
    </row>
    <row r="1110" spans="1:22" ht="41.4">
      <c r="A1110" s="45">
        <v>1109</v>
      </c>
      <c r="B1110" s="82" t="s">
        <v>2206</v>
      </c>
      <c r="C1110" s="49" t="s">
        <v>9</v>
      </c>
      <c r="D1110" s="73">
        <v>44791</v>
      </c>
      <c r="E1110" s="51" t="s">
        <v>2551</v>
      </c>
      <c r="F1110" s="51" t="s">
        <v>742</v>
      </c>
      <c r="G1110" s="49" t="s">
        <v>927</v>
      </c>
      <c r="H1110" s="49" t="s">
        <v>19</v>
      </c>
      <c r="I1110" s="49" t="str">
        <f t="shared" si="126"/>
        <v>Neutral</v>
      </c>
      <c r="J1110" s="75">
        <v>21001</v>
      </c>
      <c r="K1110" s="74">
        <v>6.1</v>
      </c>
      <c r="L1110" s="82" t="str">
        <f>IF(J1110=9001,VLOOKUP(K1110,'ISO-reference'!$C$1:$D$67,2,FALSE),IF(J1110=45001,VLOOKUP(K1110,'ISO-reference'!$A$1:$B$40,2,FALSE),IF(J1110=21001,VLOOKUP(K1110,'ISO-reference'!$E$1:$F$75,2,FALSE),"No ISO Mapping")))</f>
        <v xml:space="preserve"> Actions to address risks &amp; opportunities</v>
      </c>
      <c r="M1110" s="49" t="s">
        <v>21</v>
      </c>
      <c r="N1110" s="16"/>
      <c r="O1110" s="72">
        <f>Table1[[#This Row],[Audit Report Date]]+60</f>
        <v>44851</v>
      </c>
      <c r="P1110" s="52">
        <v>44866</v>
      </c>
      <c r="Q1110" s="82" t="s">
        <v>2314</v>
      </c>
      <c r="R1110" s="28" t="str">
        <f t="shared" si="129"/>
        <v>Closed</v>
      </c>
      <c r="S1110" s="44">
        <f t="shared" ca="1" si="124"/>
        <v>75</v>
      </c>
      <c r="T1110" s="44">
        <f t="shared" si="128"/>
        <v>15</v>
      </c>
      <c r="U1110" s="45"/>
      <c r="V1110" s="45">
        <v>69230</v>
      </c>
    </row>
    <row r="1111" spans="1:22" ht="55.2">
      <c r="A1111" s="45">
        <v>1110</v>
      </c>
      <c r="B1111" s="82" t="s">
        <v>2207</v>
      </c>
      <c r="C1111" s="49" t="s">
        <v>9</v>
      </c>
      <c r="D1111" s="73">
        <v>44791</v>
      </c>
      <c r="E1111" s="51" t="s">
        <v>2551</v>
      </c>
      <c r="F1111" s="51" t="s">
        <v>742</v>
      </c>
      <c r="G1111" s="49" t="s">
        <v>927</v>
      </c>
      <c r="H1111" s="49" t="s">
        <v>19</v>
      </c>
      <c r="I1111" s="49" t="str">
        <f t="shared" si="126"/>
        <v>Neutral</v>
      </c>
      <c r="J1111" s="75">
        <v>9001</v>
      </c>
      <c r="K1111" s="49" t="s">
        <v>1553</v>
      </c>
      <c r="L1111" s="82" t="str">
        <f>IF(J1111=9001,VLOOKUP(K1111,'ISO-reference'!$C$1:$D$67,2,FALSE),IF(J1111=45001,VLOOKUP(K1111,'ISO-reference'!$A$1:$B$40,2,FALSE),IF(J1111=21001,VLOOKUP(K1111,'ISO-reference'!$E$1:$F$75,2,FALSE),"No ISO Mapping")))</f>
        <v xml:space="preserve"> Customer focus</v>
      </c>
      <c r="M1111" s="49" t="s">
        <v>21</v>
      </c>
      <c r="N1111" s="16"/>
      <c r="O1111" s="72">
        <f>Table1[[#This Row],[Audit Report Date]]+60</f>
        <v>44851</v>
      </c>
      <c r="P1111" s="52">
        <v>44866</v>
      </c>
      <c r="Q1111" s="82" t="s">
        <v>2318</v>
      </c>
      <c r="R1111" s="28" t="str">
        <f t="shared" si="129"/>
        <v>Closed</v>
      </c>
      <c r="S1111" s="44">
        <f t="shared" ca="1" si="124"/>
        <v>75</v>
      </c>
      <c r="T1111" s="44">
        <f t="shared" si="128"/>
        <v>15</v>
      </c>
      <c r="U1111" s="45"/>
      <c r="V1111" s="45">
        <v>69231</v>
      </c>
    </row>
    <row r="1112" spans="1:22" ht="55.2">
      <c r="A1112" s="45">
        <v>1111</v>
      </c>
      <c r="B1112" s="95" t="s">
        <v>2208</v>
      </c>
      <c r="C1112" s="49" t="s">
        <v>9</v>
      </c>
      <c r="D1112" s="73">
        <v>44791</v>
      </c>
      <c r="E1112" s="51" t="s">
        <v>2551</v>
      </c>
      <c r="F1112" s="51" t="s">
        <v>742</v>
      </c>
      <c r="G1112" s="49" t="s">
        <v>927</v>
      </c>
      <c r="H1112" s="49" t="s">
        <v>19</v>
      </c>
      <c r="I1112" s="49" t="str">
        <f t="shared" si="126"/>
        <v>Neutral</v>
      </c>
      <c r="J1112" s="75">
        <v>9001</v>
      </c>
      <c r="K1112" s="74">
        <v>8.1</v>
      </c>
      <c r="L1112" s="82" t="str">
        <f>IF(J1112=9001,VLOOKUP(K1112,'ISO-reference'!$C$1:$D$67,2,FALSE),IF(J1112=45001,VLOOKUP(K1112,'ISO-reference'!$A$1:$B$40,2,FALSE),IF(J1112=21001,VLOOKUP(K1112,'ISO-reference'!$E$1:$F$75,2,FALSE),"No ISO Mapping")))</f>
        <v xml:space="preserve"> Operational planning and control</v>
      </c>
      <c r="M1112" s="49" t="s">
        <v>16</v>
      </c>
      <c r="N1112" s="16"/>
      <c r="O1112" s="72">
        <f>Table1[[#This Row],[Audit Report Date]]+60</f>
        <v>44851</v>
      </c>
      <c r="P1112" s="52">
        <v>44866</v>
      </c>
      <c r="Q1112" s="82" t="s">
        <v>2315</v>
      </c>
      <c r="R1112" s="28" t="str">
        <f t="shared" si="129"/>
        <v>Closed</v>
      </c>
      <c r="S1112" s="44">
        <f t="shared" ca="1" si="124"/>
        <v>75</v>
      </c>
      <c r="T1112" s="44">
        <f t="shared" si="128"/>
        <v>15</v>
      </c>
      <c r="U1112" s="45"/>
      <c r="V1112" s="45">
        <v>69232</v>
      </c>
    </row>
    <row r="1113" spans="1:22" ht="55.2">
      <c r="A1113" s="45">
        <v>1112</v>
      </c>
      <c r="B1113" s="82" t="s">
        <v>2209</v>
      </c>
      <c r="C1113" s="49" t="s">
        <v>9</v>
      </c>
      <c r="D1113" s="73">
        <v>44791</v>
      </c>
      <c r="E1113" s="51" t="s">
        <v>2551</v>
      </c>
      <c r="F1113" s="51" t="s">
        <v>742</v>
      </c>
      <c r="G1113" s="49" t="s">
        <v>927</v>
      </c>
      <c r="H1113" s="49" t="s">
        <v>19</v>
      </c>
      <c r="I1113" s="49" t="str">
        <f t="shared" si="126"/>
        <v>Neutral</v>
      </c>
      <c r="J1113" s="75">
        <v>9001</v>
      </c>
      <c r="K1113" s="49" t="s">
        <v>123</v>
      </c>
      <c r="L1113" s="82" t="str">
        <f>IF(J1113=9001,VLOOKUP(K1113,'ISO-reference'!$C$1:$D$67,2,FALSE),IF(J1113=45001,VLOOKUP(K1113,'ISO-reference'!$A$1:$B$40,2,FALSE),IF(J1113=21001,VLOOKUP(K1113,'ISO-reference'!$E$1:$F$75,2,FALSE),"No ISO Mapping")))</f>
        <v xml:space="preserve"> Analysis &amp; evaluation</v>
      </c>
      <c r="M1113" s="49" t="s">
        <v>21</v>
      </c>
      <c r="N1113" s="16"/>
      <c r="O1113" s="72">
        <f>Table1[[#This Row],[Audit Report Date]]+60</f>
        <v>44851</v>
      </c>
      <c r="P1113" s="52">
        <v>44866</v>
      </c>
      <c r="Q1113" s="82" t="s">
        <v>2319</v>
      </c>
      <c r="R1113" s="28" t="str">
        <f t="shared" si="129"/>
        <v>Closed</v>
      </c>
      <c r="S1113" s="44">
        <f t="shared" ca="1" si="124"/>
        <v>75</v>
      </c>
      <c r="T1113" s="44">
        <f t="shared" si="128"/>
        <v>15</v>
      </c>
      <c r="U1113" s="45"/>
      <c r="V1113" s="45">
        <v>69233</v>
      </c>
    </row>
    <row r="1114" spans="1:22" ht="69">
      <c r="A1114" s="45">
        <v>1113</v>
      </c>
      <c r="B1114" s="82" t="s">
        <v>2210</v>
      </c>
      <c r="C1114" s="49" t="s">
        <v>9</v>
      </c>
      <c r="D1114" s="73">
        <v>44791</v>
      </c>
      <c r="E1114" s="51" t="s">
        <v>2551</v>
      </c>
      <c r="F1114" s="51" t="s">
        <v>742</v>
      </c>
      <c r="G1114" s="49" t="s">
        <v>927</v>
      </c>
      <c r="H1114" s="49" t="s">
        <v>19</v>
      </c>
      <c r="I1114" s="49" t="str">
        <f t="shared" si="126"/>
        <v>Neutral</v>
      </c>
      <c r="J1114" s="75">
        <v>9001</v>
      </c>
      <c r="K1114" s="74">
        <v>10.3</v>
      </c>
      <c r="L1114" s="82" t="str">
        <f>IF(J1114=9001,VLOOKUP(K1114,'ISO-reference'!$C$1:$D$67,2,FALSE),IF(J1114=45001,VLOOKUP(K1114,'ISO-reference'!$A$1:$B$40,2,FALSE),IF(J1114=21001,VLOOKUP(K1114,'ISO-reference'!$E$1:$F$75,2,FALSE),"No ISO Mapping")))</f>
        <v xml:space="preserve"> Continual improvement</v>
      </c>
      <c r="M1114" s="49" t="s">
        <v>21</v>
      </c>
      <c r="N1114" s="16"/>
      <c r="O1114" s="72">
        <f>Table1[[#This Row],[Audit Report Date]]+60</f>
        <v>44851</v>
      </c>
      <c r="P1114" s="52">
        <v>44867</v>
      </c>
      <c r="Q1114" s="82" t="s">
        <v>2320</v>
      </c>
      <c r="R1114" s="28" t="str">
        <f t="shared" si="129"/>
        <v>Closed</v>
      </c>
      <c r="S1114" s="44">
        <f t="shared" ca="1" si="124"/>
        <v>76</v>
      </c>
      <c r="T1114" s="44">
        <f t="shared" si="128"/>
        <v>16</v>
      </c>
      <c r="U1114" s="45"/>
      <c r="V1114" s="45">
        <v>69234</v>
      </c>
    </row>
    <row r="1115" spans="1:22" ht="55.2">
      <c r="A1115" s="45">
        <v>1114</v>
      </c>
      <c r="B1115" s="95" t="s">
        <v>2211</v>
      </c>
      <c r="C1115" s="49" t="s">
        <v>9</v>
      </c>
      <c r="D1115" s="73">
        <v>44791</v>
      </c>
      <c r="E1115" s="51" t="s">
        <v>2551</v>
      </c>
      <c r="F1115" s="51" t="s">
        <v>742</v>
      </c>
      <c r="G1115" s="49" t="s">
        <v>927</v>
      </c>
      <c r="H1115" s="49" t="s">
        <v>19</v>
      </c>
      <c r="I1115" s="49" t="str">
        <f t="shared" si="126"/>
        <v>Neutral</v>
      </c>
      <c r="J1115" s="75">
        <v>21001</v>
      </c>
      <c r="K1115" s="74">
        <v>10.3</v>
      </c>
      <c r="L1115" s="82" t="str">
        <f>IF(J1115=9001,VLOOKUP(K1115,'ISO-reference'!$C$1:$D$67,2,FALSE),IF(J1115=45001,VLOOKUP(K1115,'ISO-reference'!$A$1:$B$40,2,FALSE),IF(J1115=21001,VLOOKUP(K1115,'ISO-reference'!$E$1:$F$75,2,FALSE),"No ISO Mapping")))</f>
        <v>Opportunities for Improvement</v>
      </c>
      <c r="M1115" s="49" t="s">
        <v>21</v>
      </c>
      <c r="N1115" s="16"/>
      <c r="O1115" s="72">
        <f>Table1[[#This Row],[Audit Report Date]]+60</f>
        <v>44851</v>
      </c>
      <c r="P1115" s="52">
        <v>44867</v>
      </c>
      <c r="Q1115" s="82" t="s">
        <v>2321</v>
      </c>
      <c r="R1115" s="28" t="str">
        <f t="shared" si="129"/>
        <v>Closed</v>
      </c>
      <c r="S1115" s="44">
        <f t="shared" ca="1" si="124"/>
        <v>76</v>
      </c>
      <c r="T1115" s="44">
        <f t="shared" si="128"/>
        <v>16</v>
      </c>
      <c r="U1115" s="45"/>
      <c r="V1115" s="45">
        <v>69235</v>
      </c>
    </row>
    <row r="1116" spans="1:22" ht="55.2">
      <c r="A1116" s="45">
        <v>1115</v>
      </c>
      <c r="B1116" s="82" t="s">
        <v>2212</v>
      </c>
      <c r="C1116" s="49" t="s">
        <v>9</v>
      </c>
      <c r="D1116" s="73">
        <v>44791</v>
      </c>
      <c r="E1116" s="51" t="s">
        <v>2551</v>
      </c>
      <c r="F1116" s="51" t="s">
        <v>742</v>
      </c>
      <c r="G1116" s="49" t="s">
        <v>927</v>
      </c>
      <c r="H1116" s="49" t="s">
        <v>19</v>
      </c>
      <c r="I1116" s="49" t="str">
        <f t="shared" si="126"/>
        <v>Neutral</v>
      </c>
      <c r="J1116" s="75">
        <v>9001</v>
      </c>
      <c r="K1116" s="49">
        <v>7.5</v>
      </c>
      <c r="L1116" s="82" t="str">
        <f>IF(J1116=9001,VLOOKUP(K1116,'ISO-reference'!$C$1:$D$67,2,FALSE),IF(J1116=45001,VLOOKUP(K1116,'ISO-reference'!$A$1:$B$40,2,FALSE),IF(J1116=21001,VLOOKUP(K1116,'ISO-reference'!$E$1:$F$75,2,FALSE),"No ISO Mapping")))</f>
        <v xml:space="preserve"> Documented information</v>
      </c>
      <c r="M1116" s="49" t="s">
        <v>21</v>
      </c>
      <c r="N1116" s="16"/>
      <c r="O1116" s="72">
        <f>Table1[[#This Row],[Audit Report Date]]+60</f>
        <v>44851</v>
      </c>
      <c r="P1116" s="52">
        <v>44867</v>
      </c>
      <c r="Q1116" s="82" t="s">
        <v>2322</v>
      </c>
      <c r="R1116" s="28" t="str">
        <f t="shared" si="129"/>
        <v>Closed</v>
      </c>
      <c r="S1116" s="44">
        <f t="shared" ca="1" si="124"/>
        <v>76</v>
      </c>
      <c r="T1116" s="44">
        <f t="shared" si="128"/>
        <v>16</v>
      </c>
      <c r="U1116" s="45"/>
      <c r="V1116" s="45">
        <v>69236</v>
      </c>
    </row>
    <row r="1117" spans="1:22" ht="55.2">
      <c r="A1117" s="45">
        <v>1116</v>
      </c>
      <c r="B1117" s="95" t="s">
        <v>2213</v>
      </c>
      <c r="C1117" s="49" t="s">
        <v>9</v>
      </c>
      <c r="D1117" s="73">
        <v>44802</v>
      </c>
      <c r="E1117" s="51" t="s">
        <v>2551</v>
      </c>
      <c r="F1117" s="51" t="s">
        <v>742</v>
      </c>
      <c r="G1117" s="49" t="s">
        <v>743</v>
      </c>
      <c r="H1117" s="49" t="s">
        <v>19</v>
      </c>
      <c r="I1117" s="49" t="str">
        <f t="shared" si="126"/>
        <v>Neutral</v>
      </c>
      <c r="J1117" s="75">
        <v>21001</v>
      </c>
      <c r="K1117" s="49" t="s">
        <v>1486</v>
      </c>
      <c r="L1117" s="82" t="str">
        <f>IF(J1117=9001,VLOOKUP(K1117,'ISO-reference'!$C$1:$D$67,2,FALSE),IF(J1117=45001,VLOOKUP(K1117,'ISO-reference'!$A$1:$B$40,2,FALSE),IF(J1117=21001,VLOOKUP(K1117,'ISO-reference'!$E$1:$F$75,2,FALSE),"No ISO Mapping")))</f>
        <v>Protection and transperancy of leaners' data</v>
      </c>
      <c r="M1117" s="49" t="s">
        <v>13</v>
      </c>
      <c r="N1117" s="16"/>
      <c r="O1117" s="72">
        <f>Table1[[#This Row],[Audit Report Date]]+60</f>
        <v>44862</v>
      </c>
      <c r="P1117" s="52">
        <v>45157</v>
      </c>
      <c r="Q1117" s="82" t="s">
        <v>2791</v>
      </c>
      <c r="R1117" s="125" t="str">
        <f t="shared" si="129"/>
        <v>Closed</v>
      </c>
      <c r="S1117" s="44">
        <f t="shared" ca="1" si="124"/>
        <v>355</v>
      </c>
      <c r="T1117" s="44">
        <f t="shared" si="128"/>
        <v>295</v>
      </c>
      <c r="U1117" s="45"/>
      <c r="V1117" s="45">
        <v>69237</v>
      </c>
    </row>
    <row r="1118" spans="1:22" ht="27.6">
      <c r="A1118" s="45">
        <v>1117</v>
      </c>
      <c r="B1118" s="95" t="s">
        <v>2214</v>
      </c>
      <c r="C1118" s="49" t="s">
        <v>9</v>
      </c>
      <c r="D1118" s="73">
        <v>44802</v>
      </c>
      <c r="E1118" s="51" t="s">
        <v>2551</v>
      </c>
      <c r="F1118" s="51" t="s">
        <v>742</v>
      </c>
      <c r="G1118" s="49" t="s">
        <v>743</v>
      </c>
      <c r="H1118" s="49" t="s">
        <v>19</v>
      </c>
      <c r="I1118" s="49" t="str">
        <f t="shared" si="126"/>
        <v>Neutral</v>
      </c>
      <c r="J1118" s="75">
        <v>45001</v>
      </c>
      <c r="K1118" s="74">
        <v>6.1</v>
      </c>
      <c r="L1118" s="82" t="str">
        <f>IF(J1118=9001,VLOOKUP(K1118,'ISO-reference'!$C$1:$D$67,2,FALSE),IF(J1118=45001,VLOOKUP(K1118,'ISO-reference'!$A$1:$B$40,2,FALSE),IF(J1118=21001,VLOOKUP(K1118,'ISO-reference'!$E$1:$F$75,2,FALSE),"No ISO Mapping")))</f>
        <v xml:space="preserve"> Actions to address risk &amp; opportunities</v>
      </c>
      <c r="M1118" s="49" t="s">
        <v>16</v>
      </c>
      <c r="N1118" s="16"/>
      <c r="O1118" s="72">
        <f>Table1[[#This Row],[Audit Report Date]]+60</f>
        <v>44862</v>
      </c>
      <c r="P1118" s="52">
        <v>44823</v>
      </c>
      <c r="Q1118" s="82" t="s">
        <v>2247</v>
      </c>
      <c r="R1118" s="28" t="str">
        <f t="shared" si="129"/>
        <v>Closed</v>
      </c>
      <c r="S1118" s="44">
        <f t="shared" ca="1" si="124"/>
        <v>21</v>
      </c>
      <c r="T1118" s="44">
        <f t="shared" si="128"/>
        <v>-39</v>
      </c>
      <c r="U1118" s="45"/>
      <c r="V1118" s="45">
        <v>69238</v>
      </c>
    </row>
    <row r="1119" spans="1:22" ht="69">
      <c r="A1119" s="45">
        <v>1118</v>
      </c>
      <c r="B1119" s="95" t="s">
        <v>2215</v>
      </c>
      <c r="C1119" s="49" t="s">
        <v>9</v>
      </c>
      <c r="D1119" s="73">
        <v>44802</v>
      </c>
      <c r="E1119" s="51" t="s">
        <v>2551</v>
      </c>
      <c r="F1119" s="51" t="s">
        <v>742</v>
      </c>
      <c r="G1119" s="49" t="s">
        <v>743</v>
      </c>
      <c r="H1119" s="49" t="s">
        <v>19</v>
      </c>
      <c r="I1119" s="49" t="str">
        <f t="shared" si="126"/>
        <v>Neutral</v>
      </c>
      <c r="J1119" s="75">
        <v>21001</v>
      </c>
      <c r="K1119" s="74">
        <v>6.1</v>
      </c>
      <c r="L1119" s="82" t="str">
        <f>IF(J1119=9001,VLOOKUP(K1119,'ISO-reference'!$C$1:$D$67,2,FALSE),IF(J1119=45001,VLOOKUP(K1119,'ISO-reference'!$A$1:$B$40,2,FALSE),IF(J1119=21001,VLOOKUP(K1119,'ISO-reference'!$E$1:$F$75,2,FALSE),"No ISO Mapping")))</f>
        <v xml:space="preserve"> Actions to address risks &amp; opportunities</v>
      </c>
      <c r="M1119" s="49" t="s">
        <v>73</v>
      </c>
      <c r="N1119" s="16"/>
      <c r="O1119" s="72">
        <f>Table1[[#This Row],[Audit Report Date]]+60</f>
        <v>44862</v>
      </c>
      <c r="P1119" s="52">
        <v>45166</v>
      </c>
      <c r="Q1119" s="82" t="s">
        <v>2792</v>
      </c>
      <c r="R1119" s="125" t="str">
        <f t="shared" si="129"/>
        <v>Closed</v>
      </c>
      <c r="S1119" s="44">
        <f t="shared" ca="1" si="124"/>
        <v>364</v>
      </c>
      <c r="T1119" s="44">
        <f t="shared" ref="T1119:T1124" si="130">IF(R1119="Open",0, P1119-O1119)</f>
        <v>304</v>
      </c>
      <c r="U1119" s="45"/>
      <c r="V1119" s="45">
        <v>69239</v>
      </c>
    </row>
    <row r="1120" spans="1:22" ht="27.6">
      <c r="A1120" s="45">
        <v>1119</v>
      </c>
      <c r="B1120" s="95" t="s">
        <v>2216</v>
      </c>
      <c r="C1120" s="49" t="s">
        <v>9</v>
      </c>
      <c r="D1120" s="73">
        <v>44802</v>
      </c>
      <c r="E1120" s="51" t="s">
        <v>2551</v>
      </c>
      <c r="F1120" s="51" t="s">
        <v>742</v>
      </c>
      <c r="G1120" s="49" t="s">
        <v>743</v>
      </c>
      <c r="H1120" s="49" t="s">
        <v>19</v>
      </c>
      <c r="I1120" s="49" t="str">
        <f t="shared" si="126"/>
        <v>Neutral</v>
      </c>
      <c r="J1120" s="75">
        <v>45001</v>
      </c>
      <c r="K1120" s="74">
        <v>7.4</v>
      </c>
      <c r="L1120" s="82" t="str">
        <f>IF(J1120=9001,VLOOKUP(K1120,'ISO-reference'!$C$1:$D$67,2,FALSE),IF(J1120=45001,VLOOKUP(K1120,'ISO-reference'!$A$1:$B$40,2,FALSE),IF(J1120=21001,VLOOKUP(K1120,'ISO-reference'!$E$1:$F$75,2,FALSE),"No ISO Mapping")))</f>
        <v xml:space="preserve"> Communication</v>
      </c>
      <c r="M1120" s="49" t="s">
        <v>16</v>
      </c>
      <c r="N1120" s="16"/>
      <c r="O1120" s="72">
        <f>Table1[[#This Row],[Audit Report Date]]+60</f>
        <v>44862</v>
      </c>
      <c r="P1120" s="52">
        <v>44826</v>
      </c>
      <c r="Q1120" s="82" t="s">
        <v>2305</v>
      </c>
      <c r="R1120" s="28" t="str">
        <f t="shared" si="129"/>
        <v>Closed</v>
      </c>
      <c r="S1120" s="44">
        <f t="shared" ca="1" si="124"/>
        <v>24</v>
      </c>
      <c r="T1120" s="44">
        <f t="shared" si="130"/>
        <v>-36</v>
      </c>
      <c r="U1120" s="45"/>
      <c r="V1120" s="45">
        <v>69240</v>
      </c>
    </row>
    <row r="1121" spans="1:22" ht="96.6">
      <c r="A1121" s="45">
        <v>1120</v>
      </c>
      <c r="B1121" s="95" t="s">
        <v>2217</v>
      </c>
      <c r="C1121" s="49" t="s">
        <v>9</v>
      </c>
      <c r="D1121" s="73">
        <v>44802</v>
      </c>
      <c r="E1121" s="51" t="s">
        <v>2551</v>
      </c>
      <c r="F1121" s="51" t="s">
        <v>742</v>
      </c>
      <c r="G1121" s="49" t="s">
        <v>743</v>
      </c>
      <c r="H1121" s="49" t="s">
        <v>19</v>
      </c>
      <c r="I1121" s="49" t="str">
        <f t="shared" si="126"/>
        <v>Neutral</v>
      </c>
      <c r="J1121" s="75">
        <v>21001</v>
      </c>
      <c r="K1121" s="49">
        <v>8.1</v>
      </c>
      <c r="L1121" s="82" t="str">
        <f>IF(J1121=9001,VLOOKUP(K1121,'ISO-reference'!$C$1:$D$67,2,FALSE),IF(J1121=45001,VLOOKUP(K1121,'ISO-reference'!$A$1:$B$40,2,FALSE),IF(J1121=21001,VLOOKUP(K1121,'ISO-reference'!$E$1:$F$75,2,FALSE),"No ISO Mapping")))</f>
        <v xml:space="preserve"> Operational planning and control</v>
      </c>
      <c r="M1121" s="49" t="s">
        <v>489</v>
      </c>
      <c r="N1121" s="16"/>
      <c r="O1121" s="72">
        <f>Table1[[#This Row],[Audit Report Date]]+60</f>
        <v>44862</v>
      </c>
      <c r="P1121" s="52">
        <v>44833</v>
      </c>
      <c r="Q1121" s="82" t="s">
        <v>2304</v>
      </c>
      <c r="R1121" s="28" t="str">
        <f t="shared" si="129"/>
        <v>Closed</v>
      </c>
      <c r="S1121" s="44">
        <f t="shared" ca="1" si="124"/>
        <v>31</v>
      </c>
      <c r="T1121" s="44">
        <f t="shared" si="130"/>
        <v>-29</v>
      </c>
      <c r="U1121" s="45"/>
      <c r="V1121" s="45">
        <v>69241</v>
      </c>
    </row>
    <row r="1122" spans="1:22" ht="27.6">
      <c r="A1122" s="45">
        <v>1121</v>
      </c>
      <c r="B1122" s="95" t="s">
        <v>2218</v>
      </c>
      <c r="C1122" s="49" t="s">
        <v>9</v>
      </c>
      <c r="D1122" s="73">
        <v>44802</v>
      </c>
      <c r="E1122" s="51" t="s">
        <v>2551</v>
      </c>
      <c r="F1122" s="51" t="s">
        <v>742</v>
      </c>
      <c r="G1122" s="49" t="s">
        <v>743</v>
      </c>
      <c r="H1122" s="49" t="s">
        <v>19</v>
      </c>
      <c r="I1122" s="49" t="str">
        <f t="shared" si="126"/>
        <v>Neutral</v>
      </c>
      <c r="J1122" s="75">
        <v>45001</v>
      </c>
      <c r="K1122" s="74">
        <v>7.4</v>
      </c>
      <c r="L1122" s="82" t="str">
        <f>IF(J1122=9001,VLOOKUP(K1122,'ISO-reference'!$C$1:$D$67,2,FALSE),IF(J1122=45001,VLOOKUP(K1122,'ISO-reference'!$A$1:$B$40,2,FALSE),IF(J1122=21001,VLOOKUP(K1122,'ISO-reference'!$E$1:$F$75,2,FALSE),"No ISO Mapping")))</f>
        <v xml:space="preserve"> Communication</v>
      </c>
      <c r="M1122" s="49" t="s">
        <v>16</v>
      </c>
      <c r="N1122" s="16"/>
      <c r="O1122" s="72">
        <f>Table1[[#This Row],[Audit Report Date]]+60</f>
        <v>44862</v>
      </c>
      <c r="P1122" s="52">
        <v>44823</v>
      </c>
      <c r="Q1122" s="82" t="s">
        <v>2249</v>
      </c>
      <c r="R1122" s="28" t="str">
        <f t="shared" si="129"/>
        <v>Closed</v>
      </c>
      <c r="S1122" s="44">
        <f t="shared" ca="1" si="124"/>
        <v>21</v>
      </c>
      <c r="T1122" s="44">
        <f t="shared" si="130"/>
        <v>-39</v>
      </c>
      <c r="U1122" s="45"/>
      <c r="V1122" s="45">
        <v>69242</v>
      </c>
    </row>
    <row r="1123" spans="1:22" ht="27.6">
      <c r="A1123" s="45">
        <v>1122</v>
      </c>
      <c r="B1123" s="95" t="s">
        <v>2219</v>
      </c>
      <c r="C1123" s="49" t="s">
        <v>9</v>
      </c>
      <c r="D1123" s="73">
        <v>44802</v>
      </c>
      <c r="E1123" s="51" t="s">
        <v>2551</v>
      </c>
      <c r="F1123" s="51" t="s">
        <v>742</v>
      </c>
      <c r="G1123" s="49" t="s">
        <v>743</v>
      </c>
      <c r="H1123" s="49" t="s">
        <v>19</v>
      </c>
      <c r="I1123" s="49" t="str">
        <f t="shared" si="126"/>
        <v>Neutral</v>
      </c>
      <c r="J1123" s="75">
        <v>45001</v>
      </c>
      <c r="K1123" s="49" t="s">
        <v>591</v>
      </c>
      <c r="L1123" s="82" t="str">
        <f>IF(J1123=9001,VLOOKUP(K1123,'ISO-reference'!$C$1:$D$67,2,FALSE),IF(J1123=45001,VLOOKUP(K1123,'ISO-reference'!$A$1:$B$40,2,FALSE),IF(J1123=21001,VLOOKUP(K1123,'ISO-reference'!$E$1:$F$75,2,FALSE),"No ISO Mapping")))</f>
        <v xml:space="preserve"> Eliminating Hazards and reducing OH&amp;S risks</v>
      </c>
      <c r="M1123" s="49" t="s">
        <v>16</v>
      </c>
      <c r="N1123" s="16"/>
      <c r="O1123" s="72">
        <f>Table1[[#This Row],[Audit Report Date]]+60</f>
        <v>44862</v>
      </c>
      <c r="P1123" s="52">
        <v>44823</v>
      </c>
      <c r="Q1123" s="82" t="s">
        <v>2250</v>
      </c>
      <c r="R1123" s="28" t="str">
        <f t="shared" si="129"/>
        <v>Closed</v>
      </c>
      <c r="S1123" s="44">
        <f t="shared" ca="1" si="124"/>
        <v>21</v>
      </c>
      <c r="T1123" s="44">
        <f t="shared" si="130"/>
        <v>-39</v>
      </c>
      <c r="U1123" s="45"/>
      <c r="V1123" s="45">
        <v>69244</v>
      </c>
    </row>
    <row r="1124" spans="1:22" ht="41.4">
      <c r="A1124" s="45">
        <v>1123</v>
      </c>
      <c r="B1124" s="95" t="s">
        <v>2220</v>
      </c>
      <c r="C1124" s="49" t="s">
        <v>9</v>
      </c>
      <c r="D1124" s="73">
        <v>44802</v>
      </c>
      <c r="E1124" s="51" t="s">
        <v>2551</v>
      </c>
      <c r="F1124" s="51" t="s">
        <v>742</v>
      </c>
      <c r="G1124" s="49" t="s">
        <v>743</v>
      </c>
      <c r="H1124" s="49" t="s">
        <v>19</v>
      </c>
      <c r="I1124" s="49" t="str">
        <f t="shared" si="126"/>
        <v>Neutral</v>
      </c>
      <c r="J1124" s="75">
        <v>9001</v>
      </c>
      <c r="K1124" s="74">
        <v>10.3</v>
      </c>
      <c r="L1124" s="82" t="str">
        <f>IF(J1124=9001,VLOOKUP(K1124,'ISO-reference'!$C$1:$D$67,2,FALSE),IF(J1124=45001,VLOOKUP(K1124,'ISO-reference'!$A$1:$B$40,2,FALSE),IF(J1124=21001,VLOOKUP(K1124,'ISO-reference'!$E$1:$F$75,2,FALSE),"No ISO Mapping")))</f>
        <v xml:space="preserve"> Continual improvement</v>
      </c>
      <c r="M1124" s="49" t="s">
        <v>13</v>
      </c>
      <c r="N1124" s="16"/>
      <c r="O1124" s="72">
        <f>Table1[[#This Row],[Audit Report Date]]+60</f>
        <v>44862</v>
      </c>
      <c r="P1124" s="52">
        <v>44874</v>
      </c>
      <c r="Q1124" s="82" t="s">
        <v>2331</v>
      </c>
      <c r="R1124" s="28" t="str">
        <f t="shared" si="129"/>
        <v>Closed</v>
      </c>
      <c r="S1124" s="44">
        <f t="shared" ca="1" si="124"/>
        <v>72</v>
      </c>
      <c r="T1124" s="44">
        <f t="shared" si="130"/>
        <v>12</v>
      </c>
      <c r="U1124" s="45"/>
      <c r="V1124" s="45">
        <v>69245</v>
      </c>
    </row>
    <row r="1125" spans="1:22" ht="41.4">
      <c r="A1125" s="45">
        <v>1124</v>
      </c>
      <c r="B1125" s="95" t="s">
        <v>2221</v>
      </c>
      <c r="C1125" s="49" t="s">
        <v>9</v>
      </c>
      <c r="D1125" s="73">
        <v>44802</v>
      </c>
      <c r="E1125" s="51" t="s">
        <v>2551</v>
      </c>
      <c r="F1125" s="51" t="s">
        <v>742</v>
      </c>
      <c r="G1125" s="49" t="s">
        <v>743</v>
      </c>
      <c r="H1125" s="49" t="s">
        <v>19</v>
      </c>
      <c r="I1125" s="49" t="str">
        <f t="shared" si="126"/>
        <v>Neutral</v>
      </c>
      <c r="J1125" s="75">
        <v>9001</v>
      </c>
      <c r="K1125" s="74">
        <v>7.5</v>
      </c>
      <c r="L1125" s="82" t="str">
        <f>IF(J1125=9001,VLOOKUP(K1125,'ISO-reference'!$C$1:$D$67,2,FALSE),IF(J1125=45001,VLOOKUP(K1125,'ISO-reference'!$A$1:$B$40,2,FALSE),IF(J1125=21001,VLOOKUP(K1125,'ISO-reference'!$E$1:$F$75,2,FALSE),"No ISO Mapping")))</f>
        <v xml:space="preserve"> Documented information</v>
      </c>
      <c r="M1125" s="49" t="s">
        <v>16</v>
      </c>
      <c r="N1125" s="16"/>
      <c r="O1125" s="72">
        <f>Table1[[#This Row],[Audit Report Date]]+60</f>
        <v>44862</v>
      </c>
      <c r="P1125" s="52">
        <v>44823</v>
      </c>
      <c r="Q1125" s="82" t="s">
        <v>2248</v>
      </c>
      <c r="R1125" s="28" t="str">
        <f t="shared" si="129"/>
        <v>Closed</v>
      </c>
      <c r="S1125" s="44">
        <f t="shared" ca="1" si="124"/>
        <v>21</v>
      </c>
      <c r="T1125" s="44">
        <f t="shared" ref="T1125:T1141" si="131">IF(R1125="Open",0, P1125-O1125)</f>
        <v>-39</v>
      </c>
      <c r="U1125" s="45"/>
      <c r="V1125" s="45">
        <v>69246</v>
      </c>
    </row>
    <row r="1126" spans="1:22" ht="27.6">
      <c r="A1126" s="45">
        <v>1125</v>
      </c>
      <c r="B1126" s="95" t="s">
        <v>2224</v>
      </c>
      <c r="C1126" s="49" t="s">
        <v>9</v>
      </c>
      <c r="D1126" s="73">
        <v>44809</v>
      </c>
      <c r="E1126" s="51" t="s">
        <v>2551</v>
      </c>
      <c r="F1126" s="51" t="s">
        <v>76</v>
      </c>
      <c r="G1126" s="49" t="s">
        <v>1267</v>
      </c>
      <c r="H1126" s="49" t="s">
        <v>88</v>
      </c>
      <c r="I1126" s="49" t="str">
        <f t="shared" si="126"/>
        <v>Neutral</v>
      </c>
      <c r="J1126" s="75">
        <v>45001</v>
      </c>
      <c r="K1126" s="49" t="s">
        <v>591</v>
      </c>
      <c r="L1126" s="82" t="str">
        <f>IF(J1126=9001,VLOOKUP(K1126,'ISO-reference'!$C$1:$D$67,2,FALSE),IF(J1126=45001,VLOOKUP(K1126,'ISO-reference'!$A$1:$B$40,2,FALSE),IF(J1126=21001,VLOOKUP(K1126,'ISO-reference'!$E$1:$F$75,2,FALSE),"No ISO Mapping")))</f>
        <v xml:space="preserve"> Eliminating Hazards and reducing OH&amp;S risks</v>
      </c>
      <c r="M1126" s="49" t="s">
        <v>16</v>
      </c>
      <c r="N1126" s="16"/>
      <c r="O1126" s="72">
        <f>Table1[[#This Row],[Audit Report Date]]+60</f>
        <v>44869</v>
      </c>
      <c r="P1126" s="52">
        <v>44984</v>
      </c>
      <c r="Q1126" s="82" t="s">
        <v>2344</v>
      </c>
      <c r="R1126" s="28" t="str">
        <f t="shared" si="129"/>
        <v>Closed</v>
      </c>
      <c r="S1126" s="44">
        <f t="shared" ca="1" si="124"/>
        <v>175</v>
      </c>
      <c r="T1126" s="44">
        <f t="shared" si="131"/>
        <v>115</v>
      </c>
      <c r="U1126" s="45"/>
      <c r="V1126" s="45">
        <v>69542</v>
      </c>
    </row>
    <row r="1127" spans="1:22" ht="27.6">
      <c r="A1127" s="45">
        <v>1126</v>
      </c>
      <c r="B1127" s="95" t="s">
        <v>2225</v>
      </c>
      <c r="C1127" s="49" t="s">
        <v>9</v>
      </c>
      <c r="D1127" s="73">
        <v>44809</v>
      </c>
      <c r="E1127" s="51" t="s">
        <v>2551</v>
      </c>
      <c r="F1127" s="51" t="s">
        <v>76</v>
      </c>
      <c r="G1127" s="49" t="s">
        <v>1267</v>
      </c>
      <c r="H1127" s="49" t="s">
        <v>88</v>
      </c>
      <c r="I1127" s="49" t="str">
        <f t="shared" si="126"/>
        <v>Neutral</v>
      </c>
      <c r="J1127" s="75">
        <v>45001</v>
      </c>
      <c r="K1127" s="49" t="s">
        <v>591</v>
      </c>
      <c r="L1127" s="82" t="str">
        <f>IF(J1127=9001,VLOOKUP(K1127,'ISO-reference'!$C$1:$D$67,2,FALSE),IF(J1127=45001,VLOOKUP(K1127,'ISO-reference'!$A$1:$B$40,2,FALSE),IF(J1127=21001,VLOOKUP(K1127,'ISO-reference'!$E$1:$F$75,2,FALSE),"No ISO Mapping")))</f>
        <v xml:space="preserve"> Eliminating Hazards and reducing OH&amp;S risks</v>
      </c>
      <c r="M1127" s="49" t="s">
        <v>16</v>
      </c>
      <c r="N1127" s="16"/>
      <c r="O1127" s="72">
        <f>Table1[[#This Row],[Audit Report Date]]+60</f>
        <v>44869</v>
      </c>
      <c r="P1127" s="52">
        <v>44844</v>
      </c>
      <c r="Q1127" s="82" t="s">
        <v>2288</v>
      </c>
      <c r="R1127" s="28" t="str">
        <f t="shared" si="129"/>
        <v>Closed</v>
      </c>
      <c r="S1127" s="44">
        <f t="shared" ca="1" si="124"/>
        <v>35</v>
      </c>
      <c r="T1127" s="44">
        <f t="shared" si="131"/>
        <v>-25</v>
      </c>
      <c r="U1127" s="45"/>
      <c r="V1127" s="45">
        <v>69543</v>
      </c>
    </row>
    <row r="1128" spans="1:22">
      <c r="A1128" s="45">
        <v>1127</v>
      </c>
      <c r="B1128" s="95" t="s">
        <v>2226</v>
      </c>
      <c r="C1128" s="49" t="s">
        <v>9</v>
      </c>
      <c r="D1128" s="73">
        <v>44809</v>
      </c>
      <c r="E1128" s="51" t="s">
        <v>2551</v>
      </c>
      <c r="F1128" s="51" t="s">
        <v>76</v>
      </c>
      <c r="G1128" s="49" t="s">
        <v>1267</v>
      </c>
      <c r="H1128" s="49" t="s">
        <v>88</v>
      </c>
      <c r="I1128" s="49" t="str">
        <f t="shared" si="126"/>
        <v>Neutral</v>
      </c>
      <c r="J1128" s="75">
        <v>45001</v>
      </c>
      <c r="K1128" s="49">
        <v>8.1999999999999993</v>
      </c>
      <c r="L1128" s="82" t="str">
        <f>IF(J1128=9001,VLOOKUP(K1128,'ISO-reference'!$C$1:$D$67,2,FALSE),IF(J1128=45001,VLOOKUP(K1128,'ISO-reference'!$A$1:$B$40,2,FALSE),IF(J1128=21001,VLOOKUP(K1128,'ISO-reference'!$E$1:$F$75,2,FALSE),"No ISO Mapping")))</f>
        <v xml:space="preserve"> Emergency preparedness and response</v>
      </c>
      <c r="M1128" s="49" t="s">
        <v>16</v>
      </c>
      <c r="N1128" s="16"/>
      <c r="O1128" s="72">
        <f>Table1[[#This Row],[Audit Report Date]]+60</f>
        <v>44869</v>
      </c>
      <c r="P1128" s="52">
        <v>44844</v>
      </c>
      <c r="Q1128" s="82" t="s">
        <v>2291</v>
      </c>
      <c r="R1128" s="28" t="str">
        <f t="shared" si="129"/>
        <v>Closed</v>
      </c>
      <c r="S1128" s="44">
        <f t="shared" ca="1" si="124"/>
        <v>35</v>
      </c>
      <c r="T1128" s="44">
        <f t="shared" si="131"/>
        <v>-25</v>
      </c>
      <c r="U1128" s="45"/>
      <c r="V1128" s="45">
        <v>69544</v>
      </c>
    </row>
    <row r="1129" spans="1:22" ht="27.6">
      <c r="A1129" s="45">
        <v>1128</v>
      </c>
      <c r="B1129" s="95" t="s">
        <v>2227</v>
      </c>
      <c r="C1129" s="49" t="s">
        <v>9</v>
      </c>
      <c r="D1129" s="73">
        <v>44809</v>
      </c>
      <c r="E1129" s="51" t="s">
        <v>2551</v>
      </c>
      <c r="F1129" s="51" t="s">
        <v>76</v>
      </c>
      <c r="G1129" s="49" t="s">
        <v>1267</v>
      </c>
      <c r="H1129" s="49" t="s">
        <v>88</v>
      </c>
      <c r="I1129" s="49" t="str">
        <f t="shared" si="126"/>
        <v>Neutral</v>
      </c>
      <c r="J1129" s="75">
        <v>45001</v>
      </c>
      <c r="K1129" s="49" t="s">
        <v>591</v>
      </c>
      <c r="L1129" s="82" t="str">
        <f>IF(J1129=9001,VLOOKUP(K1129,'ISO-reference'!$C$1:$D$67,2,FALSE),IF(J1129=45001,VLOOKUP(K1129,'ISO-reference'!$A$1:$B$40,2,FALSE),IF(J1129=21001,VLOOKUP(K1129,'ISO-reference'!$E$1:$F$75,2,FALSE),"No ISO Mapping")))</f>
        <v xml:space="preserve"> Eliminating Hazards and reducing OH&amp;S risks</v>
      </c>
      <c r="M1129" s="49" t="s">
        <v>16</v>
      </c>
      <c r="N1129" s="16"/>
      <c r="O1129" s="72">
        <f>Table1[[#This Row],[Audit Report Date]]+60</f>
        <v>44869</v>
      </c>
      <c r="P1129" s="52">
        <v>44889</v>
      </c>
      <c r="Q1129" s="82" t="s">
        <v>2335</v>
      </c>
      <c r="R1129" s="28" t="str">
        <f t="shared" si="129"/>
        <v>Closed</v>
      </c>
      <c r="S1129" s="44">
        <f t="shared" ca="1" si="124"/>
        <v>80</v>
      </c>
      <c r="T1129" s="44">
        <f t="shared" si="131"/>
        <v>20</v>
      </c>
      <c r="U1129" s="45"/>
      <c r="V1129" s="45">
        <v>69545</v>
      </c>
    </row>
    <row r="1130" spans="1:22" ht="27.6">
      <c r="A1130" s="45">
        <v>1129</v>
      </c>
      <c r="B1130" s="95" t="s">
        <v>2228</v>
      </c>
      <c r="C1130" s="49" t="s">
        <v>9</v>
      </c>
      <c r="D1130" s="73">
        <v>44809</v>
      </c>
      <c r="E1130" s="51" t="s">
        <v>2551</v>
      </c>
      <c r="F1130" s="51" t="s">
        <v>76</v>
      </c>
      <c r="G1130" s="49" t="s">
        <v>1267</v>
      </c>
      <c r="H1130" s="49" t="s">
        <v>88</v>
      </c>
      <c r="I1130" s="49" t="str">
        <f t="shared" si="126"/>
        <v>Neutral</v>
      </c>
      <c r="J1130" s="75">
        <v>45001</v>
      </c>
      <c r="K1130" s="49" t="s">
        <v>591</v>
      </c>
      <c r="L1130" s="82" t="str">
        <f>IF(J1130=9001,VLOOKUP(K1130,'ISO-reference'!$C$1:$D$67,2,FALSE),IF(J1130=45001,VLOOKUP(K1130,'ISO-reference'!$A$1:$B$40,2,FALSE),IF(J1130=21001,VLOOKUP(K1130,'ISO-reference'!$E$1:$F$75,2,FALSE),"No ISO Mapping")))</f>
        <v xml:space="preserve"> Eliminating Hazards and reducing OH&amp;S risks</v>
      </c>
      <c r="M1130" s="49" t="s">
        <v>16</v>
      </c>
      <c r="N1130" s="16"/>
      <c r="O1130" s="72">
        <f>Table1[[#This Row],[Audit Report Date]]+60</f>
        <v>44869</v>
      </c>
      <c r="P1130" s="52">
        <v>44844</v>
      </c>
      <c r="Q1130" s="82" t="s">
        <v>2292</v>
      </c>
      <c r="R1130" s="28" t="str">
        <f t="shared" si="129"/>
        <v>Closed</v>
      </c>
      <c r="S1130" s="44">
        <f t="shared" ca="1" si="124"/>
        <v>35</v>
      </c>
      <c r="T1130" s="44">
        <f t="shared" si="131"/>
        <v>-25</v>
      </c>
      <c r="U1130" s="45"/>
      <c r="V1130" s="45">
        <v>69546</v>
      </c>
    </row>
    <row r="1131" spans="1:22" ht="41.4">
      <c r="A1131" s="45">
        <v>1130</v>
      </c>
      <c r="B1131" s="95" t="s">
        <v>2229</v>
      </c>
      <c r="C1131" s="49" t="s">
        <v>9</v>
      </c>
      <c r="D1131" s="73">
        <v>44809</v>
      </c>
      <c r="E1131" s="51" t="s">
        <v>2551</v>
      </c>
      <c r="F1131" s="51" t="s">
        <v>76</v>
      </c>
      <c r="G1131" s="49" t="s">
        <v>1267</v>
      </c>
      <c r="H1131" s="49" t="s">
        <v>19</v>
      </c>
      <c r="I1131" s="49" t="str">
        <f t="shared" si="126"/>
        <v>Neutral</v>
      </c>
      <c r="J1131" s="75">
        <v>45001</v>
      </c>
      <c r="K1131" s="74">
        <v>8.1999999999999993</v>
      </c>
      <c r="L1131" s="82" t="str">
        <f>IF(J1131=9001,VLOOKUP(K1131,'ISO-reference'!$C$1:$D$67,2,FALSE),IF(J1131=45001,VLOOKUP(K1131,'ISO-reference'!$A$1:$B$40,2,FALSE),IF(J1131=21001,VLOOKUP(K1131,'ISO-reference'!$E$1:$F$75,2,FALSE),"No ISO Mapping")))</f>
        <v xml:space="preserve"> Emergency preparedness and response</v>
      </c>
      <c r="M1131" s="49" t="s">
        <v>16</v>
      </c>
      <c r="N1131" s="16"/>
      <c r="O1131" s="72">
        <f>Table1[[#This Row],[Audit Report Date]]+60</f>
        <v>44869</v>
      </c>
      <c r="P1131" s="52">
        <v>44889</v>
      </c>
      <c r="Q1131" s="82" t="s">
        <v>2336</v>
      </c>
      <c r="R1131" s="28" t="str">
        <f t="shared" si="129"/>
        <v>Closed</v>
      </c>
      <c r="S1131" s="44">
        <f t="shared" ref="S1131:S1141" ca="1" si="132">IF(P1131="NA",TODAY()-D1131, P1131-D1131)</f>
        <v>80</v>
      </c>
      <c r="T1131" s="44">
        <f t="shared" si="131"/>
        <v>20</v>
      </c>
      <c r="U1131" s="45"/>
      <c r="V1131" s="45">
        <v>69547</v>
      </c>
    </row>
    <row r="1132" spans="1:22">
      <c r="A1132" s="45">
        <v>1131</v>
      </c>
      <c r="B1132" s="95" t="s">
        <v>2230</v>
      </c>
      <c r="C1132" s="49" t="s">
        <v>9</v>
      </c>
      <c r="D1132" s="73">
        <v>44809</v>
      </c>
      <c r="E1132" s="51" t="s">
        <v>2551</v>
      </c>
      <c r="F1132" s="51" t="s">
        <v>76</v>
      </c>
      <c r="G1132" s="49" t="s">
        <v>1267</v>
      </c>
      <c r="H1132" s="49" t="s">
        <v>19</v>
      </c>
      <c r="I1132" s="49" t="str">
        <f t="shared" si="126"/>
        <v>Neutral</v>
      </c>
      <c r="J1132" s="75">
        <v>45001</v>
      </c>
      <c r="K1132" s="74">
        <v>8.1999999999999993</v>
      </c>
      <c r="L1132" s="82" t="str">
        <f>IF(J1132=9001,VLOOKUP(K1132,'ISO-reference'!$C$1:$D$67,2,FALSE),IF(J1132=45001,VLOOKUP(K1132,'ISO-reference'!$A$1:$B$40,2,FALSE),IF(J1132=21001,VLOOKUP(K1132,'ISO-reference'!$E$1:$F$75,2,FALSE),"No ISO Mapping")))</f>
        <v xml:space="preserve"> Emergency preparedness and response</v>
      </c>
      <c r="M1132" s="49" t="s">
        <v>16</v>
      </c>
      <c r="N1132" s="16"/>
      <c r="O1132" s="72">
        <f>Table1[[#This Row],[Audit Report Date]]+60</f>
        <v>44869</v>
      </c>
      <c r="P1132" s="52">
        <v>44844</v>
      </c>
      <c r="Q1132" s="82" t="s">
        <v>2289</v>
      </c>
      <c r="R1132" s="28" t="str">
        <f t="shared" si="129"/>
        <v>Closed</v>
      </c>
      <c r="S1132" s="44">
        <f t="shared" ca="1" si="132"/>
        <v>35</v>
      </c>
      <c r="T1132" s="44">
        <f t="shared" si="131"/>
        <v>-25</v>
      </c>
      <c r="U1132" s="45"/>
      <c r="V1132" s="45">
        <v>69548</v>
      </c>
    </row>
    <row r="1133" spans="1:22" ht="27.6">
      <c r="A1133" s="45">
        <v>1132</v>
      </c>
      <c r="B1133" s="95" t="s">
        <v>2231</v>
      </c>
      <c r="C1133" s="49" t="s">
        <v>9</v>
      </c>
      <c r="D1133" s="73">
        <v>44809</v>
      </c>
      <c r="E1133" s="51" t="s">
        <v>2551</v>
      </c>
      <c r="F1133" s="51" t="s">
        <v>76</v>
      </c>
      <c r="G1133" s="49" t="s">
        <v>1267</v>
      </c>
      <c r="H1133" s="49" t="s">
        <v>19</v>
      </c>
      <c r="I1133" s="49" t="str">
        <f t="shared" si="126"/>
        <v>Neutral</v>
      </c>
      <c r="J1133" s="75">
        <v>45001</v>
      </c>
      <c r="K1133" s="49" t="s">
        <v>591</v>
      </c>
      <c r="L1133" s="82" t="str">
        <f>IF(J1133=9001,VLOOKUP(K1133,'ISO-reference'!$C$1:$D$67,2,FALSE),IF(J1133=45001,VLOOKUP(K1133,'ISO-reference'!$A$1:$B$40,2,FALSE),IF(J1133=21001,VLOOKUP(K1133,'ISO-reference'!$E$1:$F$75,2,FALSE),"No ISO Mapping")))</f>
        <v xml:space="preserve"> Eliminating Hazards and reducing OH&amp;S risks</v>
      </c>
      <c r="M1133" s="49" t="s">
        <v>16</v>
      </c>
      <c r="N1133" s="16"/>
      <c r="O1133" s="72">
        <f>Table1[[#This Row],[Audit Report Date]]+60</f>
        <v>44869</v>
      </c>
      <c r="P1133" s="52">
        <v>44844</v>
      </c>
      <c r="Q1133" s="82" t="s">
        <v>2293</v>
      </c>
      <c r="R1133" s="28" t="str">
        <f t="shared" si="129"/>
        <v>Closed</v>
      </c>
      <c r="S1133" s="44">
        <f t="shared" ca="1" si="132"/>
        <v>35</v>
      </c>
      <c r="T1133" s="44">
        <f t="shared" si="131"/>
        <v>-25</v>
      </c>
      <c r="U1133" s="45"/>
      <c r="V1133" s="45">
        <v>69549</v>
      </c>
    </row>
    <row r="1134" spans="1:22" ht="27.6">
      <c r="A1134" s="45">
        <v>1133</v>
      </c>
      <c r="B1134" s="95" t="s">
        <v>2232</v>
      </c>
      <c r="C1134" s="49" t="s">
        <v>9</v>
      </c>
      <c r="D1134" s="73">
        <v>44809</v>
      </c>
      <c r="E1134" s="51" t="s">
        <v>2551</v>
      </c>
      <c r="F1134" s="51" t="s">
        <v>76</v>
      </c>
      <c r="G1134" s="49" t="s">
        <v>1267</v>
      </c>
      <c r="H1134" s="49" t="s">
        <v>19</v>
      </c>
      <c r="I1134" s="49" t="str">
        <f t="shared" si="126"/>
        <v>Neutral</v>
      </c>
      <c r="J1134" s="75">
        <v>45001</v>
      </c>
      <c r="K1134" s="49" t="s">
        <v>591</v>
      </c>
      <c r="L1134" s="82" t="str">
        <f>IF(J1134=9001,VLOOKUP(K1134,'ISO-reference'!$C$1:$D$67,2,FALSE),IF(J1134=45001,VLOOKUP(K1134,'ISO-reference'!$A$1:$B$40,2,FALSE),IF(J1134=21001,VLOOKUP(K1134,'ISO-reference'!$E$1:$F$75,2,FALSE),"No ISO Mapping")))</f>
        <v xml:space="preserve"> Eliminating Hazards and reducing OH&amp;S risks</v>
      </c>
      <c r="M1134" s="49" t="s">
        <v>16</v>
      </c>
      <c r="N1134" s="16"/>
      <c r="O1134" s="72">
        <f>Table1[[#This Row],[Audit Report Date]]+60</f>
        <v>44869</v>
      </c>
      <c r="P1134" s="52">
        <v>44817</v>
      </c>
      <c r="Q1134" s="82" t="s">
        <v>2244</v>
      </c>
      <c r="R1134" s="28" t="str">
        <f t="shared" si="129"/>
        <v>Closed</v>
      </c>
      <c r="S1134" s="44">
        <f t="shared" ca="1" si="132"/>
        <v>8</v>
      </c>
      <c r="T1134" s="44">
        <f t="shared" si="131"/>
        <v>-52</v>
      </c>
      <c r="U1134" s="45"/>
      <c r="V1134" s="45">
        <v>69550</v>
      </c>
    </row>
    <row r="1135" spans="1:22" ht="27.6">
      <c r="A1135" s="45">
        <v>1134</v>
      </c>
      <c r="B1135" s="95" t="s">
        <v>2233</v>
      </c>
      <c r="C1135" s="49" t="s">
        <v>9</v>
      </c>
      <c r="D1135" s="73">
        <v>44809</v>
      </c>
      <c r="E1135" s="51" t="s">
        <v>2551</v>
      </c>
      <c r="F1135" s="51" t="s">
        <v>76</v>
      </c>
      <c r="G1135" s="49" t="s">
        <v>1267</v>
      </c>
      <c r="H1135" s="49" t="s">
        <v>19</v>
      </c>
      <c r="I1135" s="49" t="str">
        <f t="shared" si="126"/>
        <v>Neutral</v>
      </c>
      <c r="J1135" s="75">
        <v>45001</v>
      </c>
      <c r="K1135" s="74">
        <v>5.2</v>
      </c>
      <c r="L1135" s="82" t="str">
        <f>IF(J1135=9001,VLOOKUP(K1135,'ISO-reference'!$C$1:$D$67,2,FALSE),IF(J1135=45001,VLOOKUP(K1135,'ISO-reference'!$A$1:$B$40,2,FALSE),IF(J1135=21001,VLOOKUP(K1135,'ISO-reference'!$E$1:$F$75,2,FALSE),"No ISO Mapping")))</f>
        <v xml:space="preserve"> OH&amp;S Policy</v>
      </c>
      <c r="M1135" s="49" t="s">
        <v>94</v>
      </c>
      <c r="N1135" s="16"/>
      <c r="O1135" s="72">
        <f>Table1[[#This Row],[Audit Report Date]]+60</f>
        <v>44869</v>
      </c>
      <c r="P1135" s="52">
        <v>44844</v>
      </c>
      <c r="Q1135" s="82" t="s">
        <v>2290</v>
      </c>
      <c r="R1135" s="28" t="str">
        <f t="shared" si="129"/>
        <v>Closed</v>
      </c>
      <c r="S1135" s="44">
        <f t="shared" ca="1" si="132"/>
        <v>35</v>
      </c>
      <c r="T1135" s="44">
        <f t="shared" si="131"/>
        <v>-25</v>
      </c>
      <c r="U1135" s="45"/>
      <c r="V1135" s="45">
        <v>69551</v>
      </c>
    </row>
    <row r="1136" spans="1:22" ht="27.6">
      <c r="A1136" s="45">
        <v>1135</v>
      </c>
      <c r="B1136" s="95" t="s">
        <v>2234</v>
      </c>
      <c r="C1136" s="49" t="s">
        <v>9</v>
      </c>
      <c r="D1136" s="73">
        <v>44809</v>
      </c>
      <c r="E1136" s="51" t="s">
        <v>2551</v>
      </c>
      <c r="F1136" s="51" t="s">
        <v>76</v>
      </c>
      <c r="G1136" s="49" t="s">
        <v>1267</v>
      </c>
      <c r="H1136" s="49" t="s">
        <v>19</v>
      </c>
      <c r="I1136" s="49" t="str">
        <f t="shared" si="126"/>
        <v>Neutral</v>
      </c>
      <c r="J1136" s="75">
        <v>9001</v>
      </c>
      <c r="K1136" s="74">
        <v>6.1</v>
      </c>
      <c r="L1136" s="82" t="str">
        <f>IF(J1136=9001,VLOOKUP(K1136,'ISO-reference'!$C$1:$D$67,2,FALSE),IF(J1136=45001,VLOOKUP(K1136,'ISO-reference'!$A$1:$B$40,2,FALSE),IF(J1136=21001,VLOOKUP(K1136,'ISO-reference'!$E$1:$F$75,2,FALSE),"No ISO Mapping")))</f>
        <v xml:space="preserve"> Address risk &amp; opportunity</v>
      </c>
      <c r="M1136" s="49" t="s">
        <v>489</v>
      </c>
      <c r="N1136" s="16"/>
      <c r="O1136" s="72">
        <f>Table1[[#This Row],[Audit Report Date]]+60</f>
        <v>44869</v>
      </c>
      <c r="P1136" s="52">
        <v>44833</v>
      </c>
      <c r="Q1136" s="82" t="s">
        <v>2246</v>
      </c>
      <c r="R1136" s="28" t="str">
        <f t="shared" si="129"/>
        <v>Closed</v>
      </c>
      <c r="S1136" s="44">
        <f t="shared" ca="1" si="132"/>
        <v>24</v>
      </c>
      <c r="T1136" s="44">
        <f t="shared" si="131"/>
        <v>-36</v>
      </c>
      <c r="U1136" s="45"/>
      <c r="V1136" s="45">
        <v>69552</v>
      </c>
    </row>
    <row r="1137" spans="1:22" ht="41.4">
      <c r="A1137" s="45">
        <v>1136</v>
      </c>
      <c r="B1137" s="95" t="s">
        <v>2242</v>
      </c>
      <c r="C1137" s="49" t="s">
        <v>9</v>
      </c>
      <c r="D1137" s="73">
        <v>44809</v>
      </c>
      <c r="E1137" s="51" t="s">
        <v>2551</v>
      </c>
      <c r="F1137" s="51" t="s">
        <v>76</v>
      </c>
      <c r="G1137" s="49" t="s">
        <v>1267</v>
      </c>
      <c r="H1137" s="49" t="s">
        <v>19</v>
      </c>
      <c r="I1137" s="49" t="str">
        <f t="shared" si="126"/>
        <v>Neutral</v>
      </c>
      <c r="J1137" s="75">
        <v>45001</v>
      </c>
      <c r="K1137" s="49" t="s">
        <v>72</v>
      </c>
      <c r="L1137" s="82" t="str">
        <f>IF(J1137=9001,VLOOKUP(K1137,'ISO-reference'!$C$1:$D$67,2,FALSE),IF(J1137=45001,VLOOKUP(K1137,'ISO-reference'!$A$1:$B$40,2,FALSE),IF(J1137=21001,VLOOKUP(K1137,'ISO-reference'!$E$1:$F$75,2,FALSE),"No ISO Mapping")))</f>
        <v xml:space="preserve"> Control of documented information</v>
      </c>
      <c r="M1137" s="49" t="s">
        <v>16</v>
      </c>
      <c r="N1137" s="16"/>
      <c r="O1137" s="72">
        <f>Table1[[#This Row],[Audit Report Date]]+60</f>
        <v>44869</v>
      </c>
      <c r="P1137" s="52">
        <v>44817</v>
      </c>
      <c r="Q1137" s="82" t="s">
        <v>2243</v>
      </c>
      <c r="R1137" s="28" t="str">
        <f t="shared" si="129"/>
        <v>Closed</v>
      </c>
      <c r="S1137" s="44">
        <f t="shared" ca="1" si="132"/>
        <v>8</v>
      </c>
      <c r="T1137" s="44">
        <f t="shared" si="131"/>
        <v>-52</v>
      </c>
      <c r="U1137" s="45"/>
      <c r="V1137" s="45">
        <v>69553</v>
      </c>
    </row>
    <row r="1138" spans="1:22" ht="41.4">
      <c r="A1138" s="45">
        <v>1137</v>
      </c>
      <c r="B1138" s="95" t="s">
        <v>2235</v>
      </c>
      <c r="C1138" s="49" t="s">
        <v>9</v>
      </c>
      <c r="D1138" s="73">
        <v>44809</v>
      </c>
      <c r="E1138" s="51" t="s">
        <v>2551</v>
      </c>
      <c r="F1138" s="51" t="s">
        <v>76</v>
      </c>
      <c r="G1138" s="49" t="s">
        <v>1267</v>
      </c>
      <c r="H1138" s="49" t="s">
        <v>19</v>
      </c>
      <c r="I1138" s="49" t="str">
        <f t="shared" si="126"/>
        <v>Neutral</v>
      </c>
      <c r="J1138" s="75">
        <v>45001</v>
      </c>
      <c r="K1138" s="49" t="s">
        <v>72</v>
      </c>
      <c r="L1138" s="82" t="str">
        <f>IF(J1138=9001,VLOOKUP(K1138,'ISO-reference'!$C$1:$D$67,2,FALSE),IF(J1138=45001,VLOOKUP(K1138,'ISO-reference'!$A$1:$B$40,2,FALSE),IF(J1138=21001,VLOOKUP(K1138,'ISO-reference'!$E$1:$F$75,2,FALSE),"No ISO Mapping")))</f>
        <v xml:space="preserve"> Control of documented information</v>
      </c>
      <c r="M1138" s="49" t="s">
        <v>16</v>
      </c>
      <c r="N1138" s="16"/>
      <c r="O1138" s="72">
        <f>Table1[[#This Row],[Audit Report Date]]+60</f>
        <v>44869</v>
      </c>
      <c r="P1138" s="52">
        <v>44817</v>
      </c>
      <c r="Q1138" s="82" t="s">
        <v>2235</v>
      </c>
      <c r="R1138" s="28" t="str">
        <f t="shared" si="129"/>
        <v>Closed</v>
      </c>
      <c r="S1138" s="44">
        <f t="shared" ca="1" si="132"/>
        <v>8</v>
      </c>
      <c r="T1138" s="44">
        <f t="shared" si="131"/>
        <v>-52</v>
      </c>
      <c r="U1138" s="45"/>
      <c r="V1138" s="45">
        <v>69554</v>
      </c>
    </row>
    <row r="1139" spans="1:22" ht="41.4">
      <c r="A1139" s="45">
        <v>1138</v>
      </c>
      <c r="B1139" s="95" t="s">
        <v>2236</v>
      </c>
      <c r="C1139" s="49" t="s">
        <v>9</v>
      </c>
      <c r="D1139" s="73">
        <v>44809</v>
      </c>
      <c r="E1139" s="51" t="s">
        <v>2551</v>
      </c>
      <c r="F1139" s="51" t="s">
        <v>76</v>
      </c>
      <c r="G1139" s="49" t="s">
        <v>1267</v>
      </c>
      <c r="H1139" s="49" t="s">
        <v>19</v>
      </c>
      <c r="I1139" s="49" t="str">
        <f t="shared" si="126"/>
        <v>Neutral</v>
      </c>
      <c r="J1139" s="75">
        <v>9001</v>
      </c>
      <c r="K1139" s="49">
        <v>9.1</v>
      </c>
      <c r="L1139" s="82" t="str">
        <f>IF(J1139=9001,VLOOKUP(K1139,'ISO-reference'!$C$1:$D$67,2,FALSE),IF(J1139=45001,VLOOKUP(K1139,'ISO-reference'!$A$1:$B$40,2,FALSE),IF(J1139=21001,VLOOKUP(K1139,'ISO-reference'!$E$1:$F$75,2,FALSE),"No ISO Mapping")))</f>
        <v xml:space="preserve"> Monitoring, measurement, analysis &amp; evaluation</v>
      </c>
      <c r="M1139" s="49" t="s">
        <v>13</v>
      </c>
      <c r="N1139" s="16"/>
      <c r="O1139" s="72">
        <f>Table1[[#This Row],[Audit Report Date]]+60</f>
        <v>44869</v>
      </c>
      <c r="P1139" s="52">
        <v>44818</v>
      </c>
      <c r="Q1139" s="82" t="s">
        <v>2245</v>
      </c>
      <c r="R1139" s="28" t="str">
        <f t="shared" si="129"/>
        <v>Closed</v>
      </c>
      <c r="S1139" s="44">
        <f t="shared" ca="1" si="132"/>
        <v>9</v>
      </c>
      <c r="T1139" s="44">
        <f t="shared" si="131"/>
        <v>-51</v>
      </c>
      <c r="U1139" s="45"/>
      <c r="V1139" s="45">
        <v>69555</v>
      </c>
    </row>
    <row r="1140" spans="1:22" ht="27.6">
      <c r="A1140" s="45">
        <v>1139</v>
      </c>
      <c r="B1140" s="95" t="s">
        <v>2237</v>
      </c>
      <c r="C1140" s="49" t="s">
        <v>9</v>
      </c>
      <c r="D1140" s="73">
        <v>44809</v>
      </c>
      <c r="E1140" s="51" t="s">
        <v>2551</v>
      </c>
      <c r="F1140" s="51" t="s">
        <v>76</v>
      </c>
      <c r="G1140" s="49" t="s">
        <v>1267</v>
      </c>
      <c r="H1140" s="49" t="s">
        <v>19</v>
      </c>
      <c r="I1140" s="49" t="str">
        <f t="shared" si="126"/>
        <v>Neutral</v>
      </c>
      <c r="J1140" s="75">
        <v>9001</v>
      </c>
      <c r="K1140" s="49" t="s">
        <v>947</v>
      </c>
      <c r="L1140" s="82" t="str">
        <f>IF(J1140=9001,VLOOKUP(K1140,'ISO-reference'!$C$1:$D$67,2,FALSE),IF(J1140=45001,VLOOKUP(K1140,'ISO-reference'!$A$1:$B$40,2,FALSE),IF(J1140=21001,VLOOKUP(K1140,'ISO-reference'!$E$1:$F$75,2,FALSE),"No ISO Mapping")))</f>
        <v xml:space="preserve"> Customer satisfaction</v>
      </c>
      <c r="M1140" s="49" t="s">
        <v>21</v>
      </c>
      <c r="N1140" s="16"/>
      <c r="O1140" s="72">
        <f>Table1[[#This Row],[Audit Report Date]]+60</f>
        <v>44869</v>
      </c>
      <c r="P1140" s="52">
        <v>44811</v>
      </c>
      <c r="Q1140" s="82" t="s">
        <v>2239</v>
      </c>
      <c r="R1140" s="28" t="str">
        <f t="shared" si="129"/>
        <v>Closed</v>
      </c>
      <c r="S1140" s="44">
        <f t="shared" ca="1" si="132"/>
        <v>2</v>
      </c>
      <c r="T1140" s="44">
        <f t="shared" si="131"/>
        <v>-58</v>
      </c>
      <c r="U1140" s="45"/>
      <c r="V1140" s="45">
        <v>69556</v>
      </c>
    </row>
    <row r="1141" spans="1:22" ht="96.6">
      <c r="A1141" s="45">
        <v>1140</v>
      </c>
      <c r="B1141" s="95" t="s">
        <v>2238</v>
      </c>
      <c r="C1141" s="49" t="s">
        <v>9</v>
      </c>
      <c r="D1141" s="73">
        <v>44809</v>
      </c>
      <c r="E1141" s="51" t="s">
        <v>2551</v>
      </c>
      <c r="F1141" s="51" t="s">
        <v>76</v>
      </c>
      <c r="G1141" s="49" t="s">
        <v>1267</v>
      </c>
      <c r="H1141" s="49" t="s">
        <v>19</v>
      </c>
      <c r="I1141" s="49" t="str">
        <f t="shared" si="126"/>
        <v>Neutral</v>
      </c>
      <c r="J1141" s="75">
        <v>9001</v>
      </c>
      <c r="K1141" s="74">
        <v>9.1</v>
      </c>
      <c r="L1141" s="82" t="str">
        <f>IF(J1141=9001,VLOOKUP(K1141,'ISO-reference'!$C$1:$D$67,2,FALSE),IF(J1141=45001,VLOOKUP(K1141,'ISO-reference'!$A$1:$B$40,2,FALSE),IF(J1141=21001,VLOOKUP(K1141,'ISO-reference'!$E$1:$F$75,2,FALSE),"No ISO Mapping")))</f>
        <v xml:space="preserve"> Monitoring, measurement, analysis &amp; evaluation</v>
      </c>
      <c r="M1141" s="49" t="s">
        <v>21</v>
      </c>
      <c r="N1141" s="16"/>
      <c r="O1141" s="72">
        <f>Table1[[#This Row],[Audit Report Date]]+60</f>
        <v>44869</v>
      </c>
      <c r="P1141" s="52">
        <v>44811</v>
      </c>
      <c r="Q1141" s="82" t="s">
        <v>2240</v>
      </c>
      <c r="R1141" s="28" t="str">
        <f t="shared" si="129"/>
        <v>Closed</v>
      </c>
      <c r="S1141" s="44">
        <f t="shared" ca="1" si="132"/>
        <v>2</v>
      </c>
      <c r="T1141" s="44">
        <f t="shared" si="131"/>
        <v>-58</v>
      </c>
      <c r="U1141" s="45"/>
      <c r="V1141" s="45">
        <v>69557</v>
      </c>
    </row>
    <row r="1142" spans="1:22" ht="27.6">
      <c r="A1142" s="45">
        <v>1141</v>
      </c>
      <c r="B1142" s="95" t="s">
        <v>2622</v>
      </c>
      <c r="C1142" s="49" t="s">
        <v>9</v>
      </c>
      <c r="D1142" s="51">
        <v>44816</v>
      </c>
      <c r="E1142" s="51" t="s">
        <v>2646</v>
      </c>
      <c r="F1142" s="51" t="s">
        <v>2623</v>
      </c>
      <c r="G1142" s="49" t="s">
        <v>2693</v>
      </c>
      <c r="H1142" s="49" t="s">
        <v>88</v>
      </c>
      <c r="I1142" s="49" t="str">
        <f t="shared" si="126"/>
        <v>Neutral</v>
      </c>
      <c r="J1142" s="45">
        <v>9001</v>
      </c>
      <c r="K1142" s="49">
        <v>7.5</v>
      </c>
      <c r="L1142" s="82" t="str">
        <f>IF(J1142=9001,VLOOKUP(K1142,'ISO-reference'!$C$1:$D$67,2,FALSE),IF(J1142=45001,VLOOKUP(K1142,'ISO-reference'!$A$1:$B$40,2,FALSE),IF(J1142=21001,VLOOKUP(K1142,'ISO-reference'!$E$1:$F$75,2,FALSE),"No ISO Mapping")))</f>
        <v xml:space="preserve"> Documented information</v>
      </c>
      <c r="M1142" s="49" t="s">
        <v>94</v>
      </c>
      <c r="N1142" s="16"/>
      <c r="O1142" s="52">
        <f t="shared" ref="O1142:O1154" si="133">D1142+60</f>
        <v>44876</v>
      </c>
      <c r="P1142" s="52">
        <v>44821</v>
      </c>
      <c r="Q1142" s="82" t="s">
        <v>2624</v>
      </c>
      <c r="R1142" s="32" t="str">
        <f t="shared" si="129"/>
        <v>Closed</v>
      </c>
      <c r="S1142" s="17">
        <f t="shared" ref="S1142:S1154" ca="1" si="134">IF(P1142="NA",TODAY()-D1142, P1142-D1142)</f>
        <v>5</v>
      </c>
      <c r="T1142" s="17">
        <f>IF(R1142="Open",0, P1142-O1142)</f>
        <v>-55</v>
      </c>
      <c r="U1142" s="45">
        <v>1214</v>
      </c>
      <c r="V1142" s="45" t="s">
        <v>2128</v>
      </c>
    </row>
    <row r="1143" spans="1:22" ht="27.6">
      <c r="A1143" s="45">
        <v>1142</v>
      </c>
      <c r="B1143" s="95" t="s">
        <v>2625</v>
      </c>
      <c r="C1143" s="49" t="s">
        <v>9</v>
      </c>
      <c r="D1143" s="51">
        <v>44816</v>
      </c>
      <c r="E1143" s="51" t="s">
        <v>2646</v>
      </c>
      <c r="F1143" s="51" t="s">
        <v>2623</v>
      </c>
      <c r="G1143" s="49" t="s">
        <v>2693</v>
      </c>
      <c r="H1143" s="49" t="s">
        <v>88</v>
      </c>
      <c r="I1143" s="49" t="str">
        <f t="shared" si="126"/>
        <v>Neutral</v>
      </c>
      <c r="J1143" s="45">
        <v>21001</v>
      </c>
      <c r="K1143" s="49" t="s">
        <v>947</v>
      </c>
      <c r="L1143" s="82" t="str">
        <f>IF(J1143=9001,VLOOKUP(K1143,'ISO-reference'!$C$1:$D$67,2,FALSE),IF(J1143=45001,VLOOKUP(K1143,'ISO-reference'!$A$1:$B$40,2,FALSE),IF(J1143=21001,VLOOKUP(K1143,'ISO-reference'!$E$1:$F$75,2,FALSE),"No ISO Mapping")))</f>
        <v>Satisfaction of learners, other beneficiaries and staff</v>
      </c>
      <c r="M1143" s="49" t="s">
        <v>13</v>
      </c>
      <c r="N1143" s="16"/>
      <c r="O1143" s="52">
        <f t="shared" si="133"/>
        <v>44876</v>
      </c>
      <c r="P1143" s="52">
        <v>45114</v>
      </c>
      <c r="Q1143" s="82" t="s">
        <v>2626</v>
      </c>
      <c r="R1143" s="32" t="str">
        <f t="shared" si="129"/>
        <v>Closed</v>
      </c>
      <c r="S1143" s="17">
        <f t="shared" ca="1" si="134"/>
        <v>298</v>
      </c>
      <c r="T1143" s="17">
        <f t="shared" ref="T1143:T1154" si="135">IF(R1143="Open",0, P1143-O1143)</f>
        <v>238</v>
      </c>
      <c r="U1143" s="45">
        <v>1204</v>
      </c>
      <c r="V1143" s="45" t="s">
        <v>2128</v>
      </c>
    </row>
    <row r="1144" spans="1:22" ht="69">
      <c r="A1144" s="45">
        <v>1143</v>
      </c>
      <c r="B1144" s="82" t="s">
        <v>2627</v>
      </c>
      <c r="C1144" s="49" t="s">
        <v>9</v>
      </c>
      <c r="D1144" s="51">
        <v>44816</v>
      </c>
      <c r="E1144" s="51" t="s">
        <v>2646</v>
      </c>
      <c r="F1144" s="51" t="s">
        <v>2623</v>
      </c>
      <c r="G1144" s="49" t="s">
        <v>2693</v>
      </c>
      <c r="H1144" s="49" t="s">
        <v>88</v>
      </c>
      <c r="I1144" s="49" t="str">
        <f t="shared" si="126"/>
        <v>Neutral</v>
      </c>
      <c r="J1144" s="45">
        <v>9001</v>
      </c>
      <c r="K1144" s="49">
        <v>7.2</v>
      </c>
      <c r="L1144" s="82" t="str">
        <f>IF(J1144=9001,VLOOKUP(K1144,'ISO-reference'!$C$1:$D$67,2,FALSE),IF(J1144=45001,VLOOKUP(K1144,'ISO-reference'!$A$1:$B$40,2,FALSE),IF(J1144=21001,VLOOKUP(K1144,'ISO-reference'!$E$1:$F$75,2,FALSE),"No ISO Mapping")))</f>
        <v xml:space="preserve"> Competence</v>
      </c>
      <c r="M1144" s="49" t="s">
        <v>13</v>
      </c>
      <c r="N1144" s="16"/>
      <c r="O1144" s="52">
        <f t="shared" si="133"/>
        <v>44876</v>
      </c>
      <c r="P1144" s="52">
        <v>45061</v>
      </c>
      <c r="Q1144" s="82" t="s">
        <v>2628</v>
      </c>
      <c r="R1144" s="32" t="str">
        <f t="shared" si="129"/>
        <v>Closed</v>
      </c>
      <c r="S1144" s="17">
        <f t="shared" ca="1" si="134"/>
        <v>245</v>
      </c>
      <c r="T1144" s="17">
        <f t="shared" si="135"/>
        <v>185</v>
      </c>
      <c r="U1144" s="45">
        <v>1205</v>
      </c>
      <c r="V1144" s="45" t="s">
        <v>2128</v>
      </c>
    </row>
    <row r="1145" spans="1:22" ht="41.4">
      <c r="A1145" s="45">
        <v>1144</v>
      </c>
      <c r="B1145" s="82" t="s">
        <v>2629</v>
      </c>
      <c r="C1145" s="49" t="s">
        <v>9</v>
      </c>
      <c r="D1145" s="51">
        <v>44816</v>
      </c>
      <c r="E1145" s="51" t="s">
        <v>2646</v>
      </c>
      <c r="F1145" s="51" t="s">
        <v>2623</v>
      </c>
      <c r="G1145" s="49" t="s">
        <v>2693</v>
      </c>
      <c r="H1145" s="49" t="s">
        <v>88</v>
      </c>
      <c r="I1145" s="49" t="str">
        <f t="shared" si="126"/>
        <v>Neutral</v>
      </c>
      <c r="J1145" s="45">
        <v>9001</v>
      </c>
      <c r="K1145" s="49" t="s">
        <v>1629</v>
      </c>
      <c r="L1145" s="82" t="str">
        <f>IF(J1145=9001,VLOOKUP(K1145,'ISO-reference'!$C$1:$D$67,2,FALSE),IF(J1145=45001,VLOOKUP(K1145,'ISO-reference'!$A$1:$B$40,2,FALSE),IF(J1145=21001,VLOOKUP(K1145,'ISO-reference'!$E$1:$F$75,2,FALSE),"No ISO Mapping")))</f>
        <v xml:space="preserve"> Identification &amp; traceability</v>
      </c>
      <c r="M1145" s="49" t="s">
        <v>16</v>
      </c>
      <c r="N1145" s="16"/>
      <c r="O1145" s="52">
        <f t="shared" si="133"/>
        <v>44876</v>
      </c>
      <c r="P1145" s="52">
        <v>44821</v>
      </c>
      <c r="Q1145" s="82" t="s">
        <v>2630</v>
      </c>
      <c r="R1145" s="32" t="str">
        <f t="shared" si="129"/>
        <v>Closed</v>
      </c>
      <c r="S1145" s="17">
        <f t="shared" ca="1" si="134"/>
        <v>5</v>
      </c>
      <c r="T1145" s="17">
        <f t="shared" si="135"/>
        <v>-55</v>
      </c>
      <c r="U1145" s="45">
        <v>1212</v>
      </c>
      <c r="V1145" s="45" t="s">
        <v>2128</v>
      </c>
    </row>
    <row r="1146" spans="1:22">
      <c r="A1146" s="45">
        <v>1145</v>
      </c>
      <c r="B1146" s="95" t="s">
        <v>2631</v>
      </c>
      <c r="C1146" s="49" t="s">
        <v>9</v>
      </c>
      <c r="D1146" s="51">
        <v>44816</v>
      </c>
      <c r="E1146" s="51" t="s">
        <v>2646</v>
      </c>
      <c r="F1146" s="51" t="s">
        <v>2623</v>
      </c>
      <c r="G1146" s="49" t="s">
        <v>2693</v>
      </c>
      <c r="H1146" s="49" t="s">
        <v>88</v>
      </c>
      <c r="I1146" s="49" t="str">
        <f t="shared" si="126"/>
        <v>Neutral</v>
      </c>
      <c r="J1146" s="45">
        <v>21001</v>
      </c>
      <c r="K1146" s="49" t="s">
        <v>1629</v>
      </c>
      <c r="L1146" s="82" t="str">
        <f>IF(J1146=9001,VLOOKUP(K1146,'ISO-reference'!$C$1:$D$67,2,FALSE),IF(J1146=45001,VLOOKUP(K1146,'ISO-reference'!$A$1:$B$40,2,FALSE),IF(J1146=21001,VLOOKUP(K1146,'ISO-reference'!$E$1:$F$75,2,FALSE),"No ISO Mapping")))</f>
        <v xml:space="preserve"> Identification &amp; traceability</v>
      </c>
      <c r="M1146" s="49" t="s">
        <v>16</v>
      </c>
      <c r="N1146" s="16"/>
      <c r="O1146" s="52">
        <f t="shared" si="133"/>
        <v>44876</v>
      </c>
      <c r="P1146" s="52">
        <v>44821</v>
      </c>
      <c r="Q1146" s="82" t="s">
        <v>2632</v>
      </c>
      <c r="R1146" s="32" t="str">
        <f t="shared" si="129"/>
        <v>Closed</v>
      </c>
      <c r="S1146" s="17">
        <f t="shared" ca="1" si="134"/>
        <v>5</v>
      </c>
      <c r="T1146" s="17">
        <f t="shared" si="135"/>
        <v>-55</v>
      </c>
      <c r="U1146" s="45">
        <v>1203</v>
      </c>
      <c r="V1146" s="45" t="s">
        <v>2128</v>
      </c>
    </row>
    <row r="1147" spans="1:22">
      <c r="A1147" s="45">
        <v>1146</v>
      </c>
      <c r="B1147" s="95" t="s">
        <v>2633</v>
      </c>
      <c r="C1147" s="49" t="s">
        <v>9</v>
      </c>
      <c r="D1147" s="51">
        <v>44816</v>
      </c>
      <c r="E1147" s="51" t="s">
        <v>2646</v>
      </c>
      <c r="F1147" s="51" t="s">
        <v>2623</v>
      </c>
      <c r="G1147" s="49" t="s">
        <v>2693</v>
      </c>
      <c r="H1147" s="49" t="s">
        <v>88</v>
      </c>
      <c r="I1147" s="49" t="str">
        <f t="shared" si="126"/>
        <v>Neutral</v>
      </c>
      <c r="J1147" s="45">
        <v>9001</v>
      </c>
      <c r="K1147" s="49">
        <v>10.3</v>
      </c>
      <c r="L1147" s="82" t="str">
        <f>IF(J1147=9001,VLOOKUP(K1147,'ISO-reference'!$C$1:$D$67,2,FALSE),IF(J1147=45001,VLOOKUP(K1147,'ISO-reference'!$A$1:$B$40,2,FALSE),IF(J1147=21001,VLOOKUP(K1147,'ISO-reference'!$E$1:$F$75,2,FALSE),"No ISO Mapping")))</f>
        <v xml:space="preserve"> Continual improvement</v>
      </c>
      <c r="M1147" s="49" t="s">
        <v>16</v>
      </c>
      <c r="N1147" s="16"/>
      <c r="O1147" s="52">
        <f t="shared" si="133"/>
        <v>44876</v>
      </c>
      <c r="P1147" s="52">
        <v>44818</v>
      </c>
      <c r="Q1147" s="82" t="s">
        <v>2634</v>
      </c>
      <c r="R1147" s="32" t="str">
        <f t="shared" si="129"/>
        <v>Closed</v>
      </c>
      <c r="S1147" s="17">
        <f t="shared" ca="1" si="134"/>
        <v>2</v>
      </c>
      <c r="T1147" s="17">
        <f t="shared" si="135"/>
        <v>-58</v>
      </c>
      <c r="U1147" s="45">
        <v>1207</v>
      </c>
      <c r="V1147" s="45" t="s">
        <v>2128</v>
      </c>
    </row>
    <row r="1148" spans="1:22">
      <c r="A1148" s="45">
        <v>1147</v>
      </c>
      <c r="B1148" s="95" t="s">
        <v>2635</v>
      </c>
      <c r="C1148" s="49" t="s">
        <v>9</v>
      </c>
      <c r="D1148" s="51">
        <v>44816</v>
      </c>
      <c r="E1148" s="51" t="s">
        <v>2646</v>
      </c>
      <c r="F1148" s="51" t="s">
        <v>2623</v>
      </c>
      <c r="G1148" s="49" t="s">
        <v>2693</v>
      </c>
      <c r="H1148" s="49" t="s">
        <v>88</v>
      </c>
      <c r="I1148" s="49" t="str">
        <f t="shared" si="126"/>
        <v>Neutral</v>
      </c>
      <c r="J1148" s="45">
        <v>9001</v>
      </c>
      <c r="K1148" s="49">
        <v>6.1</v>
      </c>
      <c r="L1148" s="82" t="str">
        <f>IF(J1148=9001,VLOOKUP(K1148,'ISO-reference'!$C$1:$D$67,2,FALSE),IF(J1148=45001,VLOOKUP(K1148,'ISO-reference'!$A$1:$B$40,2,FALSE),IF(J1148=21001,VLOOKUP(K1148,'ISO-reference'!$E$1:$F$75,2,FALSE),"No ISO Mapping")))</f>
        <v xml:space="preserve"> Address risk &amp; opportunity</v>
      </c>
      <c r="M1148" s="49" t="s">
        <v>16</v>
      </c>
      <c r="N1148" s="16"/>
      <c r="O1148" s="52">
        <f t="shared" si="133"/>
        <v>44876</v>
      </c>
      <c r="P1148" s="52">
        <v>45041</v>
      </c>
      <c r="Q1148" s="82" t="s">
        <v>2793</v>
      </c>
      <c r="R1148" s="32" t="str">
        <f t="shared" si="129"/>
        <v>Closed</v>
      </c>
      <c r="S1148" s="17">
        <f t="shared" ca="1" si="134"/>
        <v>225</v>
      </c>
      <c r="T1148" s="17">
        <f t="shared" si="135"/>
        <v>165</v>
      </c>
      <c r="U1148" s="45">
        <v>1209</v>
      </c>
      <c r="V1148" s="45" t="s">
        <v>2128</v>
      </c>
    </row>
    <row r="1149" spans="1:22" ht="41.4">
      <c r="A1149" s="45">
        <v>1148</v>
      </c>
      <c r="B1149" s="82" t="s">
        <v>2636</v>
      </c>
      <c r="C1149" s="49" t="s">
        <v>9</v>
      </c>
      <c r="D1149" s="51">
        <v>44816</v>
      </c>
      <c r="E1149" s="51" t="s">
        <v>2646</v>
      </c>
      <c r="F1149" s="51" t="s">
        <v>2623</v>
      </c>
      <c r="G1149" s="49" t="s">
        <v>2693</v>
      </c>
      <c r="H1149" s="49" t="s">
        <v>88</v>
      </c>
      <c r="I1149" s="49" t="str">
        <f t="shared" si="126"/>
        <v>Neutral</v>
      </c>
      <c r="J1149" s="45">
        <v>9001</v>
      </c>
      <c r="K1149" s="49">
        <v>10.3</v>
      </c>
      <c r="L1149" s="82" t="str">
        <f>IF(J1149=9001,VLOOKUP(K1149,'ISO-reference'!$C$1:$D$67,2,FALSE),IF(J1149=45001,VLOOKUP(K1149,'ISO-reference'!$A$1:$B$40,2,FALSE),IF(J1149=21001,VLOOKUP(K1149,'ISO-reference'!$E$1:$F$75,2,FALSE),"No ISO Mapping")))</f>
        <v xml:space="preserve"> Continual improvement</v>
      </c>
      <c r="M1149" s="49" t="s">
        <v>489</v>
      </c>
      <c r="N1149" s="16"/>
      <c r="O1149" s="52">
        <f t="shared" si="133"/>
        <v>44876</v>
      </c>
      <c r="P1149" s="52">
        <v>44820</v>
      </c>
      <c r="Q1149" s="82" t="s">
        <v>2637</v>
      </c>
      <c r="R1149" s="32" t="str">
        <f t="shared" si="129"/>
        <v>Closed</v>
      </c>
      <c r="S1149" s="17">
        <f t="shared" ca="1" si="134"/>
        <v>4</v>
      </c>
      <c r="T1149" s="17">
        <f t="shared" si="135"/>
        <v>-56</v>
      </c>
      <c r="U1149" s="45">
        <v>1208</v>
      </c>
      <c r="V1149" s="45" t="s">
        <v>2128</v>
      </c>
    </row>
    <row r="1150" spans="1:22" ht="27.6">
      <c r="A1150" s="45">
        <v>1149</v>
      </c>
      <c r="B1150" s="82" t="s">
        <v>2638</v>
      </c>
      <c r="C1150" s="49" t="s">
        <v>9</v>
      </c>
      <c r="D1150" s="51">
        <v>44816</v>
      </c>
      <c r="E1150" s="51" t="s">
        <v>2646</v>
      </c>
      <c r="F1150" s="51" t="s">
        <v>2623</v>
      </c>
      <c r="G1150" s="49" t="s">
        <v>2693</v>
      </c>
      <c r="H1150" s="49" t="s">
        <v>19</v>
      </c>
      <c r="I1150" s="49" t="str">
        <f t="shared" si="126"/>
        <v>Neutral</v>
      </c>
      <c r="J1150" s="45">
        <v>9001</v>
      </c>
      <c r="K1150" s="49">
        <v>6.1</v>
      </c>
      <c r="L1150" s="82" t="str">
        <f>IF(J1150=9001,VLOOKUP(K1150,'ISO-reference'!$C$1:$D$67,2,FALSE),IF(J1150=45001,VLOOKUP(K1150,'ISO-reference'!$A$1:$B$40,2,FALSE),IF(J1150=21001,VLOOKUP(K1150,'ISO-reference'!$E$1:$F$75,2,FALSE),"No ISO Mapping")))</f>
        <v xml:space="preserve"> Address risk &amp; opportunity</v>
      </c>
      <c r="M1150" s="49" t="s">
        <v>16</v>
      </c>
      <c r="N1150" s="16"/>
      <c r="O1150" s="52">
        <f t="shared" si="133"/>
        <v>44876</v>
      </c>
      <c r="P1150" s="52">
        <v>44821</v>
      </c>
      <c r="Q1150" s="82" t="s">
        <v>2639</v>
      </c>
      <c r="R1150" s="32" t="str">
        <f t="shared" si="129"/>
        <v>Closed</v>
      </c>
      <c r="S1150" s="17">
        <f t="shared" ca="1" si="134"/>
        <v>5</v>
      </c>
      <c r="T1150" s="17">
        <f t="shared" si="135"/>
        <v>-55</v>
      </c>
      <c r="U1150" s="45">
        <v>1210</v>
      </c>
      <c r="V1150" s="45" t="s">
        <v>2128</v>
      </c>
    </row>
    <row r="1151" spans="1:22" ht="41.4">
      <c r="A1151" s="45">
        <v>1150</v>
      </c>
      <c r="B1151" s="82" t="s">
        <v>2640</v>
      </c>
      <c r="C1151" s="49" t="s">
        <v>9</v>
      </c>
      <c r="D1151" s="51">
        <v>44816</v>
      </c>
      <c r="E1151" s="51" t="s">
        <v>2646</v>
      </c>
      <c r="F1151" s="51" t="s">
        <v>2623</v>
      </c>
      <c r="G1151" s="49" t="s">
        <v>2693</v>
      </c>
      <c r="H1151" s="49" t="s">
        <v>19</v>
      </c>
      <c r="I1151" s="49" t="str">
        <f t="shared" si="126"/>
        <v>Neutral</v>
      </c>
      <c r="J1151" s="45">
        <v>9001</v>
      </c>
      <c r="K1151" s="49">
        <v>6.1</v>
      </c>
      <c r="L1151" s="82" t="str">
        <f>IF(J1151=9001,VLOOKUP(K1151,'ISO-reference'!$C$1:$D$67,2,FALSE),IF(J1151=45001,VLOOKUP(K1151,'ISO-reference'!$A$1:$B$40,2,FALSE),IF(J1151=21001,VLOOKUP(K1151,'ISO-reference'!$E$1:$F$75,2,FALSE),"No ISO Mapping")))</f>
        <v xml:space="preserve"> Address risk &amp; opportunity</v>
      </c>
      <c r="M1151" s="49" t="s">
        <v>16</v>
      </c>
      <c r="N1151" s="16"/>
      <c r="O1151" s="52">
        <f t="shared" si="133"/>
        <v>44876</v>
      </c>
      <c r="P1151" s="52">
        <v>45173</v>
      </c>
      <c r="Q1151" s="82" t="s">
        <v>2794</v>
      </c>
      <c r="R1151" s="32" t="str">
        <f t="shared" si="129"/>
        <v>Closed</v>
      </c>
      <c r="S1151" s="17">
        <f t="shared" ca="1" si="134"/>
        <v>357</v>
      </c>
      <c r="T1151" s="17">
        <f t="shared" si="135"/>
        <v>297</v>
      </c>
      <c r="U1151" s="45">
        <v>1211</v>
      </c>
      <c r="V1151" s="45" t="s">
        <v>2128</v>
      </c>
    </row>
    <row r="1152" spans="1:22" ht="41.4">
      <c r="A1152" s="45">
        <v>1151</v>
      </c>
      <c r="B1152" s="82" t="s">
        <v>2641</v>
      </c>
      <c r="C1152" s="49" t="s">
        <v>9</v>
      </c>
      <c r="D1152" s="51">
        <v>44816</v>
      </c>
      <c r="E1152" s="51" t="s">
        <v>2646</v>
      </c>
      <c r="F1152" s="51" t="s">
        <v>2623</v>
      </c>
      <c r="G1152" s="49" t="s">
        <v>2693</v>
      </c>
      <c r="H1152" s="49" t="s">
        <v>19</v>
      </c>
      <c r="I1152" s="49" t="str">
        <f t="shared" si="126"/>
        <v>Neutral</v>
      </c>
      <c r="J1152" s="45">
        <v>21001</v>
      </c>
      <c r="K1152" s="49" t="s">
        <v>193</v>
      </c>
      <c r="L1152" s="82" t="str">
        <f>IF(J1152=9001,VLOOKUP(K1152,'ISO-reference'!$C$1:$D$67,2,FALSE),IF(J1152=45001,VLOOKUP(K1152,'ISO-reference'!$A$1:$B$40,2,FALSE),IF(J1152=21001,VLOOKUP(K1152,'ISO-reference'!$E$1:$F$75,2,FALSE),"No ISO Mapping")))</f>
        <v>Communicating requirements for educational products &amp; services</v>
      </c>
      <c r="M1152" s="49" t="s">
        <v>489</v>
      </c>
      <c r="N1152" s="16"/>
      <c r="O1152" s="52">
        <f t="shared" si="133"/>
        <v>44876</v>
      </c>
      <c r="P1152" s="52">
        <v>45008</v>
      </c>
      <c r="Q1152" s="82" t="s">
        <v>2795</v>
      </c>
      <c r="R1152" s="32" t="str">
        <f t="shared" si="129"/>
        <v>Closed</v>
      </c>
      <c r="S1152" s="17">
        <f t="shared" ca="1" si="134"/>
        <v>192</v>
      </c>
      <c r="T1152" s="17">
        <f t="shared" si="135"/>
        <v>132</v>
      </c>
      <c r="U1152" s="45">
        <v>1202</v>
      </c>
      <c r="V1152" s="45" t="s">
        <v>2128</v>
      </c>
    </row>
    <row r="1153" spans="1:22" ht="55.2">
      <c r="A1153" s="45">
        <v>1152</v>
      </c>
      <c r="B1153" s="82" t="s">
        <v>2642</v>
      </c>
      <c r="C1153" s="49" t="s">
        <v>9</v>
      </c>
      <c r="D1153" s="51">
        <v>44816</v>
      </c>
      <c r="E1153" s="51" t="s">
        <v>2646</v>
      </c>
      <c r="F1153" s="51" t="s">
        <v>2623</v>
      </c>
      <c r="G1153" s="49" t="s">
        <v>2693</v>
      </c>
      <c r="H1153" s="49" t="s">
        <v>19</v>
      </c>
      <c r="I1153" s="49" t="str">
        <f t="shared" si="126"/>
        <v>Neutral</v>
      </c>
      <c r="J1153" s="45">
        <v>9001</v>
      </c>
      <c r="K1153" s="49">
        <v>7.2</v>
      </c>
      <c r="L1153" s="82" t="str">
        <f>IF(J1153=9001,VLOOKUP(K1153,'ISO-reference'!$C$1:$D$67,2,FALSE),IF(J1153=45001,VLOOKUP(K1153,'ISO-reference'!$A$1:$B$40,2,FALSE),IF(J1153=21001,VLOOKUP(K1153,'ISO-reference'!$E$1:$F$75,2,FALSE),"No ISO Mapping")))</f>
        <v xml:space="preserve"> Competence</v>
      </c>
      <c r="M1153" s="49" t="s">
        <v>13</v>
      </c>
      <c r="N1153" s="16"/>
      <c r="O1153" s="52">
        <f t="shared" si="133"/>
        <v>44876</v>
      </c>
      <c r="P1153" s="52">
        <v>45061</v>
      </c>
      <c r="Q1153" s="82" t="s">
        <v>2643</v>
      </c>
      <c r="R1153" s="32" t="str">
        <f t="shared" si="129"/>
        <v>Closed</v>
      </c>
      <c r="S1153" s="17">
        <f t="shared" ca="1" si="134"/>
        <v>245</v>
      </c>
      <c r="T1153" s="17">
        <f t="shared" si="135"/>
        <v>185</v>
      </c>
      <c r="U1153" s="45">
        <v>1206</v>
      </c>
      <c r="V1153" s="45" t="s">
        <v>2128</v>
      </c>
    </row>
    <row r="1154" spans="1:22" ht="41.4">
      <c r="A1154" s="45">
        <v>1153</v>
      </c>
      <c r="B1154" s="82" t="s">
        <v>2644</v>
      </c>
      <c r="C1154" s="49" t="s">
        <v>9</v>
      </c>
      <c r="D1154" s="51">
        <v>44816</v>
      </c>
      <c r="E1154" s="51" t="s">
        <v>2646</v>
      </c>
      <c r="F1154" s="51" t="s">
        <v>2623</v>
      </c>
      <c r="G1154" s="49" t="s">
        <v>2693</v>
      </c>
      <c r="H1154" s="49" t="s">
        <v>19</v>
      </c>
      <c r="I1154" s="49" t="str">
        <f t="shared" ref="I1154:I1217" si="136">IF(H1154="Strength", "Positive", IF(OR(H1154="OFI", H1154="Observation"), "Neutral", "Negative"))</f>
        <v>Neutral</v>
      </c>
      <c r="J1154" s="45">
        <v>9001</v>
      </c>
      <c r="K1154" s="49" t="s">
        <v>947</v>
      </c>
      <c r="L1154" s="82" t="str">
        <f>IF(J1154=9001,VLOOKUP(K1154,'ISO-reference'!$C$1:$D$67,2,FALSE),IF(J1154=45001,VLOOKUP(K1154,'ISO-reference'!$A$1:$B$40,2,FALSE),IF(J1154=21001,VLOOKUP(K1154,'ISO-reference'!$E$1:$F$75,2,FALSE),"No ISO Mapping")))</f>
        <v xml:space="preserve"> Customer satisfaction</v>
      </c>
      <c r="M1154" s="49" t="s">
        <v>94</v>
      </c>
      <c r="N1154" s="16"/>
      <c r="O1154" s="52">
        <f t="shared" si="133"/>
        <v>44876</v>
      </c>
      <c r="P1154" s="52">
        <v>44821</v>
      </c>
      <c r="Q1154" s="82" t="s">
        <v>2645</v>
      </c>
      <c r="R1154" s="32" t="str">
        <f t="shared" si="129"/>
        <v>Closed</v>
      </c>
      <c r="S1154" s="17">
        <f t="shared" ca="1" si="134"/>
        <v>5</v>
      </c>
      <c r="T1154" s="17">
        <f t="shared" si="135"/>
        <v>-55</v>
      </c>
      <c r="U1154" s="45">
        <v>1213</v>
      </c>
      <c r="V1154" s="45" t="s">
        <v>2128</v>
      </c>
    </row>
    <row r="1155" spans="1:22" ht="27.6">
      <c r="A1155" s="45">
        <v>1154</v>
      </c>
      <c r="B1155" s="95" t="s">
        <v>2251</v>
      </c>
      <c r="C1155" s="49" t="s">
        <v>9</v>
      </c>
      <c r="D1155" s="51">
        <v>44824</v>
      </c>
      <c r="E1155" s="51" t="s">
        <v>2551</v>
      </c>
      <c r="F1155" s="51" t="s">
        <v>135</v>
      </c>
      <c r="G1155" s="49" t="s">
        <v>136</v>
      </c>
      <c r="H1155" s="49" t="s">
        <v>12</v>
      </c>
      <c r="I1155" s="49" t="str">
        <f t="shared" si="136"/>
        <v>Negative</v>
      </c>
      <c r="J1155" s="45">
        <v>45001</v>
      </c>
      <c r="K1155" s="49" t="s">
        <v>591</v>
      </c>
      <c r="L1155" s="82" t="str">
        <f>IF(J1155=9001,VLOOKUP(K1155,'ISO-reference'!$C$1:$D$67,2,FALSE),IF(J1155=45001,VLOOKUP(K1155,'ISO-reference'!$A$1:$B$40,2,FALSE),IF(J1155=21001,VLOOKUP(K1155,'ISO-reference'!$E$1:$F$75,2,FALSE),"No ISO Mapping")))</f>
        <v xml:space="preserve"> Eliminating Hazards and reducing OH&amp;S risks</v>
      </c>
      <c r="M1155" s="49" t="s">
        <v>2241</v>
      </c>
      <c r="N1155" s="16"/>
      <c r="O1155" s="72">
        <f>Table1[[#This Row],[Audit Report Date]]+60</f>
        <v>44884</v>
      </c>
      <c r="P1155" s="52">
        <v>44963</v>
      </c>
      <c r="Q1155" s="82" t="s">
        <v>2350</v>
      </c>
      <c r="R1155" s="28" t="str">
        <f t="shared" ref="R1155:R1223" si="137">IF(P1155="NA", "Open", "Closed")</f>
        <v>Closed</v>
      </c>
      <c r="S1155" s="17">
        <f t="shared" ref="S1155:S1186" ca="1" si="138">IF(P1155="NA",TODAY()-D1155, P1155-D1155)</f>
        <v>139</v>
      </c>
      <c r="T1155" s="17">
        <f>IF(R1155="Open",0, P1155-O1155)</f>
        <v>79</v>
      </c>
      <c r="U1155" s="45"/>
      <c r="V1155" s="45">
        <v>70588</v>
      </c>
    </row>
    <row r="1156" spans="1:22" ht="27.6">
      <c r="A1156" s="45">
        <v>1155</v>
      </c>
      <c r="B1156" s="95" t="s">
        <v>2252</v>
      </c>
      <c r="C1156" s="49" t="s">
        <v>9</v>
      </c>
      <c r="D1156" s="51">
        <v>44824</v>
      </c>
      <c r="E1156" s="51" t="s">
        <v>2551</v>
      </c>
      <c r="F1156" s="51" t="s">
        <v>135</v>
      </c>
      <c r="G1156" s="49" t="s">
        <v>136</v>
      </c>
      <c r="H1156" s="49" t="s">
        <v>12</v>
      </c>
      <c r="I1156" s="49" t="str">
        <f t="shared" si="136"/>
        <v>Negative</v>
      </c>
      <c r="J1156" s="45">
        <v>9001</v>
      </c>
      <c r="K1156" s="49">
        <v>5.3</v>
      </c>
      <c r="L1156" s="82" t="str">
        <f>IF(J1156=9001,VLOOKUP(K1156,'ISO-reference'!$C$1:$D$67,2,FALSE),IF(J1156=45001,VLOOKUP(K1156,'ISO-reference'!$A$1:$B$40,2,FALSE),IF(J1156=21001,VLOOKUP(K1156,'ISO-reference'!$E$1:$F$75,2,FALSE),"No ISO Mapping")))</f>
        <v xml:space="preserve"> Role, Responsibility, Authority</v>
      </c>
      <c r="M1156" s="49" t="s">
        <v>2241</v>
      </c>
      <c r="N1156" s="16"/>
      <c r="O1156" s="72">
        <f>Table1[[#This Row],[Audit Report Date]]+60</f>
        <v>44884</v>
      </c>
      <c r="P1156" s="52">
        <v>44963</v>
      </c>
      <c r="Q1156" s="82" t="s">
        <v>2349</v>
      </c>
      <c r="R1156" s="28" t="str">
        <f t="shared" si="137"/>
        <v>Closed</v>
      </c>
      <c r="S1156" s="17">
        <f t="shared" ca="1" si="138"/>
        <v>139</v>
      </c>
      <c r="T1156" s="17">
        <f>IF(R1156="Open",0, P1156-O1156)</f>
        <v>79</v>
      </c>
      <c r="U1156" s="45"/>
      <c r="V1156" s="45">
        <v>70715</v>
      </c>
    </row>
    <row r="1157" spans="1:22" ht="27.6">
      <c r="A1157" s="45">
        <v>1156</v>
      </c>
      <c r="B1157" s="95" t="s">
        <v>2253</v>
      </c>
      <c r="C1157" s="49" t="s">
        <v>9</v>
      </c>
      <c r="D1157" s="51">
        <v>44824</v>
      </c>
      <c r="E1157" s="51" t="s">
        <v>2551</v>
      </c>
      <c r="F1157" s="51" t="s">
        <v>135</v>
      </c>
      <c r="G1157" s="49" t="s">
        <v>136</v>
      </c>
      <c r="H1157" s="49" t="s">
        <v>12</v>
      </c>
      <c r="I1157" s="49" t="str">
        <f t="shared" si="136"/>
        <v>Negative</v>
      </c>
      <c r="J1157" s="45">
        <v>9001</v>
      </c>
      <c r="K1157" s="49">
        <v>5.3</v>
      </c>
      <c r="L1157" s="82" t="str">
        <f>IF(J1157=9001,VLOOKUP(K1157,'ISO-reference'!$C$1:$D$67,2,FALSE),IF(J1157=45001,VLOOKUP(K1157,'ISO-reference'!$A$1:$B$40,2,FALSE),IF(J1157=21001,VLOOKUP(K1157,'ISO-reference'!$E$1:$F$75,2,FALSE),"No ISO Mapping")))</f>
        <v xml:space="preserve"> Role, Responsibility, Authority</v>
      </c>
      <c r="M1157" s="49" t="s">
        <v>2241</v>
      </c>
      <c r="N1157" s="16"/>
      <c r="O1157" s="72">
        <f>Table1[[#This Row],[Audit Report Date]]+60</f>
        <v>44884</v>
      </c>
      <c r="P1157" s="52">
        <v>44846</v>
      </c>
      <c r="Q1157" s="82" t="s">
        <v>2303</v>
      </c>
      <c r="R1157" s="28" t="str">
        <f t="shared" si="137"/>
        <v>Closed</v>
      </c>
      <c r="S1157" s="17">
        <f t="shared" ca="1" si="138"/>
        <v>22</v>
      </c>
      <c r="T1157" s="17">
        <f>IF(R1157="Open",0, P1157-O1157)</f>
        <v>-38</v>
      </c>
      <c r="U1157" s="45"/>
      <c r="V1157" s="45">
        <v>70718</v>
      </c>
    </row>
    <row r="1158" spans="1:22" ht="41.4">
      <c r="A1158" s="45">
        <v>1157</v>
      </c>
      <c r="B1158" s="95" t="s">
        <v>2254</v>
      </c>
      <c r="C1158" s="49" t="s">
        <v>9</v>
      </c>
      <c r="D1158" s="51">
        <v>44824</v>
      </c>
      <c r="E1158" s="51" t="s">
        <v>2551</v>
      </c>
      <c r="F1158" s="51" t="s">
        <v>135</v>
      </c>
      <c r="G1158" s="49" t="s">
        <v>136</v>
      </c>
      <c r="H1158" s="49" t="s">
        <v>12</v>
      </c>
      <c r="I1158" s="49" t="str">
        <f t="shared" si="136"/>
        <v>Negative</v>
      </c>
      <c r="J1158" s="45">
        <v>21001</v>
      </c>
      <c r="K1158" s="49" t="s">
        <v>72</v>
      </c>
      <c r="L1158" s="82" t="str">
        <f>IF(J1158=9001,VLOOKUP(K1158,'ISO-reference'!$C$1:$D$67,2,FALSE),IF(J1158=45001,VLOOKUP(K1158,'ISO-reference'!$A$1:$B$40,2,FALSE),IF(J1158=21001,VLOOKUP(K1158,'ISO-reference'!$E$1:$F$75,2,FALSE),"No ISO Mapping")))</f>
        <v xml:space="preserve"> Control of documented information</v>
      </c>
      <c r="M1158" s="49" t="s">
        <v>2241</v>
      </c>
      <c r="N1158" s="16"/>
      <c r="O1158" s="72">
        <f>Table1[[#This Row],[Audit Report Date]]+60</f>
        <v>44884</v>
      </c>
      <c r="P1158" s="52">
        <v>45021</v>
      </c>
      <c r="Q1158" s="82" t="s">
        <v>2464</v>
      </c>
      <c r="R1158" s="28" t="str">
        <f t="shared" si="137"/>
        <v>Closed</v>
      </c>
      <c r="S1158" s="17">
        <f t="shared" ca="1" si="138"/>
        <v>197</v>
      </c>
      <c r="T1158" s="17">
        <f>IF(R1158="Open",0, P1158-O1158)</f>
        <v>137</v>
      </c>
      <c r="U1158" s="45"/>
      <c r="V1158" s="45">
        <v>70719</v>
      </c>
    </row>
    <row r="1159" spans="1:22" ht="27.6">
      <c r="A1159" s="45">
        <v>1158</v>
      </c>
      <c r="B1159" s="95" t="s">
        <v>2255</v>
      </c>
      <c r="C1159" s="49" t="s">
        <v>9</v>
      </c>
      <c r="D1159" s="51">
        <v>44824</v>
      </c>
      <c r="E1159" s="51" t="s">
        <v>2551</v>
      </c>
      <c r="F1159" s="51" t="s">
        <v>135</v>
      </c>
      <c r="G1159" s="49" t="s">
        <v>136</v>
      </c>
      <c r="H1159" s="49" t="s">
        <v>12</v>
      </c>
      <c r="I1159" s="49" t="str">
        <f t="shared" si="136"/>
        <v>Negative</v>
      </c>
      <c r="J1159" s="45">
        <v>21001</v>
      </c>
      <c r="K1159" s="49" t="s">
        <v>2106</v>
      </c>
      <c r="L1159" s="82" t="str">
        <f>IF(J1159=9001,VLOOKUP(K1159,'ISO-reference'!$C$1:$D$67,2,FALSE),IF(J1159=45001,VLOOKUP(K1159,'ISO-reference'!$A$1:$B$40,2,FALSE),IF(J1159=21001,VLOOKUP(K1159,'ISO-reference'!$E$1:$F$75,2,FALSE),"No ISO Mapping")))</f>
        <v>Methods for monitoring, measurement, analysis and evaluation</v>
      </c>
      <c r="M1159" s="49" t="s">
        <v>2241</v>
      </c>
      <c r="N1159" s="16"/>
      <c r="O1159" s="72">
        <f>Table1[[#This Row],[Audit Report Date]]+60</f>
        <v>44884</v>
      </c>
      <c r="P1159" s="52">
        <v>44872</v>
      </c>
      <c r="Q1159" s="82" t="s">
        <v>2324</v>
      </c>
      <c r="R1159" s="28" t="str">
        <f t="shared" si="137"/>
        <v>Closed</v>
      </c>
      <c r="S1159" s="17">
        <f t="shared" ca="1" si="138"/>
        <v>48</v>
      </c>
      <c r="T1159" s="17">
        <f>IF(R1159="Open",0, P1159-O1159)</f>
        <v>-12</v>
      </c>
      <c r="U1159" s="45"/>
      <c r="V1159" s="45">
        <v>70721</v>
      </c>
    </row>
    <row r="1160" spans="1:22" ht="27.6">
      <c r="A1160" s="45">
        <v>1159</v>
      </c>
      <c r="B1160" s="95" t="s">
        <v>2256</v>
      </c>
      <c r="C1160" s="49" t="s">
        <v>9</v>
      </c>
      <c r="D1160" s="51">
        <v>44824</v>
      </c>
      <c r="E1160" s="51" t="s">
        <v>2551</v>
      </c>
      <c r="F1160" s="51" t="s">
        <v>135</v>
      </c>
      <c r="G1160" s="49" t="s">
        <v>136</v>
      </c>
      <c r="H1160" s="49" t="s">
        <v>12</v>
      </c>
      <c r="I1160" s="49" t="str">
        <f t="shared" si="136"/>
        <v>Negative</v>
      </c>
      <c r="J1160" s="45">
        <v>45001</v>
      </c>
      <c r="K1160" s="49">
        <v>8.1</v>
      </c>
      <c r="L1160" s="82" t="str">
        <f>IF(J1160=9001,VLOOKUP(K1160,'ISO-reference'!$C$1:$D$67,2,FALSE),IF(J1160=45001,VLOOKUP(K1160,'ISO-reference'!$A$1:$B$40,2,FALSE),IF(J1160=21001,VLOOKUP(K1160,'ISO-reference'!$E$1:$F$75,2,FALSE),"No ISO Mapping")))</f>
        <v xml:space="preserve"> Operational planning and control</v>
      </c>
      <c r="M1160" s="49" t="s">
        <v>2241</v>
      </c>
      <c r="N1160" s="16"/>
      <c r="O1160" s="72">
        <f>Table1[[#This Row],[Audit Report Date]]+60</f>
        <v>44884</v>
      </c>
      <c r="P1160" s="52">
        <v>44873</v>
      </c>
      <c r="Q1160" s="82" t="s">
        <v>2326</v>
      </c>
      <c r="R1160" s="28" t="str">
        <f t="shared" si="137"/>
        <v>Closed</v>
      </c>
      <c r="S1160" s="17">
        <f t="shared" ca="1" si="138"/>
        <v>49</v>
      </c>
      <c r="T1160" s="17">
        <f t="shared" ref="T1160:T1223" si="139">IF(R1160="Open",0, P1160-O1160)</f>
        <v>-11</v>
      </c>
      <c r="U1160" s="45"/>
      <c r="V1160" s="45">
        <v>70722</v>
      </c>
    </row>
    <row r="1161" spans="1:22">
      <c r="A1161" s="45">
        <v>1160</v>
      </c>
      <c r="B1161" s="95" t="s">
        <v>2257</v>
      </c>
      <c r="C1161" s="49" t="s">
        <v>9</v>
      </c>
      <c r="D1161" s="51">
        <v>44824</v>
      </c>
      <c r="E1161" s="51" t="s">
        <v>2551</v>
      </c>
      <c r="F1161" s="51" t="s">
        <v>135</v>
      </c>
      <c r="G1161" s="49" t="s">
        <v>136</v>
      </c>
      <c r="H1161" s="49" t="s">
        <v>88</v>
      </c>
      <c r="I1161" s="49" t="str">
        <f t="shared" si="136"/>
        <v>Neutral</v>
      </c>
      <c r="J1161" s="45">
        <v>21001</v>
      </c>
      <c r="K1161" s="49">
        <v>6.1</v>
      </c>
      <c r="L1161" s="82" t="str">
        <f>IF(J1161=9001,VLOOKUP(K1161,'ISO-reference'!$C$1:$D$67,2,FALSE),IF(J1161=45001,VLOOKUP(K1161,'ISO-reference'!$A$1:$B$40,2,FALSE),IF(J1161=21001,VLOOKUP(K1161,'ISO-reference'!$E$1:$F$75,2,FALSE),"No ISO Mapping")))</f>
        <v xml:space="preserve"> Actions to address risks &amp; opportunities</v>
      </c>
      <c r="M1161" s="49" t="s">
        <v>2241</v>
      </c>
      <c r="N1161" s="16"/>
      <c r="O1161" s="72">
        <f>Table1[[#This Row],[Audit Report Date]]+60</f>
        <v>44884</v>
      </c>
      <c r="P1161" s="52">
        <v>44868</v>
      </c>
      <c r="Q1161" s="82" t="s">
        <v>2323</v>
      </c>
      <c r="R1161" s="28" t="str">
        <f t="shared" si="137"/>
        <v>Closed</v>
      </c>
      <c r="S1161" s="17">
        <f t="shared" ca="1" si="138"/>
        <v>44</v>
      </c>
      <c r="T1161" s="17">
        <f t="shared" si="139"/>
        <v>-16</v>
      </c>
      <c r="U1161" s="45"/>
      <c r="V1161" s="45">
        <v>70724</v>
      </c>
    </row>
    <row r="1162" spans="1:22" ht="41.4">
      <c r="A1162" s="45">
        <v>1161</v>
      </c>
      <c r="B1162" s="95" t="s">
        <v>2258</v>
      </c>
      <c r="C1162" s="49" t="s">
        <v>9</v>
      </c>
      <c r="D1162" s="51">
        <v>44824</v>
      </c>
      <c r="E1162" s="51" t="s">
        <v>2551</v>
      </c>
      <c r="F1162" s="51" t="s">
        <v>135</v>
      </c>
      <c r="G1162" s="49" t="s">
        <v>136</v>
      </c>
      <c r="H1162" s="49" t="s">
        <v>88</v>
      </c>
      <c r="I1162" s="49" t="str">
        <f t="shared" si="136"/>
        <v>Neutral</v>
      </c>
      <c r="J1162" s="45">
        <v>9001</v>
      </c>
      <c r="K1162" s="49">
        <v>7.5</v>
      </c>
      <c r="L1162" s="82" t="str">
        <f>IF(J1162=9001,VLOOKUP(K1162,'ISO-reference'!$C$1:$D$67,2,FALSE),IF(J1162=45001,VLOOKUP(K1162,'ISO-reference'!$A$1:$B$40,2,FALSE),IF(J1162=21001,VLOOKUP(K1162,'ISO-reference'!$E$1:$F$75,2,FALSE),"No ISO Mapping")))</f>
        <v xml:space="preserve"> Documented information</v>
      </c>
      <c r="M1162" s="49" t="s">
        <v>2241</v>
      </c>
      <c r="N1162" s="16"/>
      <c r="O1162" s="72">
        <f>Table1[[#This Row],[Audit Report Date]]+60</f>
        <v>44884</v>
      </c>
      <c r="P1162" s="52">
        <v>44938</v>
      </c>
      <c r="Q1162" s="82" t="s">
        <v>2345</v>
      </c>
      <c r="R1162" s="28" t="str">
        <f t="shared" si="137"/>
        <v>Closed</v>
      </c>
      <c r="S1162" s="17">
        <f t="shared" ca="1" si="138"/>
        <v>114</v>
      </c>
      <c r="T1162" s="17">
        <f t="shared" si="139"/>
        <v>54</v>
      </c>
      <c r="U1162" s="45"/>
      <c r="V1162" s="45">
        <v>70725</v>
      </c>
    </row>
    <row r="1163" spans="1:22" ht="27.6">
      <c r="A1163" s="45">
        <v>1162</v>
      </c>
      <c r="B1163" s="95" t="s">
        <v>2259</v>
      </c>
      <c r="C1163" s="49" t="s">
        <v>9</v>
      </c>
      <c r="D1163" s="51">
        <v>44824</v>
      </c>
      <c r="E1163" s="51" t="s">
        <v>2551</v>
      </c>
      <c r="F1163" s="51" t="s">
        <v>135</v>
      </c>
      <c r="G1163" s="49" t="s">
        <v>136</v>
      </c>
      <c r="H1163" s="49" t="s">
        <v>88</v>
      </c>
      <c r="I1163" s="49" t="str">
        <f t="shared" si="136"/>
        <v>Neutral</v>
      </c>
      <c r="J1163" s="45">
        <v>45001</v>
      </c>
      <c r="K1163" s="49">
        <v>7.4</v>
      </c>
      <c r="L1163" s="82" t="str">
        <f>IF(J1163=9001,VLOOKUP(K1163,'ISO-reference'!$C$1:$D$67,2,FALSE),IF(J1163=45001,VLOOKUP(K1163,'ISO-reference'!$A$1:$B$40,2,FALSE),IF(J1163=21001,VLOOKUP(K1163,'ISO-reference'!$E$1:$F$75,2,FALSE),"No ISO Mapping")))</f>
        <v xml:space="preserve"> Communication</v>
      </c>
      <c r="M1163" s="49" t="s">
        <v>2241</v>
      </c>
      <c r="N1163" s="16"/>
      <c r="O1163" s="72">
        <f>Table1[[#This Row],[Audit Report Date]]+60</f>
        <v>44884</v>
      </c>
      <c r="P1163" s="52">
        <v>44865</v>
      </c>
      <c r="Q1163" s="82" t="s">
        <v>2307</v>
      </c>
      <c r="R1163" s="28" t="str">
        <f t="shared" si="137"/>
        <v>Closed</v>
      </c>
      <c r="S1163" s="17">
        <f t="shared" ca="1" si="138"/>
        <v>41</v>
      </c>
      <c r="T1163" s="17">
        <f t="shared" si="139"/>
        <v>-19</v>
      </c>
      <c r="U1163" s="45"/>
      <c r="V1163" s="45">
        <v>70726</v>
      </c>
    </row>
    <row r="1164" spans="1:22" ht="27.6">
      <c r="A1164" s="45">
        <v>1163</v>
      </c>
      <c r="B1164" s="95" t="s">
        <v>2260</v>
      </c>
      <c r="C1164" s="49" t="s">
        <v>9</v>
      </c>
      <c r="D1164" s="51">
        <v>44824</v>
      </c>
      <c r="E1164" s="51" t="s">
        <v>2551</v>
      </c>
      <c r="F1164" s="51" t="s">
        <v>135</v>
      </c>
      <c r="G1164" s="49" t="s">
        <v>136</v>
      </c>
      <c r="H1164" s="49" t="s">
        <v>88</v>
      </c>
      <c r="I1164" s="49" t="str">
        <f t="shared" si="136"/>
        <v>Neutral</v>
      </c>
      <c r="J1164" s="45">
        <v>21001</v>
      </c>
      <c r="K1164" s="49" t="s">
        <v>2106</v>
      </c>
      <c r="L1164" s="82" t="str">
        <f>IF(J1164=9001,VLOOKUP(K1164,'ISO-reference'!$C$1:$D$67,2,FALSE),IF(J1164=45001,VLOOKUP(K1164,'ISO-reference'!$A$1:$B$40,2,FALSE),IF(J1164=21001,VLOOKUP(K1164,'ISO-reference'!$E$1:$F$75,2,FALSE),"No ISO Mapping")))</f>
        <v>Methods for monitoring, measurement, analysis and evaluation</v>
      </c>
      <c r="M1164" s="49" t="s">
        <v>2241</v>
      </c>
      <c r="N1164" s="16"/>
      <c r="O1164" s="72">
        <f>Table1[[#This Row],[Audit Report Date]]+60</f>
        <v>44884</v>
      </c>
      <c r="P1164" s="52">
        <v>44865</v>
      </c>
      <c r="Q1164" s="82" t="s">
        <v>2306</v>
      </c>
      <c r="R1164" s="28" t="str">
        <f t="shared" si="137"/>
        <v>Closed</v>
      </c>
      <c r="S1164" s="17">
        <f t="shared" ca="1" si="138"/>
        <v>41</v>
      </c>
      <c r="T1164" s="17">
        <f t="shared" si="139"/>
        <v>-19</v>
      </c>
      <c r="U1164" s="45"/>
      <c r="V1164" s="45">
        <v>70727</v>
      </c>
    </row>
    <row r="1165" spans="1:22" ht="27.6">
      <c r="A1165" s="45">
        <v>1164</v>
      </c>
      <c r="B1165" s="95" t="s">
        <v>2261</v>
      </c>
      <c r="C1165" s="49" t="s">
        <v>9</v>
      </c>
      <c r="D1165" s="51">
        <v>44824</v>
      </c>
      <c r="E1165" s="51" t="s">
        <v>2551</v>
      </c>
      <c r="F1165" s="51" t="s">
        <v>135</v>
      </c>
      <c r="G1165" s="49" t="s">
        <v>136</v>
      </c>
      <c r="H1165" s="49" t="s">
        <v>88</v>
      </c>
      <c r="I1165" s="49" t="str">
        <f t="shared" si="136"/>
        <v>Neutral</v>
      </c>
      <c r="J1165" s="45">
        <v>9001</v>
      </c>
      <c r="K1165" s="49" t="s">
        <v>30</v>
      </c>
      <c r="L1165" s="82" t="str">
        <f>IF(J1165=9001,VLOOKUP(K1165,'ISO-reference'!$C$1:$D$67,2,FALSE),IF(J1165=45001,VLOOKUP(K1165,'ISO-reference'!$A$1:$B$40,2,FALSE),IF(J1165=21001,VLOOKUP(K1165,'ISO-reference'!$E$1:$F$75,2,FALSE),"No ISO Mapping")))</f>
        <v xml:space="preserve"> Monitoring &amp; measuring resources</v>
      </c>
      <c r="M1165" s="49" t="s">
        <v>2241</v>
      </c>
      <c r="N1165" s="16"/>
      <c r="O1165" s="72">
        <f>Table1[[#This Row],[Audit Report Date]]+60</f>
        <v>44884</v>
      </c>
      <c r="P1165" s="52">
        <v>44846</v>
      </c>
      <c r="Q1165" s="82" t="s">
        <v>2301</v>
      </c>
      <c r="R1165" s="28" t="str">
        <f t="shared" si="137"/>
        <v>Closed</v>
      </c>
      <c r="S1165" s="17">
        <f t="shared" ca="1" si="138"/>
        <v>22</v>
      </c>
      <c r="T1165" s="17">
        <f t="shared" si="139"/>
        <v>-38</v>
      </c>
      <c r="U1165" s="45"/>
      <c r="V1165" s="45">
        <v>70729</v>
      </c>
    </row>
    <row r="1166" spans="1:22" ht="41.4">
      <c r="A1166" s="45">
        <v>1165</v>
      </c>
      <c r="B1166" s="95" t="s">
        <v>2262</v>
      </c>
      <c r="C1166" s="49" t="s">
        <v>9</v>
      </c>
      <c r="D1166" s="51">
        <v>44824</v>
      </c>
      <c r="E1166" s="51" t="s">
        <v>2551</v>
      </c>
      <c r="F1166" s="51" t="s">
        <v>135</v>
      </c>
      <c r="G1166" s="49" t="s">
        <v>136</v>
      </c>
      <c r="H1166" s="49" t="s">
        <v>88</v>
      </c>
      <c r="I1166" s="49" t="str">
        <f t="shared" si="136"/>
        <v>Neutral</v>
      </c>
      <c r="J1166" s="45">
        <v>21001</v>
      </c>
      <c r="K1166" s="49" t="s">
        <v>1586</v>
      </c>
      <c r="L1166" s="82" t="str">
        <f>IF(J1166=9001,VLOOKUP(K1166,'ISO-reference'!$C$1:$D$67,2,FALSE),IF(J1166=45001,VLOOKUP(K1166,'ISO-reference'!$A$1:$B$40,2,FALSE),IF(J1166=21001,VLOOKUP(K1166,'ISO-reference'!$E$1:$F$75,2,FALSE),"No ISO Mapping")))</f>
        <v>Communication arrangements</v>
      </c>
      <c r="M1166" s="49" t="s">
        <v>2241</v>
      </c>
      <c r="N1166" s="16"/>
      <c r="O1166" s="72">
        <f>Table1[[#This Row],[Audit Report Date]]+60</f>
        <v>44884</v>
      </c>
      <c r="P1166" s="52">
        <v>44873</v>
      </c>
      <c r="Q1166" s="82" t="s">
        <v>2328</v>
      </c>
      <c r="R1166" s="28" t="str">
        <f t="shared" si="137"/>
        <v>Closed</v>
      </c>
      <c r="S1166" s="17">
        <f t="shared" ca="1" si="138"/>
        <v>49</v>
      </c>
      <c r="T1166" s="17">
        <f t="shared" si="139"/>
        <v>-11</v>
      </c>
      <c r="U1166" s="45"/>
      <c r="V1166" s="45">
        <v>70732</v>
      </c>
    </row>
    <row r="1167" spans="1:22" ht="27.6">
      <c r="A1167" s="45">
        <v>1166</v>
      </c>
      <c r="B1167" s="95" t="s">
        <v>2263</v>
      </c>
      <c r="C1167" s="49" t="s">
        <v>9</v>
      </c>
      <c r="D1167" s="51">
        <v>44824</v>
      </c>
      <c r="E1167" s="51" t="s">
        <v>2551</v>
      </c>
      <c r="F1167" s="51" t="s">
        <v>135</v>
      </c>
      <c r="G1167" s="49" t="s">
        <v>136</v>
      </c>
      <c r="H1167" s="49" t="s">
        <v>88</v>
      </c>
      <c r="I1167" s="49" t="str">
        <f t="shared" si="136"/>
        <v>Neutral</v>
      </c>
      <c r="J1167" s="45">
        <v>9001</v>
      </c>
      <c r="K1167" s="49">
        <v>7.5</v>
      </c>
      <c r="L1167" s="82" t="str">
        <f>IF(J1167=9001,VLOOKUP(K1167,'ISO-reference'!$C$1:$D$67,2,FALSE),IF(J1167=45001,VLOOKUP(K1167,'ISO-reference'!$A$1:$B$40,2,FALSE),IF(J1167=21001,VLOOKUP(K1167,'ISO-reference'!$E$1:$F$75,2,FALSE),"No ISO Mapping")))</f>
        <v xml:space="preserve"> Documented information</v>
      </c>
      <c r="M1167" s="49" t="s">
        <v>489</v>
      </c>
      <c r="N1167" s="16"/>
      <c r="O1167" s="72">
        <f>Table1[[#This Row],[Audit Report Date]]+60</f>
        <v>44884</v>
      </c>
      <c r="P1167" s="52">
        <v>44873</v>
      </c>
      <c r="Q1167" s="82" t="s">
        <v>2329</v>
      </c>
      <c r="R1167" s="28" t="str">
        <f t="shared" si="137"/>
        <v>Closed</v>
      </c>
      <c r="S1167" s="17">
        <f t="shared" ca="1" si="138"/>
        <v>49</v>
      </c>
      <c r="T1167" s="17">
        <f t="shared" si="139"/>
        <v>-11</v>
      </c>
      <c r="U1167" s="45"/>
      <c r="V1167" s="45">
        <v>70733</v>
      </c>
    </row>
    <row r="1168" spans="1:22">
      <c r="A1168" s="45">
        <v>1167</v>
      </c>
      <c r="B1168" s="95" t="s">
        <v>2264</v>
      </c>
      <c r="C1168" s="49" t="s">
        <v>9</v>
      </c>
      <c r="D1168" s="51">
        <v>44824</v>
      </c>
      <c r="E1168" s="51" t="s">
        <v>2551</v>
      </c>
      <c r="F1168" s="51" t="s">
        <v>135</v>
      </c>
      <c r="G1168" s="49" t="s">
        <v>136</v>
      </c>
      <c r="H1168" s="49" t="s">
        <v>88</v>
      </c>
      <c r="I1168" s="49" t="str">
        <f t="shared" si="136"/>
        <v>Neutral</v>
      </c>
      <c r="J1168" s="45">
        <v>9001</v>
      </c>
      <c r="K1168" s="49" t="s">
        <v>1629</v>
      </c>
      <c r="L1168" s="82" t="str">
        <f>IF(J1168=9001,VLOOKUP(K1168,'ISO-reference'!$C$1:$D$67,2,FALSE),IF(J1168=45001,VLOOKUP(K1168,'ISO-reference'!$A$1:$B$40,2,FALSE),IF(J1168=21001,VLOOKUP(K1168,'ISO-reference'!$E$1:$F$75,2,FALSE),"No ISO Mapping")))</f>
        <v xml:space="preserve"> Identification &amp; traceability</v>
      </c>
      <c r="M1168" s="49" t="s">
        <v>16</v>
      </c>
      <c r="N1168" s="16"/>
      <c r="O1168" s="72">
        <f>Table1[[#This Row],[Audit Report Date]]+60</f>
        <v>44884</v>
      </c>
      <c r="P1168" s="52">
        <v>44907</v>
      </c>
      <c r="Q1168" s="82" t="s">
        <v>2339</v>
      </c>
      <c r="R1168" s="28" t="str">
        <f t="shared" si="137"/>
        <v>Closed</v>
      </c>
      <c r="S1168" s="17">
        <f t="shared" ca="1" si="138"/>
        <v>83</v>
      </c>
      <c r="T1168" s="17">
        <f t="shared" si="139"/>
        <v>23</v>
      </c>
      <c r="U1168" s="45"/>
      <c r="V1168" s="45">
        <v>70735</v>
      </c>
    </row>
    <row r="1169" spans="1:22" ht="27.6">
      <c r="A1169" s="45">
        <v>1168</v>
      </c>
      <c r="B1169" s="95" t="s">
        <v>2265</v>
      </c>
      <c r="C1169" s="49" t="s">
        <v>9</v>
      </c>
      <c r="D1169" s="51">
        <v>44824</v>
      </c>
      <c r="E1169" s="51" t="s">
        <v>2551</v>
      </c>
      <c r="F1169" s="51" t="s">
        <v>135</v>
      </c>
      <c r="G1169" s="49" t="s">
        <v>136</v>
      </c>
      <c r="H1169" s="49" t="s">
        <v>88</v>
      </c>
      <c r="I1169" s="49" t="str">
        <f t="shared" si="136"/>
        <v>Neutral</v>
      </c>
      <c r="J1169" s="45">
        <v>45001</v>
      </c>
      <c r="K1169" s="49">
        <v>8.1999999999999993</v>
      </c>
      <c r="L1169" s="82" t="str">
        <f>IF(J1169=9001,VLOOKUP(K1169,'ISO-reference'!$C$1:$D$67,2,FALSE),IF(J1169=45001,VLOOKUP(K1169,'ISO-reference'!$A$1:$B$40,2,FALSE),IF(J1169=21001,VLOOKUP(K1169,'ISO-reference'!$E$1:$F$75,2,FALSE),"No ISO Mapping")))</f>
        <v xml:space="preserve"> Emergency preparedness and response</v>
      </c>
      <c r="M1169" s="49" t="s">
        <v>16</v>
      </c>
      <c r="N1169" s="16"/>
      <c r="O1169" s="72">
        <f>Table1[[#This Row],[Audit Report Date]]+60</f>
        <v>44884</v>
      </c>
      <c r="P1169" s="52">
        <v>44846</v>
      </c>
      <c r="Q1169" s="82" t="s">
        <v>2302</v>
      </c>
      <c r="R1169" s="28" t="str">
        <f t="shared" si="137"/>
        <v>Closed</v>
      </c>
      <c r="S1169" s="17">
        <f t="shared" ca="1" si="138"/>
        <v>22</v>
      </c>
      <c r="T1169" s="17">
        <f t="shared" si="139"/>
        <v>-38</v>
      </c>
      <c r="U1169" s="45"/>
      <c r="V1169" s="45">
        <v>70736</v>
      </c>
    </row>
    <row r="1170" spans="1:22" ht="27.6">
      <c r="A1170" s="45">
        <v>1169</v>
      </c>
      <c r="B1170" s="95" t="s">
        <v>2266</v>
      </c>
      <c r="C1170" s="49" t="s">
        <v>9</v>
      </c>
      <c r="D1170" s="51">
        <v>44824</v>
      </c>
      <c r="E1170" s="51" t="s">
        <v>2551</v>
      </c>
      <c r="F1170" s="51" t="s">
        <v>135</v>
      </c>
      <c r="G1170" s="49" t="s">
        <v>136</v>
      </c>
      <c r="H1170" s="49" t="s">
        <v>88</v>
      </c>
      <c r="I1170" s="49" t="str">
        <f t="shared" si="136"/>
        <v>Neutral</v>
      </c>
      <c r="J1170" s="45">
        <v>45001</v>
      </c>
      <c r="K1170" s="49" t="s">
        <v>591</v>
      </c>
      <c r="L1170" s="82" t="str">
        <f>IF(J1170=9001,VLOOKUP(K1170,'ISO-reference'!$C$1:$D$67,2,FALSE),IF(J1170=45001,VLOOKUP(K1170,'ISO-reference'!$A$1:$B$40,2,FALSE),IF(J1170=21001,VLOOKUP(K1170,'ISO-reference'!$E$1:$F$75,2,FALSE),"No ISO Mapping")))</f>
        <v xml:space="preserve"> Eliminating Hazards and reducing OH&amp;S risks</v>
      </c>
      <c r="M1170" s="49" t="s">
        <v>16</v>
      </c>
      <c r="N1170" s="16"/>
      <c r="O1170" s="72">
        <f>Table1[[#This Row],[Audit Report Date]]+60</f>
        <v>44884</v>
      </c>
      <c r="P1170" s="52">
        <v>44846</v>
      </c>
      <c r="Q1170" s="82" t="s">
        <v>2295</v>
      </c>
      <c r="R1170" s="28" t="str">
        <f t="shared" si="137"/>
        <v>Closed</v>
      </c>
      <c r="S1170" s="17">
        <f t="shared" ca="1" si="138"/>
        <v>22</v>
      </c>
      <c r="T1170" s="17">
        <f t="shared" si="139"/>
        <v>-38</v>
      </c>
      <c r="U1170" s="45"/>
      <c r="V1170" s="45">
        <v>70739</v>
      </c>
    </row>
    <row r="1171" spans="1:22" ht="27.6">
      <c r="A1171" s="45">
        <v>1170</v>
      </c>
      <c r="B1171" s="95" t="s">
        <v>2267</v>
      </c>
      <c r="C1171" s="49" t="s">
        <v>9</v>
      </c>
      <c r="D1171" s="51">
        <v>44824</v>
      </c>
      <c r="E1171" s="51" t="s">
        <v>2551</v>
      </c>
      <c r="F1171" s="51" t="s">
        <v>135</v>
      </c>
      <c r="G1171" s="49" t="s">
        <v>136</v>
      </c>
      <c r="H1171" s="49" t="s">
        <v>88</v>
      </c>
      <c r="I1171" s="49" t="str">
        <f t="shared" si="136"/>
        <v>Neutral</v>
      </c>
      <c r="J1171" s="45">
        <v>45001</v>
      </c>
      <c r="K1171" s="49" t="s">
        <v>591</v>
      </c>
      <c r="L1171" s="82" t="str">
        <f>IF(J1171=9001,VLOOKUP(K1171,'ISO-reference'!$C$1:$D$67,2,FALSE),IF(J1171=45001,VLOOKUP(K1171,'ISO-reference'!$A$1:$B$40,2,FALSE),IF(J1171=21001,VLOOKUP(K1171,'ISO-reference'!$E$1:$F$75,2,FALSE),"No ISO Mapping")))</f>
        <v xml:space="preserve"> Eliminating Hazards and reducing OH&amp;S risks</v>
      </c>
      <c r="M1171" s="49" t="s">
        <v>16</v>
      </c>
      <c r="N1171" s="16"/>
      <c r="O1171" s="72">
        <f>Table1[[#This Row],[Audit Report Date]]+60</f>
        <v>44884</v>
      </c>
      <c r="P1171" s="52">
        <v>44873</v>
      </c>
      <c r="Q1171" s="82" t="s">
        <v>2325</v>
      </c>
      <c r="R1171" s="28" t="str">
        <f t="shared" si="137"/>
        <v>Closed</v>
      </c>
      <c r="S1171" s="17">
        <f t="shared" ca="1" si="138"/>
        <v>49</v>
      </c>
      <c r="T1171" s="17">
        <f t="shared" si="139"/>
        <v>-11</v>
      </c>
      <c r="U1171" s="45"/>
      <c r="V1171" s="45">
        <v>70740</v>
      </c>
    </row>
    <row r="1172" spans="1:22" ht="27.6">
      <c r="A1172" s="45">
        <v>1171</v>
      </c>
      <c r="B1172" s="95" t="s">
        <v>2268</v>
      </c>
      <c r="C1172" s="49" t="s">
        <v>9</v>
      </c>
      <c r="D1172" s="51">
        <v>44824</v>
      </c>
      <c r="E1172" s="51" t="s">
        <v>2551</v>
      </c>
      <c r="F1172" s="51" t="s">
        <v>135</v>
      </c>
      <c r="G1172" s="49" t="s">
        <v>136</v>
      </c>
      <c r="H1172" s="49" t="s">
        <v>88</v>
      </c>
      <c r="I1172" s="49" t="str">
        <f t="shared" si="136"/>
        <v>Neutral</v>
      </c>
      <c r="J1172" s="45">
        <v>45001</v>
      </c>
      <c r="K1172" s="49" t="s">
        <v>591</v>
      </c>
      <c r="L1172" s="82" t="str">
        <f>IF(J1172=9001,VLOOKUP(K1172,'ISO-reference'!$C$1:$D$67,2,FALSE),IF(J1172=45001,VLOOKUP(K1172,'ISO-reference'!$A$1:$B$40,2,FALSE),IF(J1172=21001,VLOOKUP(K1172,'ISO-reference'!$E$1:$F$75,2,FALSE),"No ISO Mapping")))</f>
        <v xml:space="preserve"> Eliminating Hazards and reducing OH&amp;S risks</v>
      </c>
      <c r="M1172" s="49" t="s">
        <v>16</v>
      </c>
      <c r="N1172" s="16"/>
      <c r="O1172" s="72">
        <f>Table1[[#This Row],[Audit Report Date]]+60</f>
        <v>44884</v>
      </c>
      <c r="P1172" s="52">
        <v>44956</v>
      </c>
      <c r="Q1172" s="82" t="s">
        <v>2347</v>
      </c>
      <c r="R1172" s="28" t="str">
        <f t="shared" si="137"/>
        <v>Closed</v>
      </c>
      <c r="S1172" s="17">
        <f t="shared" ca="1" si="138"/>
        <v>132</v>
      </c>
      <c r="T1172" s="17">
        <f t="shared" si="139"/>
        <v>72</v>
      </c>
      <c r="U1172" s="45"/>
      <c r="V1172" s="45">
        <v>70742</v>
      </c>
    </row>
    <row r="1173" spans="1:22" ht="27.6">
      <c r="A1173" s="45">
        <v>1172</v>
      </c>
      <c r="B1173" s="95" t="s">
        <v>2269</v>
      </c>
      <c r="C1173" s="49" t="s">
        <v>9</v>
      </c>
      <c r="D1173" s="51">
        <v>44824</v>
      </c>
      <c r="E1173" s="51" t="s">
        <v>2551</v>
      </c>
      <c r="F1173" s="51" t="s">
        <v>135</v>
      </c>
      <c r="G1173" s="49" t="s">
        <v>136</v>
      </c>
      <c r="H1173" s="49" t="s">
        <v>88</v>
      </c>
      <c r="I1173" s="49" t="str">
        <f t="shared" si="136"/>
        <v>Neutral</v>
      </c>
      <c r="J1173" s="45">
        <v>45001</v>
      </c>
      <c r="K1173" s="49" t="s">
        <v>591</v>
      </c>
      <c r="L1173" s="82" t="str">
        <f>IF(J1173=9001,VLOOKUP(K1173,'ISO-reference'!$C$1:$D$67,2,FALSE),IF(J1173=45001,VLOOKUP(K1173,'ISO-reference'!$A$1:$B$40,2,FALSE),IF(J1173=21001,VLOOKUP(K1173,'ISO-reference'!$E$1:$F$75,2,FALSE),"No ISO Mapping")))</f>
        <v xml:space="preserve"> Eliminating Hazards and reducing OH&amp;S risks</v>
      </c>
      <c r="M1173" s="49" t="s">
        <v>16</v>
      </c>
      <c r="N1173" s="16"/>
      <c r="O1173" s="72">
        <f>Table1[[#This Row],[Audit Report Date]]+60</f>
        <v>44884</v>
      </c>
      <c r="P1173" s="52">
        <v>44846</v>
      </c>
      <c r="Q1173" s="82" t="s">
        <v>2297</v>
      </c>
      <c r="R1173" s="28" t="str">
        <f t="shared" si="137"/>
        <v>Closed</v>
      </c>
      <c r="S1173" s="17">
        <f t="shared" ca="1" si="138"/>
        <v>22</v>
      </c>
      <c r="T1173" s="17">
        <f t="shared" si="139"/>
        <v>-38</v>
      </c>
      <c r="U1173" s="45"/>
      <c r="V1173" s="45">
        <v>70743</v>
      </c>
    </row>
    <row r="1174" spans="1:22" ht="27.6">
      <c r="A1174" s="45">
        <v>1173</v>
      </c>
      <c r="B1174" s="95" t="s">
        <v>2270</v>
      </c>
      <c r="C1174" s="49" t="s">
        <v>9</v>
      </c>
      <c r="D1174" s="51">
        <v>44824</v>
      </c>
      <c r="E1174" s="51" t="s">
        <v>2551</v>
      </c>
      <c r="F1174" s="51" t="s">
        <v>135</v>
      </c>
      <c r="G1174" s="49" t="s">
        <v>136</v>
      </c>
      <c r="H1174" s="49" t="s">
        <v>88</v>
      </c>
      <c r="I1174" s="49" t="str">
        <f t="shared" si="136"/>
        <v>Neutral</v>
      </c>
      <c r="J1174" s="45">
        <v>45001</v>
      </c>
      <c r="K1174" s="49" t="s">
        <v>591</v>
      </c>
      <c r="L1174" s="82" t="str">
        <f>IF(J1174=9001,VLOOKUP(K1174,'ISO-reference'!$C$1:$D$67,2,FALSE),IF(J1174=45001,VLOOKUP(K1174,'ISO-reference'!$A$1:$B$40,2,FALSE),IF(J1174=21001,VLOOKUP(K1174,'ISO-reference'!$E$1:$F$75,2,FALSE),"No ISO Mapping")))</f>
        <v xml:space="preserve"> Eliminating Hazards and reducing OH&amp;S risks</v>
      </c>
      <c r="M1174" s="49" t="s">
        <v>16</v>
      </c>
      <c r="N1174" s="16"/>
      <c r="O1174" s="72">
        <f>Table1[[#This Row],[Audit Report Date]]+60</f>
        <v>44884</v>
      </c>
      <c r="P1174" s="52">
        <v>44957</v>
      </c>
      <c r="Q1174" s="82" t="s">
        <v>2348</v>
      </c>
      <c r="R1174" s="28" t="str">
        <f t="shared" si="137"/>
        <v>Closed</v>
      </c>
      <c r="S1174" s="17">
        <f t="shared" ca="1" si="138"/>
        <v>133</v>
      </c>
      <c r="T1174" s="17">
        <f t="shared" si="139"/>
        <v>73</v>
      </c>
      <c r="U1174" s="45"/>
      <c r="V1174" s="45">
        <v>70744</v>
      </c>
    </row>
    <row r="1175" spans="1:22" ht="27.6">
      <c r="A1175" s="45">
        <v>1174</v>
      </c>
      <c r="B1175" s="95" t="s">
        <v>2271</v>
      </c>
      <c r="C1175" s="49" t="s">
        <v>9</v>
      </c>
      <c r="D1175" s="51">
        <v>44824</v>
      </c>
      <c r="E1175" s="51" t="s">
        <v>2551</v>
      </c>
      <c r="F1175" s="51" t="s">
        <v>135</v>
      </c>
      <c r="G1175" s="49" t="s">
        <v>136</v>
      </c>
      <c r="H1175" s="49" t="s">
        <v>88</v>
      </c>
      <c r="I1175" s="49" t="str">
        <f t="shared" si="136"/>
        <v>Neutral</v>
      </c>
      <c r="J1175" s="45">
        <v>45001</v>
      </c>
      <c r="K1175" s="49" t="s">
        <v>591</v>
      </c>
      <c r="L1175" s="82" t="str">
        <f>IF(J1175=9001,VLOOKUP(K1175,'ISO-reference'!$C$1:$D$67,2,FALSE),IF(J1175=45001,VLOOKUP(K1175,'ISO-reference'!$A$1:$B$40,2,FALSE),IF(J1175=21001,VLOOKUP(K1175,'ISO-reference'!$E$1:$F$75,2,FALSE),"No ISO Mapping")))</f>
        <v xml:space="preserve"> Eliminating Hazards and reducing OH&amp;S risks</v>
      </c>
      <c r="M1175" s="49" t="s">
        <v>16</v>
      </c>
      <c r="N1175" s="16"/>
      <c r="O1175" s="72">
        <f>Table1[[#This Row],[Audit Report Date]]+60</f>
        <v>44884</v>
      </c>
      <c r="P1175" s="52">
        <v>44935</v>
      </c>
      <c r="Q1175" s="82" t="s">
        <v>2342</v>
      </c>
      <c r="R1175" s="28" t="str">
        <f t="shared" si="137"/>
        <v>Closed</v>
      </c>
      <c r="S1175" s="17">
        <f t="shared" ca="1" si="138"/>
        <v>111</v>
      </c>
      <c r="T1175" s="17">
        <f t="shared" si="139"/>
        <v>51</v>
      </c>
      <c r="U1175" s="45"/>
      <c r="V1175" s="45">
        <v>70745</v>
      </c>
    </row>
    <row r="1176" spans="1:22">
      <c r="A1176" s="45">
        <v>1175</v>
      </c>
      <c r="B1176" s="95" t="s">
        <v>2272</v>
      </c>
      <c r="C1176" s="49" t="s">
        <v>9</v>
      </c>
      <c r="D1176" s="51">
        <v>44824</v>
      </c>
      <c r="E1176" s="51" t="s">
        <v>2551</v>
      </c>
      <c r="F1176" s="51" t="s">
        <v>135</v>
      </c>
      <c r="G1176" s="49" t="s">
        <v>136</v>
      </c>
      <c r="H1176" s="49" t="s">
        <v>88</v>
      </c>
      <c r="I1176" s="49" t="str">
        <f t="shared" si="136"/>
        <v>Neutral</v>
      </c>
      <c r="J1176" s="45">
        <v>45001</v>
      </c>
      <c r="K1176" s="49">
        <v>8.1999999999999993</v>
      </c>
      <c r="L1176" s="82" t="str">
        <f>IF(J1176=9001,VLOOKUP(K1176,'ISO-reference'!$C$1:$D$67,2,FALSE),IF(J1176=45001,VLOOKUP(K1176,'ISO-reference'!$A$1:$B$40,2,FALSE),IF(J1176=21001,VLOOKUP(K1176,'ISO-reference'!$E$1:$F$75,2,FALSE),"No ISO Mapping")))</f>
        <v xml:space="preserve"> Emergency preparedness and response</v>
      </c>
      <c r="M1176" s="49" t="s">
        <v>16</v>
      </c>
      <c r="N1176" s="16"/>
      <c r="O1176" s="72">
        <f>Table1[[#This Row],[Audit Report Date]]+60</f>
        <v>44884</v>
      </c>
      <c r="P1176" s="52">
        <v>44896</v>
      </c>
      <c r="Q1176" s="82" t="s">
        <v>2337</v>
      </c>
      <c r="R1176" s="28" t="str">
        <f t="shared" si="137"/>
        <v>Closed</v>
      </c>
      <c r="S1176" s="17">
        <f t="shared" ca="1" si="138"/>
        <v>72</v>
      </c>
      <c r="T1176" s="17">
        <f t="shared" si="139"/>
        <v>12</v>
      </c>
      <c r="U1176" s="45"/>
      <c r="V1176" s="45">
        <v>70746</v>
      </c>
    </row>
    <row r="1177" spans="1:22">
      <c r="A1177" s="45">
        <v>1176</v>
      </c>
      <c r="B1177" s="95" t="s">
        <v>2273</v>
      </c>
      <c r="C1177" s="49" t="s">
        <v>9</v>
      </c>
      <c r="D1177" s="51">
        <v>44824</v>
      </c>
      <c r="E1177" s="51" t="s">
        <v>2551</v>
      </c>
      <c r="F1177" s="51" t="s">
        <v>135</v>
      </c>
      <c r="G1177" s="49" t="s">
        <v>136</v>
      </c>
      <c r="H1177" s="49" t="s">
        <v>88</v>
      </c>
      <c r="I1177" s="49" t="str">
        <f t="shared" si="136"/>
        <v>Neutral</v>
      </c>
      <c r="J1177" s="45">
        <v>45001</v>
      </c>
      <c r="K1177" s="49">
        <v>8.1999999999999993</v>
      </c>
      <c r="L1177" s="82" t="str">
        <f>IF(J1177=9001,VLOOKUP(K1177,'ISO-reference'!$C$1:$D$67,2,FALSE),IF(J1177=45001,VLOOKUP(K1177,'ISO-reference'!$A$1:$B$40,2,FALSE),IF(J1177=21001,VLOOKUP(K1177,'ISO-reference'!$E$1:$F$75,2,FALSE),"No ISO Mapping")))</f>
        <v xml:space="preserve"> Emergency preparedness and response</v>
      </c>
      <c r="M1177" s="49" t="s">
        <v>16</v>
      </c>
      <c r="N1177" s="16"/>
      <c r="O1177" s="72">
        <f>Table1[[#This Row],[Audit Report Date]]+60</f>
        <v>44884</v>
      </c>
      <c r="P1177" s="52">
        <v>44846</v>
      </c>
      <c r="Q1177" s="82" t="s">
        <v>2298</v>
      </c>
      <c r="R1177" s="28" t="str">
        <f t="shared" si="137"/>
        <v>Closed</v>
      </c>
      <c r="S1177" s="17">
        <f t="shared" ca="1" si="138"/>
        <v>22</v>
      </c>
      <c r="T1177" s="17">
        <f t="shared" si="139"/>
        <v>-38</v>
      </c>
      <c r="U1177" s="45"/>
      <c r="V1177" s="45">
        <v>70747</v>
      </c>
    </row>
    <row r="1178" spans="1:22" ht="27.6">
      <c r="A1178" s="45">
        <v>1177</v>
      </c>
      <c r="B1178" s="95" t="s">
        <v>2274</v>
      </c>
      <c r="C1178" s="49" t="s">
        <v>9</v>
      </c>
      <c r="D1178" s="51">
        <v>44824</v>
      </c>
      <c r="E1178" s="51" t="s">
        <v>2551</v>
      </c>
      <c r="F1178" s="51" t="s">
        <v>135</v>
      </c>
      <c r="G1178" s="49" t="s">
        <v>136</v>
      </c>
      <c r="H1178" s="49" t="s">
        <v>88</v>
      </c>
      <c r="I1178" s="49" t="str">
        <f t="shared" si="136"/>
        <v>Neutral</v>
      </c>
      <c r="J1178" s="45">
        <v>45001</v>
      </c>
      <c r="K1178" s="49" t="s">
        <v>591</v>
      </c>
      <c r="L1178" s="82" t="str">
        <f>IF(J1178=9001,VLOOKUP(K1178,'ISO-reference'!$C$1:$D$67,2,FALSE),IF(J1178=45001,VLOOKUP(K1178,'ISO-reference'!$A$1:$B$40,2,FALSE),IF(J1178=21001,VLOOKUP(K1178,'ISO-reference'!$E$1:$F$75,2,FALSE),"No ISO Mapping")))</f>
        <v xml:space="preserve"> Eliminating Hazards and reducing OH&amp;S risks</v>
      </c>
      <c r="M1178" s="49" t="s">
        <v>16</v>
      </c>
      <c r="N1178" s="16"/>
      <c r="O1178" s="72">
        <f>Table1[[#This Row],[Audit Report Date]]+60</f>
        <v>44884</v>
      </c>
      <c r="P1178" s="52">
        <v>44935</v>
      </c>
      <c r="Q1178" s="82" t="s">
        <v>2343</v>
      </c>
      <c r="R1178" s="28" t="str">
        <f t="shared" si="137"/>
        <v>Closed</v>
      </c>
      <c r="S1178" s="17">
        <f t="shared" ca="1" si="138"/>
        <v>111</v>
      </c>
      <c r="T1178" s="17">
        <f t="shared" si="139"/>
        <v>51</v>
      </c>
      <c r="U1178" s="45"/>
      <c r="V1178" s="45">
        <v>70750</v>
      </c>
    </row>
    <row r="1179" spans="1:22">
      <c r="A1179" s="45">
        <v>1178</v>
      </c>
      <c r="B1179" s="95" t="s">
        <v>2275</v>
      </c>
      <c r="C1179" s="49" t="s">
        <v>9</v>
      </c>
      <c r="D1179" s="51">
        <v>44824</v>
      </c>
      <c r="E1179" s="51" t="s">
        <v>2551</v>
      </c>
      <c r="F1179" s="51" t="s">
        <v>135</v>
      </c>
      <c r="G1179" s="49" t="s">
        <v>136</v>
      </c>
      <c r="H1179" s="49" t="s">
        <v>88</v>
      </c>
      <c r="I1179" s="49" t="str">
        <f t="shared" si="136"/>
        <v>Neutral</v>
      </c>
      <c r="J1179" s="45">
        <v>9001</v>
      </c>
      <c r="K1179" s="49">
        <v>8.1</v>
      </c>
      <c r="L1179" s="82" t="str">
        <f>IF(J1179=9001,VLOOKUP(K1179,'ISO-reference'!$C$1:$D$67,2,FALSE),IF(J1179=45001,VLOOKUP(K1179,'ISO-reference'!$A$1:$B$40,2,FALSE),IF(J1179=21001,VLOOKUP(K1179,'ISO-reference'!$E$1:$F$75,2,FALSE),"No ISO Mapping")))</f>
        <v xml:space="preserve"> Operational planning and control</v>
      </c>
      <c r="M1179" s="49" t="s">
        <v>16</v>
      </c>
      <c r="N1179" s="16"/>
      <c r="O1179" s="72">
        <f>Table1[[#This Row],[Audit Report Date]]+60</f>
        <v>44884</v>
      </c>
      <c r="P1179" s="52">
        <v>44957</v>
      </c>
      <c r="Q1179" s="82" t="s">
        <v>2346</v>
      </c>
      <c r="R1179" s="28" t="str">
        <f t="shared" si="137"/>
        <v>Closed</v>
      </c>
      <c r="S1179" s="17">
        <f t="shared" ca="1" si="138"/>
        <v>133</v>
      </c>
      <c r="T1179" s="17">
        <f t="shared" si="139"/>
        <v>73</v>
      </c>
      <c r="U1179" s="45"/>
      <c r="V1179" s="45">
        <v>70751</v>
      </c>
    </row>
    <row r="1180" spans="1:22">
      <c r="A1180" s="45">
        <v>1179</v>
      </c>
      <c r="B1180" s="95" t="s">
        <v>2276</v>
      </c>
      <c r="C1180" s="49" t="s">
        <v>9</v>
      </c>
      <c r="D1180" s="51">
        <v>44824</v>
      </c>
      <c r="E1180" s="51" t="s">
        <v>2551</v>
      </c>
      <c r="F1180" s="51" t="s">
        <v>135</v>
      </c>
      <c r="G1180" s="49" t="s">
        <v>136</v>
      </c>
      <c r="H1180" s="49" t="s">
        <v>19</v>
      </c>
      <c r="I1180" s="49" t="str">
        <f t="shared" si="136"/>
        <v>Neutral</v>
      </c>
      <c r="J1180" s="45">
        <v>21001</v>
      </c>
      <c r="K1180" s="49">
        <v>6.1</v>
      </c>
      <c r="L1180" s="82" t="str">
        <f>IF(J1180=9001,VLOOKUP(K1180,'ISO-reference'!$C$1:$D$67,2,FALSE),IF(J1180=45001,VLOOKUP(K1180,'ISO-reference'!$A$1:$B$40,2,FALSE),IF(J1180=21001,VLOOKUP(K1180,'ISO-reference'!$E$1:$F$75,2,FALSE),"No ISO Mapping")))</f>
        <v xml:space="preserve"> Actions to address risks &amp; opportunities</v>
      </c>
      <c r="M1180" s="49" t="s">
        <v>2241</v>
      </c>
      <c r="N1180" s="16"/>
      <c r="O1180" s="72">
        <f>Table1[[#This Row],[Audit Report Date]]+60</f>
        <v>44884</v>
      </c>
      <c r="P1180" s="52">
        <v>44875</v>
      </c>
      <c r="Q1180" s="82" t="s">
        <v>2327</v>
      </c>
      <c r="R1180" s="28" t="str">
        <f t="shared" si="137"/>
        <v>Closed</v>
      </c>
      <c r="S1180" s="17">
        <f t="shared" ca="1" si="138"/>
        <v>51</v>
      </c>
      <c r="T1180" s="17">
        <f t="shared" si="139"/>
        <v>-9</v>
      </c>
      <c r="U1180" s="45"/>
      <c r="V1180" s="45">
        <v>70752</v>
      </c>
    </row>
    <row r="1181" spans="1:22" ht="27.6">
      <c r="A1181" s="45">
        <v>1180</v>
      </c>
      <c r="B1181" s="95" t="s">
        <v>2277</v>
      </c>
      <c r="C1181" s="49" t="s">
        <v>9</v>
      </c>
      <c r="D1181" s="51">
        <v>44824</v>
      </c>
      <c r="E1181" s="51" t="s">
        <v>2551</v>
      </c>
      <c r="F1181" s="51" t="s">
        <v>135</v>
      </c>
      <c r="G1181" s="49" t="s">
        <v>136</v>
      </c>
      <c r="H1181" s="49" t="s">
        <v>19</v>
      </c>
      <c r="I1181" s="49" t="str">
        <f t="shared" si="136"/>
        <v>Neutral</v>
      </c>
      <c r="J1181" s="45">
        <v>21001</v>
      </c>
      <c r="K1181" s="49" t="s">
        <v>947</v>
      </c>
      <c r="L1181" s="82" t="str">
        <f>IF(J1181=9001,VLOOKUP(K1181,'ISO-reference'!$C$1:$D$67,2,FALSE),IF(J1181=45001,VLOOKUP(K1181,'ISO-reference'!$A$1:$B$40,2,FALSE),IF(J1181=21001,VLOOKUP(K1181,'ISO-reference'!$E$1:$F$75,2,FALSE),"No ISO Mapping")))</f>
        <v>Satisfaction of learners, other beneficiaries and staff</v>
      </c>
      <c r="M1181" s="49" t="s">
        <v>2241</v>
      </c>
      <c r="N1181" s="16"/>
      <c r="O1181" s="72">
        <f>Table1[[#This Row],[Audit Report Date]]+60</f>
        <v>44884</v>
      </c>
      <c r="P1181" s="52">
        <v>44865</v>
      </c>
      <c r="Q1181" s="82" t="s">
        <v>2308</v>
      </c>
      <c r="R1181" s="28" t="str">
        <f t="shared" si="137"/>
        <v>Closed</v>
      </c>
      <c r="S1181" s="17">
        <f t="shared" ca="1" si="138"/>
        <v>41</v>
      </c>
      <c r="T1181" s="17">
        <f t="shared" si="139"/>
        <v>-19</v>
      </c>
      <c r="U1181" s="45"/>
      <c r="V1181" s="45">
        <v>70753</v>
      </c>
    </row>
    <row r="1182" spans="1:22" ht="27.6">
      <c r="A1182" s="45">
        <v>1181</v>
      </c>
      <c r="B1182" s="95" t="s">
        <v>2278</v>
      </c>
      <c r="C1182" s="49" t="s">
        <v>9</v>
      </c>
      <c r="D1182" s="51">
        <v>44824</v>
      </c>
      <c r="E1182" s="51" t="s">
        <v>2551</v>
      </c>
      <c r="F1182" s="51" t="s">
        <v>135</v>
      </c>
      <c r="G1182" s="49" t="s">
        <v>136</v>
      </c>
      <c r="H1182" s="49" t="s">
        <v>19</v>
      </c>
      <c r="I1182" s="49" t="str">
        <f t="shared" si="136"/>
        <v>Neutral</v>
      </c>
      <c r="J1182" s="45">
        <v>21001</v>
      </c>
      <c r="K1182" s="49">
        <v>6.1</v>
      </c>
      <c r="L1182" s="82" t="str">
        <f>IF(J1182=9001,VLOOKUP(K1182,'ISO-reference'!$C$1:$D$67,2,FALSE),IF(J1182=45001,VLOOKUP(K1182,'ISO-reference'!$A$1:$B$40,2,FALSE),IF(J1182=21001,VLOOKUP(K1182,'ISO-reference'!$E$1:$F$75,2,FALSE),"No ISO Mapping")))</f>
        <v xml:space="preserve"> Actions to address risks &amp; opportunities</v>
      </c>
      <c r="M1182" s="49" t="s">
        <v>2241</v>
      </c>
      <c r="N1182" s="16"/>
      <c r="O1182" s="72">
        <f>Table1[[#This Row],[Audit Report Date]]+60</f>
        <v>44884</v>
      </c>
      <c r="P1182" s="52">
        <v>44846</v>
      </c>
      <c r="Q1182" s="82" t="s">
        <v>2300</v>
      </c>
      <c r="R1182" s="28" t="str">
        <f t="shared" si="137"/>
        <v>Closed</v>
      </c>
      <c r="S1182" s="17">
        <f t="shared" ca="1" si="138"/>
        <v>22</v>
      </c>
      <c r="T1182" s="17">
        <f t="shared" si="139"/>
        <v>-38</v>
      </c>
      <c r="U1182" s="45"/>
      <c r="V1182" s="45">
        <v>70754</v>
      </c>
    </row>
    <row r="1183" spans="1:22">
      <c r="A1183" s="45">
        <v>1182</v>
      </c>
      <c r="B1183" s="95" t="s">
        <v>2279</v>
      </c>
      <c r="C1183" s="49" t="s">
        <v>9</v>
      </c>
      <c r="D1183" s="51">
        <v>44824</v>
      </c>
      <c r="E1183" s="51" t="s">
        <v>2551</v>
      </c>
      <c r="F1183" s="51" t="s">
        <v>135</v>
      </c>
      <c r="G1183" s="49" t="s">
        <v>136</v>
      </c>
      <c r="H1183" s="49" t="s">
        <v>19</v>
      </c>
      <c r="I1183" s="49" t="str">
        <f t="shared" si="136"/>
        <v>Neutral</v>
      </c>
      <c r="J1183" s="45">
        <v>9001</v>
      </c>
      <c r="K1183" s="49" t="s">
        <v>72</v>
      </c>
      <c r="L1183" s="82" t="str">
        <f>IF(J1183=9001,VLOOKUP(K1183,'ISO-reference'!$C$1:$D$67,2,FALSE),IF(J1183=45001,VLOOKUP(K1183,'ISO-reference'!$A$1:$B$40,2,FALSE),IF(J1183=21001,VLOOKUP(K1183,'ISO-reference'!$E$1:$F$75,2,FALSE),"No ISO Mapping")))</f>
        <v xml:space="preserve"> Control of documented information</v>
      </c>
      <c r="M1183" s="49" t="s">
        <v>21</v>
      </c>
      <c r="N1183" s="16"/>
      <c r="O1183" s="72">
        <f>Table1[[#This Row],[Audit Report Date]]+60</f>
        <v>44884</v>
      </c>
      <c r="P1183" s="52">
        <v>44886</v>
      </c>
      <c r="Q1183" s="82" t="s">
        <v>2332</v>
      </c>
      <c r="R1183" s="28" t="str">
        <f t="shared" si="137"/>
        <v>Closed</v>
      </c>
      <c r="S1183" s="17">
        <f t="shared" ca="1" si="138"/>
        <v>62</v>
      </c>
      <c r="T1183" s="17">
        <f t="shared" si="139"/>
        <v>2</v>
      </c>
      <c r="U1183" s="45"/>
      <c r="V1183" s="45">
        <v>70755</v>
      </c>
    </row>
    <row r="1184" spans="1:22" ht="27.6">
      <c r="A1184" s="45">
        <v>1183</v>
      </c>
      <c r="B1184" s="95" t="s">
        <v>2280</v>
      </c>
      <c r="C1184" s="49" t="s">
        <v>9</v>
      </c>
      <c r="D1184" s="51">
        <v>44824</v>
      </c>
      <c r="E1184" s="51" t="s">
        <v>2551</v>
      </c>
      <c r="F1184" s="51" t="s">
        <v>135</v>
      </c>
      <c r="G1184" s="49" t="s">
        <v>136</v>
      </c>
      <c r="H1184" s="49" t="s">
        <v>19</v>
      </c>
      <c r="I1184" s="49" t="str">
        <f t="shared" si="136"/>
        <v>Neutral</v>
      </c>
      <c r="J1184" s="45">
        <v>21001</v>
      </c>
      <c r="K1184" s="49">
        <v>7.5</v>
      </c>
      <c r="L1184" s="82" t="str">
        <f>IF(J1184=9001,VLOOKUP(K1184,'ISO-reference'!$C$1:$D$67,2,FALSE),IF(J1184=45001,VLOOKUP(K1184,'ISO-reference'!$A$1:$B$40,2,FALSE),IF(J1184=21001,VLOOKUP(K1184,'ISO-reference'!$E$1:$F$75,2,FALSE),"No ISO Mapping")))</f>
        <v xml:space="preserve"> Documented information</v>
      </c>
      <c r="M1184" s="49" t="s">
        <v>489</v>
      </c>
      <c r="N1184" s="16"/>
      <c r="O1184" s="72">
        <f>Table1[[#This Row],[Audit Report Date]]+60</f>
        <v>44884</v>
      </c>
      <c r="P1184" s="52">
        <v>44887</v>
      </c>
      <c r="Q1184" s="82" t="s">
        <v>2333</v>
      </c>
      <c r="R1184" s="28" t="str">
        <f t="shared" si="137"/>
        <v>Closed</v>
      </c>
      <c r="S1184" s="17">
        <f t="shared" ca="1" si="138"/>
        <v>63</v>
      </c>
      <c r="T1184" s="17">
        <f t="shared" si="139"/>
        <v>3</v>
      </c>
      <c r="U1184" s="45"/>
      <c r="V1184" s="45">
        <v>70756</v>
      </c>
    </row>
    <row r="1185" spans="1:22">
      <c r="A1185" s="45">
        <v>1184</v>
      </c>
      <c r="B1185" s="95" t="s">
        <v>2281</v>
      </c>
      <c r="C1185" s="49" t="s">
        <v>9</v>
      </c>
      <c r="D1185" s="51">
        <v>44824</v>
      </c>
      <c r="E1185" s="51" t="s">
        <v>2551</v>
      </c>
      <c r="F1185" s="51" t="s">
        <v>135</v>
      </c>
      <c r="G1185" s="49" t="s">
        <v>136</v>
      </c>
      <c r="H1185" s="49" t="s">
        <v>19</v>
      </c>
      <c r="I1185" s="49" t="str">
        <f t="shared" si="136"/>
        <v>Neutral</v>
      </c>
      <c r="J1185" s="45">
        <v>21001</v>
      </c>
      <c r="K1185" s="49">
        <v>7.5</v>
      </c>
      <c r="L1185" s="82" t="str">
        <f>IF(J1185=9001,VLOOKUP(K1185,'ISO-reference'!$C$1:$D$67,2,FALSE),IF(J1185=45001,VLOOKUP(K1185,'ISO-reference'!$A$1:$B$40,2,FALSE),IF(J1185=21001,VLOOKUP(K1185,'ISO-reference'!$E$1:$F$75,2,FALSE),"No ISO Mapping")))</f>
        <v xml:space="preserve"> Documented information</v>
      </c>
      <c r="M1185" s="49" t="s">
        <v>489</v>
      </c>
      <c r="N1185" s="16"/>
      <c r="O1185" s="72">
        <f>Table1[[#This Row],[Audit Report Date]]+60</f>
        <v>44884</v>
      </c>
      <c r="P1185" s="52">
        <v>44887</v>
      </c>
      <c r="Q1185" s="82" t="s">
        <v>2334</v>
      </c>
      <c r="R1185" s="28" t="str">
        <f t="shared" si="137"/>
        <v>Closed</v>
      </c>
      <c r="S1185" s="17">
        <f t="shared" ca="1" si="138"/>
        <v>63</v>
      </c>
      <c r="T1185" s="17">
        <f t="shared" si="139"/>
        <v>3</v>
      </c>
      <c r="U1185" s="45"/>
      <c r="V1185" s="45">
        <v>70757</v>
      </c>
    </row>
    <row r="1186" spans="1:22">
      <c r="A1186" s="45">
        <v>1185</v>
      </c>
      <c r="B1186" s="95" t="s">
        <v>2282</v>
      </c>
      <c r="C1186" s="49" t="s">
        <v>9</v>
      </c>
      <c r="D1186" s="51">
        <v>44824</v>
      </c>
      <c r="E1186" s="51" t="s">
        <v>2551</v>
      </c>
      <c r="F1186" s="51" t="s">
        <v>135</v>
      </c>
      <c r="G1186" s="49" t="s">
        <v>136</v>
      </c>
      <c r="H1186" s="49" t="s">
        <v>19</v>
      </c>
      <c r="I1186" s="49" t="str">
        <f t="shared" si="136"/>
        <v>Neutral</v>
      </c>
      <c r="J1186" s="45">
        <v>9001</v>
      </c>
      <c r="K1186" s="49">
        <v>7.4</v>
      </c>
      <c r="L1186" s="82" t="str">
        <f>IF(J1186=9001,VLOOKUP(K1186,'ISO-reference'!$C$1:$D$67,2,FALSE),IF(J1186=45001,VLOOKUP(K1186,'ISO-reference'!$A$1:$B$40,2,FALSE),IF(J1186=21001,VLOOKUP(K1186,'ISO-reference'!$E$1:$F$75,2,FALSE),"No ISO Mapping")))</f>
        <v xml:space="preserve"> Communication</v>
      </c>
      <c r="M1186" s="49" t="s">
        <v>489</v>
      </c>
      <c r="N1186" s="16"/>
      <c r="O1186" s="72">
        <f>Table1[[#This Row],[Audit Report Date]]+60</f>
        <v>44884</v>
      </c>
      <c r="P1186" s="52">
        <v>44846</v>
      </c>
      <c r="Q1186" s="82" t="s">
        <v>2299</v>
      </c>
      <c r="R1186" s="28" t="str">
        <f t="shared" si="137"/>
        <v>Closed</v>
      </c>
      <c r="S1186" s="17">
        <f t="shared" ca="1" si="138"/>
        <v>22</v>
      </c>
      <c r="T1186" s="17">
        <f t="shared" si="139"/>
        <v>-38</v>
      </c>
      <c r="U1186" s="45"/>
      <c r="V1186" s="45">
        <v>70758</v>
      </c>
    </row>
    <row r="1187" spans="1:22">
      <c r="A1187" s="45">
        <v>1186</v>
      </c>
      <c r="B1187" s="95" t="s">
        <v>2283</v>
      </c>
      <c r="C1187" s="49" t="s">
        <v>9</v>
      </c>
      <c r="D1187" s="51">
        <v>44824</v>
      </c>
      <c r="E1187" s="51" t="s">
        <v>2551</v>
      </c>
      <c r="F1187" s="51" t="s">
        <v>135</v>
      </c>
      <c r="G1187" s="49" t="s">
        <v>136</v>
      </c>
      <c r="H1187" s="49" t="s">
        <v>19</v>
      </c>
      <c r="I1187" s="49" t="str">
        <f t="shared" si="136"/>
        <v>Neutral</v>
      </c>
      <c r="J1187" s="45">
        <v>21001</v>
      </c>
      <c r="K1187" s="49" t="s">
        <v>45</v>
      </c>
      <c r="L1187" s="82" t="str">
        <f>IF(J1187=9001,VLOOKUP(K1187,'ISO-reference'!$C$1:$D$67,2,FALSE),IF(J1187=45001,VLOOKUP(K1187,'ISO-reference'!$A$1:$B$40,2,FALSE),IF(J1187=21001,VLOOKUP(K1187,'ISO-reference'!$E$1:$F$75,2,FALSE),"No ISO Mapping")))</f>
        <v>Human Resources</v>
      </c>
      <c r="M1187" s="49" t="s">
        <v>13</v>
      </c>
      <c r="N1187" s="16"/>
      <c r="O1187" s="72">
        <f>Table1[[#This Row],[Audit Report Date]]+60</f>
        <v>44884</v>
      </c>
      <c r="P1187" s="52">
        <v>44846</v>
      </c>
      <c r="Q1187" s="82" t="s">
        <v>2296</v>
      </c>
      <c r="R1187" s="28" t="str">
        <f t="shared" si="137"/>
        <v>Closed</v>
      </c>
      <c r="S1187" s="17">
        <f t="shared" ref="S1187:S1204" ca="1" si="140">IF(P1187="NA",TODAY()-D1187, P1187-D1187)</f>
        <v>22</v>
      </c>
      <c r="T1187" s="17">
        <f t="shared" si="139"/>
        <v>-38</v>
      </c>
      <c r="U1187" s="45"/>
      <c r="V1187" s="45">
        <v>70759</v>
      </c>
    </row>
    <row r="1188" spans="1:22" ht="27.6">
      <c r="A1188" s="45">
        <v>1187</v>
      </c>
      <c r="B1188" s="95" t="s">
        <v>2284</v>
      </c>
      <c r="C1188" s="49" t="s">
        <v>9</v>
      </c>
      <c r="D1188" s="51">
        <v>44824</v>
      </c>
      <c r="E1188" s="51" t="s">
        <v>2551</v>
      </c>
      <c r="F1188" s="51" t="s">
        <v>135</v>
      </c>
      <c r="G1188" s="49" t="s">
        <v>136</v>
      </c>
      <c r="H1188" s="49" t="s">
        <v>19</v>
      </c>
      <c r="I1188" s="49" t="str">
        <f t="shared" si="136"/>
        <v>Neutral</v>
      </c>
      <c r="J1188" s="45">
        <v>45001</v>
      </c>
      <c r="K1188" s="49" t="s">
        <v>591</v>
      </c>
      <c r="L1188" s="82" t="str">
        <f>IF(J1188=9001,VLOOKUP(K1188,'ISO-reference'!$C$1:$D$67,2,FALSE),IF(J1188=45001,VLOOKUP(K1188,'ISO-reference'!$A$1:$B$40,2,FALSE),IF(J1188=21001,VLOOKUP(K1188,'ISO-reference'!$E$1:$F$75,2,FALSE),"No ISO Mapping")))</f>
        <v xml:space="preserve"> Eliminating Hazards and reducing OH&amp;S risks</v>
      </c>
      <c r="M1188" s="49" t="s">
        <v>16</v>
      </c>
      <c r="N1188" s="16"/>
      <c r="O1188" s="72">
        <f>Table1[[#This Row],[Audit Report Date]]+60</f>
        <v>44884</v>
      </c>
      <c r="P1188" s="52">
        <v>44907</v>
      </c>
      <c r="Q1188" s="82" t="s">
        <v>2338</v>
      </c>
      <c r="R1188" s="28" t="str">
        <f t="shared" si="137"/>
        <v>Closed</v>
      </c>
      <c r="S1188" s="17">
        <f t="shared" ca="1" si="140"/>
        <v>83</v>
      </c>
      <c r="T1188" s="17">
        <f t="shared" si="139"/>
        <v>23</v>
      </c>
      <c r="U1188" s="45"/>
      <c r="V1188" s="45">
        <v>70760</v>
      </c>
    </row>
    <row r="1189" spans="1:22">
      <c r="A1189" s="45">
        <v>1188</v>
      </c>
      <c r="B1189" s="95" t="s">
        <v>2285</v>
      </c>
      <c r="C1189" s="49" t="s">
        <v>9</v>
      </c>
      <c r="D1189" s="51">
        <v>44824</v>
      </c>
      <c r="E1189" s="51" t="s">
        <v>2551</v>
      </c>
      <c r="F1189" s="51" t="s">
        <v>135</v>
      </c>
      <c r="G1189" s="49" t="s">
        <v>136</v>
      </c>
      <c r="H1189" s="49" t="s">
        <v>19</v>
      </c>
      <c r="I1189" s="49" t="str">
        <f t="shared" si="136"/>
        <v>Neutral</v>
      </c>
      <c r="J1189" s="45">
        <v>45001</v>
      </c>
      <c r="K1189" s="49">
        <v>7.3</v>
      </c>
      <c r="L1189" s="82" t="str">
        <f>IF(J1189=9001,VLOOKUP(K1189,'ISO-reference'!$C$1:$D$67,2,FALSE),IF(J1189=45001,VLOOKUP(K1189,'ISO-reference'!$A$1:$B$40,2,FALSE),IF(J1189=21001,VLOOKUP(K1189,'ISO-reference'!$E$1:$F$75,2,FALSE),"No ISO Mapping")))</f>
        <v xml:space="preserve"> Awareness</v>
      </c>
      <c r="M1189" s="49" t="s">
        <v>16</v>
      </c>
      <c r="N1189" s="16"/>
      <c r="O1189" s="72">
        <f>Table1[[#This Row],[Audit Report Date]]+60</f>
        <v>44884</v>
      </c>
      <c r="P1189" s="52">
        <v>44915</v>
      </c>
      <c r="Q1189" s="82" t="s">
        <v>2340</v>
      </c>
      <c r="R1189" s="28" t="str">
        <f t="shared" si="137"/>
        <v>Closed</v>
      </c>
      <c r="S1189" s="17">
        <f t="shared" ca="1" si="140"/>
        <v>91</v>
      </c>
      <c r="T1189" s="17">
        <f t="shared" si="139"/>
        <v>31</v>
      </c>
      <c r="U1189" s="45"/>
      <c r="V1189" s="45">
        <v>70762</v>
      </c>
    </row>
    <row r="1190" spans="1:22" ht="27.6">
      <c r="A1190" s="45">
        <v>1189</v>
      </c>
      <c r="B1190" s="95" t="s">
        <v>2286</v>
      </c>
      <c r="C1190" s="49" t="s">
        <v>9</v>
      </c>
      <c r="D1190" s="51">
        <v>44824</v>
      </c>
      <c r="E1190" s="51" t="s">
        <v>2551</v>
      </c>
      <c r="F1190" s="51" t="s">
        <v>135</v>
      </c>
      <c r="G1190" s="49" t="s">
        <v>136</v>
      </c>
      <c r="H1190" s="49" t="s">
        <v>19</v>
      </c>
      <c r="I1190" s="49" t="str">
        <f t="shared" si="136"/>
        <v>Neutral</v>
      </c>
      <c r="J1190" s="45">
        <v>45001</v>
      </c>
      <c r="K1190" s="49">
        <v>6.2</v>
      </c>
      <c r="L1190" s="82" t="str">
        <f>IF(J1190=9001,VLOOKUP(K1190,'ISO-reference'!$C$1:$D$67,2,FALSE),IF(J1190=45001,VLOOKUP(K1190,'ISO-reference'!$A$1:$B$40,2,FALSE),IF(J1190=21001,VLOOKUP(K1190,'ISO-reference'!$E$1:$F$75,2,FALSE),"No ISO Mapping")))</f>
        <v xml:space="preserve"> OH&amp;S objectives &amp; planning to achieve them</v>
      </c>
      <c r="M1190" s="49" t="s">
        <v>16</v>
      </c>
      <c r="N1190" s="16"/>
      <c r="O1190" s="72">
        <f>Table1[[#This Row],[Audit Report Date]]+60</f>
        <v>44884</v>
      </c>
      <c r="P1190" s="52">
        <v>44886</v>
      </c>
      <c r="Q1190" s="82" t="s">
        <v>2330</v>
      </c>
      <c r="R1190" s="28" t="str">
        <f t="shared" si="137"/>
        <v>Closed</v>
      </c>
      <c r="S1190" s="17">
        <f t="shared" ca="1" si="140"/>
        <v>62</v>
      </c>
      <c r="T1190" s="17">
        <f t="shared" si="139"/>
        <v>2</v>
      </c>
      <c r="U1190" s="45"/>
      <c r="V1190" s="45">
        <v>70763</v>
      </c>
    </row>
    <row r="1191" spans="1:22" ht="27.6">
      <c r="A1191" s="45">
        <v>1190</v>
      </c>
      <c r="B1191" s="95" t="s">
        <v>2287</v>
      </c>
      <c r="C1191" s="49" t="s">
        <v>9</v>
      </c>
      <c r="D1191" s="51">
        <v>44824</v>
      </c>
      <c r="E1191" s="51" t="s">
        <v>2551</v>
      </c>
      <c r="F1191" s="51" t="s">
        <v>135</v>
      </c>
      <c r="G1191" s="49" t="s">
        <v>136</v>
      </c>
      <c r="H1191" s="49" t="s">
        <v>19</v>
      </c>
      <c r="I1191" s="49" t="str">
        <f t="shared" si="136"/>
        <v>Neutral</v>
      </c>
      <c r="J1191" s="45">
        <v>45001</v>
      </c>
      <c r="K1191" s="49" t="s">
        <v>591</v>
      </c>
      <c r="L1191" s="82" t="str">
        <f>IF(J1191=9001,VLOOKUP(K1191,'ISO-reference'!$C$1:$D$67,2,FALSE),IF(J1191=45001,VLOOKUP(K1191,'ISO-reference'!$A$1:$B$40,2,FALSE),IF(J1191=21001,VLOOKUP(K1191,'ISO-reference'!$E$1:$F$75,2,FALSE),"No ISO Mapping")))</f>
        <v xml:space="preserve"> Eliminating Hazards and reducing OH&amp;S risks</v>
      </c>
      <c r="M1191" s="49" t="s">
        <v>16</v>
      </c>
      <c r="N1191" s="16"/>
      <c r="O1191" s="72">
        <f>Table1[[#This Row],[Audit Report Date]]+60</f>
        <v>44884</v>
      </c>
      <c r="P1191" s="52">
        <v>44935</v>
      </c>
      <c r="Q1191" s="82" t="s">
        <v>2341</v>
      </c>
      <c r="R1191" s="28" t="str">
        <f t="shared" si="137"/>
        <v>Closed</v>
      </c>
      <c r="S1191" s="17">
        <f t="shared" ca="1" si="140"/>
        <v>111</v>
      </c>
      <c r="T1191" s="17">
        <f t="shared" si="139"/>
        <v>51</v>
      </c>
      <c r="U1191" s="45"/>
      <c r="V1191" s="45">
        <v>70764</v>
      </c>
    </row>
    <row r="1192" spans="1:22" ht="27.6">
      <c r="A1192" s="45">
        <v>1191</v>
      </c>
      <c r="B1192" s="95" t="s">
        <v>2569</v>
      </c>
      <c r="C1192" s="49" t="s">
        <v>9</v>
      </c>
      <c r="D1192" s="51">
        <v>44824</v>
      </c>
      <c r="E1192" s="51" t="s">
        <v>2553</v>
      </c>
      <c r="F1192" s="51" t="s">
        <v>742</v>
      </c>
      <c r="G1192" s="49" t="s">
        <v>2612</v>
      </c>
      <c r="H1192" s="49" t="s">
        <v>88</v>
      </c>
      <c r="I1192" s="49" t="str">
        <f t="shared" si="136"/>
        <v>Neutral</v>
      </c>
      <c r="J1192" s="45">
        <v>21001</v>
      </c>
      <c r="K1192" s="49">
        <v>6.1</v>
      </c>
      <c r="L1192" s="82" t="str">
        <f>IF(J1192=9001,VLOOKUP(K1192,'ISO-reference'!$C$1:$D$67,2,FALSE),IF(J1192=45001,VLOOKUP(K1192,'ISO-reference'!$A$1:$B$40,2,FALSE),IF(J1192=21001,VLOOKUP(K1192,'ISO-reference'!$E$1:$F$75,2,FALSE),"No ISO Mapping")))</f>
        <v xml:space="preserve"> Actions to address risks &amp; opportunities</v>
      </c>
      <c r="M1192" s="49" t="s">
        <v>2241</v>
      </c>
      <c r="N1192" s="16"/>
      <c r="O1192" s="52">
        <f t="shared" ref="O1192:O1223" si="141">D1192+60</f>
        <v>44884</v>
      </c>
      <c r="P1192" s="52">
        <v>44902</v>
      </c>
      <c r="Q1192" s="82" t="s">
        <v>2570</v>
      </c>
      <c r="R1192" s="32" t="str">
        <f t="shared" si="137"/>
        <v>Closed</v>
      </c>
      <c r="S1192" s="17">
        <f t="shared" ca="1" si="140"/>
        <v>78</v>
      </c>
      <c r="T1192" s="17">
        <f t="shared" si="139"/>
        <v>18</v>
      </c>
      <c r="U1192" s="45">
        <v>1181</v>
      </c>
      <c r="V1192" s="45" t="s">
        <v>2128</v>
      </c>
    </row>
    <row r="1193" spans="1:22" ht="41.4">
      <c r="A1193" s="45">
        <v>1192</v>
      </c>
      <c r="B1193" s="95" t="s">
        <v>2571</v>
      </c>
      <c r="C1193" s="49" t="s">
        <v>9</v>
      </c>
      <c r="D1193" s="51">
        <v>44824</v>
      </c>
      <c r="E1193" s="51" t="s">
        <v>2553</v>
      </c>
      <c r="F1193" s="51" t="s">
        <v>742</v>
      </c>
      <c r="G1193" s="49" t="s">
        <v>2612</v>
      </c>
      <c r="H1193" s="49" t="s">
        <v>88</v>
      </c>
      <c r="I1193" s="49" t="str">
        <f t="shared" si="136"/>
        <v>Neutral</v>
      </c>
      <c r="J1193" s="45">
        <v>45001</v>
      </c>
      <c r="K1193" s="49" t="s">
        <v>591</v>
      </c>
      <c r="L1193" s="82" t="str">
        <f>IF(J1193=9001,VLOOKUP(K1193,'ISO-reference'!$C$1:$D$67,2,FALSE),IF(J1193=45001,VLOOKUP(K1193,'ISO-reference'!$A$1:$B$40,2,FALSE),IF(J1193=21001,VLOOKUP(K1193,'ISO-reference'!$E$1:$F$75,2,FALSE),"No ISO Mapping")))</f>
        <v xml:space="preserve"> Eliminating Hazards and reducing OH&amp;S risks</v>
      </c>
      <c r="M1193" s="49" t="s">
        <v>16</v>
      </c>
      <c r="N1193" s="16"/>
      <c r="O1193" s="52">
        <f t="shared" si="141"/>
        <v>44884</v>
      </c>
      <c r="P1193" s="52">
        <v>44874</v>
      </c>
      <c r="Q1193" s="82" t="s">
        <v>2572</v>
      </c>
      <c r="R1193" s="32" t="str">
        <f t="shared" si="137"/>
        <v>Closed</v>
      </c>
      <c r="S1193" s="17">
        <f t="shared" ca="1" si="140"/>
        <v>50</v>
      </c>
      <c r="T1193" s="17">
        <f t="shared" si="139"/>
        <v>-10</v>
      </c>
      <c r="U1193" s="45">
        <v>1187</v>
      </c>
      <c r="V1193" s="45" t="s">
        <v>2128</v>
      </c>
    </row>
    <row r="1194" spans="1:22" ht="69">
      <c r="A1194" s="45">
        <v>1193</v>
      </c>
      <c r="B1194" s="95" t="s">
        <v>2573</v>
      </c>
      <c r="C1194" s="49" t="s">
        <v>9</v>
      </c>
      <c r="D1194" s="51">
        <v>44824</v>
      </c>
      <c r="E1194" s="51" t="s">
        <v>2553</v>
      </c>
      <c r="F1194" s="51" t="s">
        <v>742</v>
      </c>
      <c r="G1194" s="49" t="s">
        <v>2612</v>
      </c>
      <c r="H1194" s="49" t="s">
        <v>88</v>
      </c>
      <c r="I1194" s="49" t="str">
        <f t="shared" si="136"/>
        <v>Neutral</v>
      </c>
      <c r="J1194" s="45">
        <v>45001</v>
      </c>
      <c r="K1194" s="49">
        <v>7.3</v>
      </c>
      <c r="L1194" s="82" t="str">
        <f>IF(J1194=9001,VLOOKUP(K1194,'ISO-reference'!$C$1:$D$67,2,FALSE),IF(J1194=45001,VLOOKUP(K1194,'ISO-reference'!$A$1:$B$40,2,FALSE),IF(J1194=21001,VLOOKUP(K1194,'ISO-reference'!$E$1:$F$75,2,FALSE),"No ISO Mapping")))</f>
        <v xml:space="preserve"> Awareness</v>
      </c>
      <c r="M1194" s="49" t="s">
        <v>13</v>
      </c>
      <c r="N1194" s="16"/>
      <c r="O1194" s="52">
        <f t="shared" si="141"/>
        <v>44884</v>
      </c>
      <c r="P1194" s="52">
        <v>44874</v>
      </c>
      <c r="Q1194" s="82" t="s">
        <v>2574</v>
      </c>
      <c r="R1194" s="32" t="str">
        <f t="shared" si="137"/>
        <v>Closed</v>
      </c>
      <c r="S1194" s="17">
        <f t="shared" ca="1" si="140"/>
        <v>50</v>
      </c>
      <c r="T1194" s="17">
        <f t="shared" si="139"/>
        <v>-10</v>
      </c>
      <c r="U1194" s="45">
        <v>1184</v>
      </c>
      <c r="V1194" s="45" t="s">
        <v>2128</v>
      </c>
    </row>
    <row r="1195" spans="1:22" ht="27.6">
      <c r="A1195" s="45">
        <v>1194</v>
      </c>
      <c r="B1195" s="95" t="s">
        <v>2575</v>
      </c>
      <c r="C1195" s="49" t="s">
        <v>9</v>
      </c>
      <c r="D1195" s="51">
        <v>44824</v>
      </c>
      <c r="E1195" s="51" t="s">
        <v>2553</v>
      </c>
      <c r="F1195" s="51" t="s">
        <v>742</v>
      </c>
      <c r="G1195" s="49" t="s">
        <v>2612</v>
      </c>
      <c r="H1195" s="49" t="s">
        <v>88</v>
      </c>
      <c r="I1195" s="49" t="str">
        <f t="shared" si="136"/>
        <v>Neutral</v>
      </c>
      <c r="J1195" s="45">
        <v>9001</v>
      </c>
      <c r="K1195" s="49">
        <v>7.2</v>
      </c>
      <c r="L1195" s="82" t="str">
        <f>IF(J1195=9001,VLOOKUP(K1195,'ISO-reference'!$C$1:$D$67,2,FALSE),IF(J1195=45001,VLOOKUP(K1195,'ISO-reference'!$A$1:$B$40,2,FALSE),IF(J1195=21001,VLOOKUP(K1195,'ISO-reference'!$E$1:$F$75,2,FALSE),"No ISO Mapping")))</f>
        <v xml:space="preserve"> Competence</v>
      </c>
      <c r="M1195" s="49" t="s">
        <v>13</v>
      </c>
      <c r="N1195" s="16"/>
      <c r="O1195" s="52">
        <f t="shared" si="141"/>
        <v>44884</v>
      </c>
      <c r="P1195" s="52">
        <v>44874</v>
      </c>
      <c r="Q1195" s="82" t="s">
        <v>2576</v>
      </c>
      <c r="R1195" s="32" t="str">
        <f t="shared" si="137"/>
        <v>Closed</v>
      </c>
      <c r="S1195" s="17">
        <f t="shared" ca="1" si="140"/>
        <v>50</v>
      </c>
      <c r="T1195" s="17">
        <f t="shared" si="139"/>
        <v>-10</v>
      </c>
      <c r="U1195" s="45">
        <v>1190</v>
      </c>
      <c r="V1195" s="45" t="s">
        <v>2128</v>
      </c>
    </row>
    <row r="1196" spans="1:22" ht="27.6">
      <c r="A1196" s="45">
        <v>1195</v>
      </c>
      <c r="B1196" s="95" t="s">
        <v>2577</v>
      </c>
      <c r="C1196" s="49" t="s">
        <v>9</v>
      </c>
      <c r="D1196" s="51">
        <v>44824</v>
      </c>
      <c r="E1196" s="51" t="s">
        <v>2553</v>
      </c>
      <c r="F1196" s="51" t="s">
        <v>742</v>
      </c>
      <c r="G1196" s="49" t="s">
        <v>2612</v>
      </c>
      <c r="H1196" s="49" t="s">
        <v>88</v>
      </c>
      <c r="I1196" s="49" t="str">
        <f t="shared" si="136"/>
        <v>Neutral</v>
      </c>
      <c r="J1196" s="45">
        <v>9001</v>
      </c>
      <c r="K1196" s="49">
        <v>7.2</v>
      </c>
      <c r="L1196" s="82" t="str">
        <f>IF(J1196=9001,VLOOKUP(K1196,'ISO-reference'!$C$1:$D$67,2,FALSE),IF(J1196=45001,VLOOKUP(K1196,'ISO-reference'!$A$1:$B$40,2,FALSE),IF(J1196=21001,VLOOKUP(K1196,'ISO-reference'!$E$1:$F$75,2,FALSE),"No ISO Mapping")))</f>
        <v xml:space="preserve"> Competence</v>
      </c>
      <c r="M1196" s="49" t="s">
        <v>13</v>
      </c>
      <c r="N1196" s="16"/>
      <c r="O1196" s="52">
        <f t="shared" si="141"/>
        <v>44884</v>
      </c>
      <c r="P1196" s="52">
        <v>44874</v>
      </c>
      <c r="Q1196" s="82" t="s">
        <v>2578</v>
      </c>
      <c r="R1196" s="32" t="str">
        <f t="shared" si="137"/>
        <v>Closed</v>
      </c>
      <c r="S1196" s="17">
        <f t="shared" ca="1" si="140"/>
        <v>50</v>
      </c>
      <c r="T1196" s="17">
        <f t="shared" si="139"/>
        <v>-10</v>
      </c>
      <c r="U1196" s="45">
        <v>1191</v>
      </c>
      <c r="V1196" s="45" t="s">
        <v>2128</v>
      </c>
    </row>
    <row r="1197" spans="1:22" ht="27.6">
      <c r="A1197" s="45">
        <v>1196</v>
      </c>
      <c r="B1197" s="95" t="s">
        <v>2579</v>
      </c>
      <c r="C1197" s="49" t="s">
        <v>9</v>
      </c>
      <c r="D1197" s="51">
        <v>44824</v>
      </c>
      <c r="E1197" s="51" t="s">
        <v>2553</v>
      </c>
      <c r="F1197" s="51" t="s">
        <v>742</v>
      </c>
      <c r="G1197" s="49" t="s">
        <v>2612</v>
      </c>
      <c r="H1197" s="49" t="s">
        <v>88</v>
      </c>
      <c r="I1197" s="49" t="str">
        <f t="shared" si="136"/>
        <v>Neutral</v>
      </c>
      <c r="J1197" s="45">
        <v>9001</v>
      </c>
      <c r="K1197" s="49" t="s">
        <v>72</v>
      </c>
      <c r="L1197" s="82" t="str">
        <f>IF(J1197=9001,VLOOKUP(K1197,'ISO-reference'!$C$1:$D$67,2,FALSE),IF(J1197=45001,VLOOKUP(K1197,'ISO-reference'!$A$1:$B$40,2,FALSE),IF(J1197=21001,VLOOKUP(K1197,'ISO-reference'!$E$1:$F$75,2,FALSE),"No ISO Mapping")))</f>
        <v xml:space="preserve"> Control of documented information</v>
      </c>
      <c r="M1197" s="49" t="s">
        <v>16</v>
      </c>
      <c r="N1197" s="16"/>
      <c r="O1197" s="52">
        <f t="shared" si="141"/>
        <v>44884</v>
      </c>
      <c r="P1197" s="52">
        <v>44874</v>
      </c>
      <c r="Q1197" s="82" t="s">
        <v>2580</v>
      </c>
      <c r="R1197" s="32" t="str">
        <f t="shared" si="137"/>
        <v>Closed</v>
      </c>
      <c r="S1197" s="17">
        <f t="shared" ca="1" si="140"/>
        <v>50</v>
      </c>
      <c r="T1197" s="17">
        <f t="shared" si="139"/>
        <v>-10</v>
      </c>
      <c r="U1197" s="45">
        <v>1192</v>
      </c>
      <c r="V1197" s="45" t="s">
        <v>2128</v>
      </c>
    </row>
    <row r="1198" spans="1:22">
      <c r="A1198" s="45">
        <v>1197</v>
      </c>
      <c r="B1198" s="95" t="s">
        <v>2581</v>
      </c>
      <c r="C1198" s="49" t="s">
        <v>9</v>
      </c>
      <c r="D1198" s="51">
        <v>44824</v>
      </c>
      <c r="E1198" s="51" t="s">
        <v>2553</v>
      </c>
      <c r="F1198" s="51" t="s">
        <v>742</v>
      </c>
      <c r="G1198" s="49" t="s">
        <v>2612</v>
      </c>
      <c r="H1198" s="49" t="s">
        <v>19</v>
      </c>
      <c r="I1198" s="49" t="str">
        <f t="shared" si="136"/>
        <v>Neutral</v>
      </c>
      <c r="J1198" s="45">
        <v>21001</v>
      </c>
      <c r="K1198" s="49">
        <v>8.1</v>
      </c>
      <c r="L1198" s="82" t="str">
        <f>IF(J1198=9001,VLOOKUP(K1198,'ISO-reference'!$C$1:$D$67,2,FALSE),IF(J1198=45001,VLOOKUP(K1198,'ISO-reference'!$A$1:$B$40,2,FALSE),IF(J1198=21001,VLOOKUP(K1198,'ISO-reference'!$E$1:$F$75,2,FALSE),"No ISO Mapping")))</f>
        <v xml:space="preserve"> Operational planning and control</v>
      </c>
      <c r="M1198" s="49" t="s">
        <v>21</v>
      </c>
      <c r="N1198" s="16"/>
      <c r="O1198" s="52">
        <f t="shared" si="141"/>
        <v>44884</v>
      </c>
      <c r="P1198" s="52">
        <v>44893</v>
      </c>
      <c r="Q1198" s="82" t="s">
        <v>2582</v>
      </c>
      <c r="R1198" s="32" t="str">
        <f t="shared" si="137"/>
        <v>Closed</v>
      </c>
      <c r="S1198" s="17">
        <f t="shared" ca="1" si="140"/>
        <v>69</v>
      </c>
      <c r="T1198" s="17">
        <f t="shared" si="139"/>
        <v>9</v>
      </c>
      <c r="U1198" s="45">
        <v>1182</v>
      </c>
      <c r="V1198" s="45" t="s">
        <v>2128</v>
      </c>
    </row>
    <row r="1199" spans="1:22" ht="41.4">
      <c r="A1199" s="45">
        <v>1198</v>
      </c>
      <c r="B1199" s="95" t="s">
        <v>2583</v>
      </c>
      <c r="C1199" s="49" t="s">
        <v>9</v>
      </c>
      <c r="D1199" s="51">
        <v>44824</v>
      </c>
      <c r="E1199" s="51" t="s">
        <v>2553</v>
      </c>
      <c r="F1199" s="51" t="s">
        <v>742</v>
      </c>
      <c r="G1199" s="49" t="s">
        <v>2612</v>
      </c>
      <c r="H1199" s="49" t="s">
        <v>19</v>
      </c>
      <c r="I1199" s="49" t="str">
        <f t="shared" si="136"/>
        <v>Neutral</v>
      </c>
      <c r="J1199" s="45">
        <v>21001</v>
      </c>
      <c r="K1199" s="49">
        <v>8.1</v>
      </c>
      <c r="L1199" s="82" t="str">
        <f>IF(J1199=9001,VLOOKUP(K1199,'ISO-reference'!$C$1:$D$67,2,FALSE),IF(J1199=45001,VLOOKUP(K1199,'ISO-reference'!$A$1:$B$40,2,FALSE),IF(J1199=21001,VLOOKUP(K1199,'ISO-reference'!$E$1:$F$75,2,FALSE),"No ISO Mapping")))</f>
        <v xml:space="preserve"> Operational planning and control</v>
      </c>
      <c r="M1199" s="49" t="s">
        <v>2241</v>
      </c>
      <c r="N1199" s="16"/>
      <c r="O1199" s="52">
        <f t="shared" si="141"/>
        <v>44884</v>
      </c>
      <c r="P1199" s="52">
        <v>44872</v>
      </c>
      <c r="Q1199" s="82" t="s">
        <v>2584</v>
      </c>
      <c r="R1199" s="32" t="str">
        <f t="shared" si="137"/>
        <v>Closed</v>
      </c>
      <c r="S1199" s="17">
        <f t="shared" ca="1" si="140"/>
        <v>48</v>
      </c>
      <c r="T1199" s="17">
        <f t="shared" si="139"/>
        <v>-12</v>
      </c>
      <c r="U1199" s="45">
        <v>1183</v>
      </c>
      <c r="V1199" s="45" t="s">
        <v>2128</v>
      </c>
    </row>
    <row r="1200" spans="1:22" ht="27.6">
      <c r="A1200" s="45">
        <v>1199</v>
      </c>
      <c r="B1200" s="95" t="s">
        <v>2585</v>
      </c>
      <c r="C1200" s="49" t="s">
        <v>9</v>
      </c>
      <c r="D1200" s="51">
        <v>44824</v>
      </c>
      <c r="E1200" s="51" t="s">
        <v>2553</v>
      </c>
      <c r="F1200" s="51" t="s">
        <v>742</v>
      </c>
      <c r="G1200" s="49" t="s">
        <v>2612</v>
      </c>
      <c r="H1200" s="49" t="s">
        <v>19</v>
      </c>
      <c r="I1200" s="49" t="str">
        <f t="shared" si="136"/>
        <v>Neutral</v>
      </c>
      <c r="J1200" s="45">
        <v>45001</v>
      </c>
      <c r="K1200" s="49">
        <v>8.1999999999999993</v>
      </c>
      <c r="L1200" s="82" t="str">
        <f>IF(J1200=9001,VLOOKUP(K1200,'ISO-reference'!$C$1:$D$67,2,FALSE),IF(J1200=45001,VLOOKUP(K1200,'ISO-reference'!$A$1:$B$40,2,FALSE),IF(J1200=21001,VLOOKUP(K1200,'ISO-reference'!$E$1:$F$75,2,FALSE),"No ISO Mapping")))</f>
        <v xml:space="preserve"> Emergency preparedness and response</v>
      </c>
      <c r="M1200" s="49" t="s">
        <v>16</v>
      </c>
      <c r="N1200" s="16"/>
      <c r="O1200" s="52">
        <f t="shared" si="141"/>
        <v>44884</v>
      </c>
      <c r="P1200" s="52">
        <v>44874</v>
      </c>
      <c r="Q1200" s="82" t="s">
        <v>2586</v>
      </c>
      <c r="R1200" s="32" t="str">
        <f t="shared" si="137"/>
        <v>Closed</v>
      </c>
      <c r="S1200" s="17">
        <f t="shared" ca="1" si="140"/>
        <v>50</v>
      </c>
      <c r="T1200" s="17">
        <f t="shared" si="139"/>
        <v>-10</v>
      </c>
      <c r="U1200" s="45">
        <v>1185</v>
      </c>
      <c r="V1200" s="45" t="s">
        <v>2128</v>
      </c>
    </row>
    <row r="1201" spans="1:22" ht="41.4">
      <c r="A1201" s="45">
        <v>1200</v>
      </c>
      <c r="B1201" s="95" t="s">
        <v>2587</v>
      </c>
      <c r="C1201" s="49" t="s">
        <v>9</v>
      </c>
      <c r="D1201" s="51">
        <v>44824</v>
      </c>
      <c r="E1201" s="51" t="s">
        <v>2553</v>
      </c>
      <c r="F1201" s="51" t="s">
        <v>742</v>
      </c>
      <c r="G1201" s="49" t="s">
        <v>2612</v>
      </c>
      <c r="H1201" s="49" t="s">
        <v>19</v>
      </c>
      <c r="I1201" s="49" t="str">
        <f t="shared" si="136"/>
        <v>Neutral</v>
      </c>
      <c r="J1201" s="45">
        <v>45001</v>
      </c>
      <c r="K1201" s="49" t="s">
        <v>591</v>
      </c>
      <c r="L1201" s="82" t="str">
        <f>IF(J1201=9001,VLOOKUP(K1201,'ISO-reference'!$C$1:$D$67,2,FALSE),IF(J1201=45001,VLOOKUP(K1201,'ISO-reference'!$A$1:$B$40,2,FALSE),IF(J1201=21001,VLOOKUP(K1201,'ISO-reference'!$E$1:$F$75,2,FALSE),"No ISO Mapping")))</f>
        <v xml:space="preserve"> Eliminating Hazards and reducing OH&amp;S risks</v>
      </c>
      <c r="M1201" s="49" t="s">
        <v>16</v>
      </c>
      <c r="N1201" s="16"/>
      <c r="O1201" s="52">
        <f t="shared" si="141"/>
        <v>44884</v>
      </c>
      <c r="P1201" s="52">
        <v>44874</v>
      </c>
      <c r="Q1201" s="82" t="s">
        <v>2588</v>
      </c>
      <c r="R1201" s="32" t="str">
        <f t="shared" si="137"/>
        <v>Closed</v>
      </c>
      <c r="S1201" s="17">
        <f t="shared" ca="1" si="140"/>
        <v>50</v>
      </c>
      <c r="T1201" s="17">
        <f t="shared" si="139"/>
        <v>-10</v>
      </c>
      <c r="U1201" s="45">
        <v>1188</v>
      </c>
      <c r="V1201" s="45" t="s">
        <v>2128</v>
      </c>
    </row>
    <row r="1202" spans="1:22" ht="55.2">
      <c r="A1202" s="45">
        <v>1201</v>
      </c>
      <c r="B1202" s="95" t="s">
        <v>2589</v>
      </c>
      <c r="C1202" s="49" t="s">
        <v>9</v>
      </c>
      <c r="D1202" s="51">
        <v>44824</v>
      </c>
      <c r="E1202" s="51" t="s">
        <v>2553</v>
      </c>
      <c r="F1202" s="51" t="s">
        <v>742</v>
      </c>
      <c r="G1202" s="49" t="s">
        <v>2612</v>
      </c>
      <c r="H1202" s="49" t="s">
        <v>19</v>
      </c>
      <c r="I1202" s="49" t="str">
        <f t="shared" si="136"/>
        <v>Neutral</v>
      </c>
      <c r="J1202" s="45">
        <v>45001</v>
      </c>
      <c r="K1202" s="49">
        <v>8.1999999999999993</v>
      </c>
      <c r="L1202" s="82" t="str">
        <f>IF(J1202=9001,VLOOKUP(K1202,'ISO-reference'!$C$1:$D$67,2,FALSE),IF(J1202=45001,VLOOKUP(K1202,'ISO-reference'!$A$1:$B$40,2,FALSE),IF(J1202=21001,VLOOKUP(K1202,'ISO-reference'!$E$1:$F$75,2,FALSE),"No ISO Mapping")))</f>
        <v xml:space="preserve"> Emergency preparedness and response</v>
      </c>
      <c r="M1202" s="49" t="s">
        <v>16</v>
      </c>
      <c r="N1202" s="16"/>
      <c r="O1202" s="52">
        <f t="shared" si="141"/>
        <v>44884</v>
      </c>
      <c r="P1202" s="52">
        <v>44874</v>
      </c>
      <c r="Q1202" s="82" t="s">
        <v>2590</v>
      </c>
      <c r="R1202" s="32" t="str">
        <f t="shared" si="137"/>
        <v>Closed</v>
      </c>
      <c r="S1202" s="17">
        <f t="shared" ca="1" si="140"/>
        <v>50</v>
      </c>
      <c r="T1202" s="17">
        <f t="shared" si="139"/>
        <v>-10</v>
      </c>
      <c r="U1202" s="45">
        <v>1186</v>
      </c>
      <c r="V1202" s="45" t="s">
        <v>2128</v>
      </c>
    </row>
    <row r="1203" spans="1:22" ht="27.6">
      <c r="A1203" s="45">
        <v>1202</v>
      </c>
      <c r="B1203" s="95" t="s">
        <v>2591</v>
      </c>
      <c r="C1203" s="49" t="s">
        <v>9</v>
      </c>
      <c r="D1203" s="51">
        <v>44824</v>
      </c>
      <c r="E1203" s="51" t="s">
        <v>2553</v>
      </c>
      <c r="F1203" s="51" t="s">
        <v>742</v>
      </c>
      <c r="G1203" s="49" t="s">
        <v>2612</v>
      </c>
      <c r="H1203" s="49" t="s">
        <v>19</v>
      </c>
      <c r="I1203" s="49" t="str">
        <f t="shared" si="136"/>
        <v>Neutral</v>
      </c>
      <c r="J1203" s="45">
        <v>45001</v>
      </c>
      <c r="K1203" s="49" t="s">
        <v>591</v>
      </c>
      <c r="L1203" s="82" t="str">
        <f>IF(J1203=9001,VLOOKUP(K1203,'ISO-reference'!$C$1:$D$67,2,FALSE),IF(J1203=45001,VLOOKUP(K1203,'ISO-reference'!$A$1:$B$40,2,FALSE),IF(J1203=21001,VLOOKUP(K1203,'ISO-reference'!$E$1:$F$75,2,FALSE),"No ISO Mapping")))</f>
        <v xml:space="preserve"> Eliminating Hazards and reducing OH&amp;S risks</v>
      </c>
      <c r="M1203" s="49" t="s">
        <v>16</v>
      </c>
      <c r="N1203" s="16"/>
      <c r="O1203" s="52">
        <f t="shared" si="141"/>
        <v>44884</v>
      </c>
      <c r="P1203" s="52">
        <v>44893</v>
      </c>
      <c r="Q1203" s="82" t="s">
        <v>2592</v>
      </c>
      <c r="R1203" s="32" t="str">
        <f t="shared" si="137"/>
        <v>Closed</v>
      </c>
      <c r="S1203" s="17">
        <f t="shared" ca="1" si="140"/>
        <v>69</v>
      </c>
      <c r="T1203" s="17">
        <f t="shared" si="139"/>
        <v>9</v>
      </c>
      <c r="U1203" s="45">
        <v>1189</v>
      </c>
      <c r="V1203" s="45" t="s">
        <v>2128</v>
      </c>
    </row>
    <row r="1204" spans="1:22" ht="27.6">
      <c r="A1204" s="45">
        <v>1203</v>
      </c>
      <c r="B1204" s="95" t="s">
        <v>2647</v>
      </c>
      <c r="C1204" s="49" t="s">
        <v>134</v>
      </c>
      <c r="D1204" s="51">
        <v>44846</v>
      </c>
      <c r="E1204" s="51" t="s">
        <v>2646</v>
      </c>
      <c r="F1204" s="51" t="s">
        <v>2623</v>
      </c>
      <c r="G1204" s="49" t="s">
        <v>2693</v>
      </c>
      <c r="H1204" s="49" t="s">
        <v>19</v>
      </c>
      <c r="I1204" s="49" t="str">
        <f t="shared" si="136"/>
        <v>Neutral</v>
      </c>
      <c r="J1204" s="45">
        <v>9001</v>
      </c>
      <c r="K1204" s="49">
        <v>8.3000000000000007</v>
      </c>
      <c r="L1204" s="82" t="str">
        <f>IF(J1204=9001,VLOOKUP(K1204,'ISO-reference'!$C$1:$D$67,2,FALSE),IF(J1204=45001,VLOOKUP(K1204,'ISO-reference'!$A$1:$B$40,2,FALSE),IF(J1204=21001,VLOOKUP(K1204,'ISO-reference'!$E$1:$F$75,2,FALSE),"No ISO Mapping")))</f>
        <v xml:space="preserve"> Design &amp; development of products &amp; services</v>
      </c>
      <c r="M1204" s="49" t="s">
        <v>73</v>
      </c>
      <c r="N1204" s="16"/>
      <c r="O1204" s="52">
        <f t="shared" si="141"/>
        <v>44906</v>
      </c>
      <c r="P1204" s="52">
        <v>45001</v>
      </c>
      <c r="Q1204" s="90" t="s">
        <v>2796</v>
      </c>
      <c r="R1204" s="32" t="str">
        <f t="shared" si="137"/>
        <v>Closed</v>
      </c>
      <c r="S1204" s="17">
        <f t="shared" ca="1" si="140"/>
        <v>155</v>
      </c>
      <c r="T1204" s="17">
        <f>IF(R1204="Open",0, P1204-O1204)</f>
        <v>95</v>
      </c>
      <c r="U1204" s="45">
        <v>1224</v>
      </c>
      <c r="V1204" s="45" t="s">
        <v>2128</v>
      </c>
    </row>
    <row r="1205" spans="1:22" ht="41.4">
      <c r="A1205" s="45">
        <v>1204</v>
      </c>
      <c r="B1205" s="95" t="s">
        <v>2648</v>
      </c>
      <c r="C1205" s="49" t="s">
        <v>134</v>
      </c>
      <c r="D1205" s="51">
        <v>44846</v>
      </c>
      <c r="E1205" s="51" t="s">
        <v>2646</v>
      </c>
      <c r="F1205" s="51" t="s">
        <v>2623</v>
      </c>
      <c r="G1205" s="49" t="s">
        <v>2693</v>
      </c>
      <c r="H1205" s="49" t="s">
        <v>19</v>
      </c>
      <c r="I1205" s="49" t="str">
        <f t="shared" si="136"/>
        <v>Neutral</v>
      </c>
      <c r="J1205" s="45">
        <v>45001</v>
      </c>
      <c r="K1205" s="49" t="s">
        <v>433</v>
      </c>
      <c r="L1205" s="82" t="str">
        <f>IF(J1205=9001,VLOOKUP(K1205,'ISO-reference'!$C$1:$D$67,2,FALSE),IF(J1205=45001,VLOOKUP(K1205,'ISO-reference'!$A$1:$B$40,2,FALSE),IF(J1205=21001,VLOOKUP(K1205,'ISO-reference'!$E$1:$F$75,2,FALSE),"No ISO Mapping")))</f>
        <v xml:space="preserve"> Hazard identification &amp; assessment of risks and opportunities</v>
      </c>
      <c r="M1205" s="49" t="s">
        <v>94</v>
      </c>
      <c r="N1205" s="16"/>
      <c r="O1205" s="52">
        <f t="shared" si="141"/>
        <v>44906</v>
      </c>
      <c r="P1205" s="52">
        <v>45212</v>
      </c>
      <c r="Q1205" s="90" t="s">
        <v>2866</v>
      </c>
      <c r="R1205" s="32" t="str">
        <f t="shared" si="137"/>
        <v>Closed</v>
      </c>
      <c r="S1205" s="17">
        <f t="shared" ref="S1205:S1213" ca="1" si="142">IF(P1205="NA",TODAY()-D1205, P1205-D1205)</f>
        <v>366</v>
      </c>
      <c r="T1205" s="17">
        <f t="shared" ref="T1205:T1213" si="143">IF(R1205="Open",0, P1205-O1205)</f>
        <v>306</v>
      </c>
      <c r="U1205" s="45">
        <v>1217</v>
      </c>
      <c r="V1205" s="45" t="s">
        <v>2128</v>
      </c>
    </row>
    <row r="1206" spans="1:22" ht="41.4">
      <c r="A1206" s="45">
        <v>1205</v>
      </c>
      <c r="B1206" s="95" t="s">
        <v>2649</v>
      </c>
      <c r="C1206" s="49" t="s">
        <v>134</v>
      </c>
      <c r="D1206" s="51">
        <v>44846</v>
      </c>
      <c r="E1206" s="51" t="s">
        <v>2646</v>
      </c>
      <c r="F1206" s="51" t="s">
        <v>2623</v>
      </c>
      <c r="G1206" s="49" t="s">
        <v>2693</v>
      </c>
      <c r="H1206" s="49" t="s">
        <v>19</v>
      </c>
      <c r="I1206" s="49" t="str">
        <f t="shared" si="136"/>
        <v>Neutral</v>
      </c>
      <c r="J1206" s="45">
        <v>21001</v>
      </c>
      <c r="K1206" s="49" t="s">
        <v>947</v>
      </c>
      <c r="L1206" s="82" t="str">
        <f>IF(J1206=9001,VLOOKUP(K1206,'ISO-reference'!$C$1:$D$67,2,FALSE),IF(J1206=45001,VLOOKUP(K1206,'ISO-reference'!$A$1:$B$40,2,FALSE),IF(J1206=21001,VLOOKUP(K1206,'ISO-reference'!$E$1:$F$75,2,FALSE),"No ISO Mapping")))</f>
        <v>Satisfaction of learners, other beneficiaries and staff</v>
      </c>
      <c r="M1206" s="49" t="s">
        <v>94</v>
      </c>
      <c r="N1206" s="16"/>
      <c r="O1206" s="52">
        <f t="shared" si="141"/>
        <v>44906</v>
      </c>
      <c r="P1206" s="52">
        <v>45040</v>
      </c>
      <c r="Q1206" s="90" t="s">
        <v>2867</v>
      </c>
      <c r="R1206" s="32" t="str">
        <f t="shared" si="137"/>
        <v>Closed</v>
      </c>
      <c r="S1206" s="17">
        <f t="shared" ca="1" si="142"/>
        <v>194</v>
      </c>
      <c r="T1206" s="17">
        <f t="shared" si="143"/>
        <v>134</v>
      </c>
      <c r="U1206" s="45">
        <v>1216</v>
      </c>
      <c r="V1206" s="45" t="s">
        <v>2128</v>
      </c>
    </row>
    <row r="1207" spans="1:22" ht="55.2">
      <c r="A1207" s="45">
        <v>1206</v>
      </c>
      <c r="B1207" s="95" t="s">
        <v>2650</v>
      </c>
      <c r="C1207" s="49" t="s">
        <v>134</v>
      </c>
      <c r="D1207" s="51">
        <v>44846</v>
      </c>
      <c r="E1207" s="51" t="s">
        <v>2646</v>
      </c>
      <c r="F1207" s="51" t="s">
        <v>2623</v>
      </c>
      <c r="G1207" s="49" t="s">
        <v>2693</v>
      </c>
      <c r="H1207" s="49" t="s">
        <v>19</v>
      </c>
      <c r="I1207" s="49" t="str">
        <f t="shared" si="136"/>
        <v>Neutral</v>
      </c>
      <c r="J1207" s="45">
        <v>9001</v>
      </c>
      <c r="K1207" s="49">
        <v>7.5</v>
      </c>
      <c r="L1207" s="82" t="str">
        <f>IF(J1207=9001,VLOOKUP(K1207,'ISO-reference'!$C$1:$D$67,2,FALSE),IF(J1207=45001,VLOOKUP(K1207,'ISO-reference'!$A$1:$B$40,2,FALSE),IF(J1207=21001,VLOOKUP(K1207,'ISO-reference'!$E$1:$F$75,2,FALSE),"No ISO Mapping")))</f>
        <v xml:space="preserve"> Documented information</v>
      </c>
      <c r="M1207" s="49" t="s">
        <v>16</v>
      </c>
      <c r="N1207" s="16"/>
      <c r="O1207" s="52">
        <f t="shared" si="141"/>
        <v>44906</v>
      </c>
      <c r="P1207" s="52">
        <v>45114</v>
      </c>
      <c r="Q1207" s="82" t="s">
        <v>2864</v>
      </c>
      <c r="R1207" s="32" t="str">
        <f t="shared" si="137"/>
        <v>Closed</v>
      </c>
      <c r="S1207" s="17">
        <f t="shared" ca="1" si="142"/>
        <v>268</v>
      </c>
      <c r="T1207" s="17">
        <f t="shared" si="143"/>
        <v>208</v>
      </c>
      <c r="U1207" s="45">
        <v>1220</v>
      </c>
      <c r="V1207" s="45" t="s">
        <v>2128</v>
      </c>
    </row>
    <row r="1208" spans="1:22" ht="55.2">
      <c r="A1208" s="45">
        <v>1207</v>
      </c>
      <c r="B1208" s="95" t="s">
        <v>2651</v>
      </c>
      <c r="C1208" s="49" t="s">
        <v>134</v>
      </c>
      <c r="D1208" s="51">
        <v>44846</v>
      </c>
      <c r="E1208" s="51" t="s">
        <v>2646</v>
      </c>
      <c r="F1208" s="51" t="s">
        <v>2623</v>
      </c>
      <c r="G1208" s="49" t="s">
        <v>2693</v>
      </c>
      <c r="H1208" s="49" t="s">
        <v>19</v>
      </c>
      <c r="I1208" s="49" t="str">
        <f t="shared" si="136"/>
        <v>Neutral</v>
      </c>
      <c r="J1208" s="45">
        <v>9001</v>
      </c>
      <c r="K1208" s="49">
        <v>7.5</v>
      </c>
      <c r="L1208" s="82" t="str">
        <f>IF(J1208=9001,VLOOKUP(K1208,'ISO-reference'!$C$1:$D$67,2,FALSE),IF(J1208=45001,VLOOKUP(K1208,'ISO-reference'!$A$1:$B$40,2,FALSE),IF(J1208=21001,VLOOKUP(K1208,'ISO-reference'!$E$1:$F$75,2,FALSE),"No ISO Mapping")))</f>
        <v xml:space="preserve"> Documented information</v>
      </c>
      <c r="M1208" s="49" t="s">
        <v>16</v>
      </c>
      <c r="N1208" s="16"/>
      <c r="O1208" s="52">
        <f t="shared" si="141"/>
        <v>44906</v>
      </c>
      <c r="P1208" s="52">
        <v>45114</v>
      </c>
      <c r="Q1208" s="82" t="s">
        <v>2863</v>
      </c>
      <c r="R1208" s="32" t="str">
        <f t="shared" si="137"/>
        <v>Closed</v>
      </c>
      <c r="S1208" s="17">
        <f t="shared" ca="1" si="142"/>
        <v>268</v>
      </c>
      <c r="T1208" s="17">
        <f t="shared" si="143"/>
        <v>208</v>
      </c>
      <c r="U1208" s="45">
        <v>1221</v>
      </c>
      <c r="V1208" s="45" t="s">
        <v>2128</v>
      </c>
    </row>
    <row r="1209" spans="1:22" ht="55.2">
      <c r="A1209" s="45">
        <v>1208</v>
      </c>
      <c r="B1209" s="95" t="s">
        <v>2652</v>
      </c>
      <c r="C1209" s="49" t="s">
        <v>134</v>
      </c>
      <c r="D1209" s="51">
        <v>44846</v>
      </c>
      <c r="E1209" s="51" t="s">
        <v>2646</v>
      </c>
      <c r="F1209" s="51" t="s">
        <v>2623</v>
      </c>
      <c r="G1209" s="49" t="s">
        <v>2693</v>
      </c>
      <c r="H1209" s="49" t="s">
        <v>19</v>
      </c>
      <c r="I1209" s="49" t="str">
        <f t="shared" si="136"/>
        <v>Neutral</v>
      </c>
      <c r="J1209" s="45">
        <v>9001</v>
      </c>
      <c r="K1209" s="49">
        <v>7.1</v>
      </c>
      <c r="L1209" s="82" t="str">
        <f>IF(J1209=9001,VLOOKUP(K1209,'ISO-reference'!$C$1:$D$67,2,FALSE),IF(J1209=45001,VLOOKUP(K1209,'ISO-reference'!$A$1:$B$40,2,FALSE),IF(J1209=21001,VLOOKUP(K1209,'ISO-reference'!$E$1:$F$75,2,FALSE),"No ISO Mapping")))</f>
        <v xml:space="preserve"> Resources</v>
      </c>
      <c r="M1209" s="49" t="s">
        <v>94</v>
      </c>
      <c r="N1209" s="16"/>
      <c r="O1209" s="52">
        <f t="shared" si="141"/>
        <v>44906</v>
      </c>
      <c r="P1209" s="52">
        <v>45118</v>
      </c>
      <c r="Q1209" s="82" t="s">
        <v>2865</v>
      </c>
      <c r="R1209" s="32" t="str">
        <f t="shared" si="137"/>
        <v>Closed</v>
      </c>
      <c r="S1209" s="17">
        <f t="shared" ca="1" si="142"/>
        <v>272</v>
      </c>
      <c r="T1209" s="17">
        <f t="shared" si="143"/>
        <v>212</v>
      </c>
      <c r="U1209" s="45">
        <v>1219</v>
      </c>
      <c r="V1209" s="45" t="s">
        <v>2128</v>
      </c>
    </row>
    <row r="1210" spans="1:22" ht="41.4">
      <c r="A1210" s="45">
        <v>1209</v>
      </c>
      <c r="B1210" s="95" t="s">
        <v>2653</v>
      </c>
      <c r="C1210" s="49" t="s">
        <v>134</v>
      </c>
      <c r="D1210" s="51">
        <v>44846</v>
      </c>
      <c r="E1210" s="51" t="s">
        <v>2646</v>
      </c>
      <c r="F1210" s="51" t="s">
        <v>2623</v>
      </c>
      <c r="G1210" s="49" t="s">
        <v>2693</v>
      </c>
      <c r="H1210" s="49" t="s">
        <v>19</v>
      </c>
      <c r="I1210" s="49" t="str">
        <f t="shared" si="136"/>
        <v>Neutral</v>
      </c>
      <c r="J1210" s="45">
        <v>9001</v>
      </c>
      <c r="K1210" s="49">
        <v>8.1</v>
      </c>
      <c r="L1210" s="82" t="str">
        <f>IF(J1210=9001,VLOOKUP(K1210,'ISO-reference'!$C$1:$D$67,2,FALSE),IF(J1210=45001,VLOOKUP(K1210,'ISO-reference'!$A$1:$B$40,2,FALSE),IF(J1210=21001,VLOOKUP(K1210,'ISO-reference'!$E$1:$F$75,2,FALSE),"No ISO Mapping")))</f>
        <v xml:space="preserve"> Operational planning and control</v>
      </c>
      <c r="M1210" s="49" t="s">
        <v>16</v>
      </c>
      <c r="N1210" s="16"/>
      <c r="O1210" s="52">
        <f t="shared" si="141"/>
        <v>44906</v>
      </c>
      <c r="P1210" s="52">
        <v>45167</v>
      </c>
      <c r="Q1210" s="82" t="s">
        <v>2797</v>
      </c>
      <c r="R1210" s="32" t="str">
        <f t="shared" si="137"/>
        <v>Closed</v>
      </c>
      <c r="S1210" s="17">
        <f t="shared" ca="1" si="142"/>
        <v>321</v>
      </c>
      <c r="T1210" s="17">
        <f t="shared" si="143"/>
        <v>261</v>
      </c>
      <c r="U1210" s="45">
        <v>1223</v>
      </c>
      <c r="V1210" s="45" t="s">
        <v>2128</v>
      </c>
    </row>
    <row r="1211" spans="1:22">
      <c r="A1211" s="45">
        <v>1210</v>
      </c>
      <c r="B1211" s="95" t="s">
        <v>2654</v>
      </c>
      <c r="C1211" s="49" t="s">
        <v>134</v>
      </c>
      <c r="D1211" s="51">
        <v>44846</v>
      </c>
      <c r="E1211" s="51" t="s">
        <v>2646</v>
      </c>
      <c r="F1211" s="51" t="s">
        <v>2623</v>
      </c>
      <c r="G1211" s="49" t="s">
        <v>2693</v>
      </c>
      <c r="H1211" s="49" t="s">
        <v>19</v>
      </c>
      <c r="I1211" s="49" t="str">
        <f t="shared" si="136"/>
        <v>Neutral</v>
      </c>
      <c r="J1211" s="45">
        <v>9001</v>
      </c>
      <c r="K1211" s="49" t="s">
        <v>123</v>
      </c>
      <c r="L1211" s="82" t="str">
        <f>IF(J1211=9001,VLOOKUP(K1211,'ISO-reference'!$C$1:$D$67,2,FALSE),IF(J1211=45001,VLOOKUP(K1211,'ISO-reference'!$A$1:$B$40,2,FALSE),IF(J1211=21001,VLOOKUP(K1211,'ISO-reference'!$E$1:$F$75,2,FALSE),"No ISO Mapping")))</f>
        <v xml:space="preserve"> Analysis &amp; evaluation</v>
      </c>
      <c r="M1211" s="49" t="s">
        <v>2241</v>
      </c>
      <c r="N1211" s="16"/>
      <c r="O1211" s="52">
        <f t="shared" si="141"/>
        <v>44906</v>
      </c>
      <c r="P1211" s="52">
        <v>45114</v>
      </c>
      <c r="Q1211" s="82" t="s">
        <v>2655</v>
      </c>
      <c r="R1211" s="32" t="str">
        <f t="shared" si="137"/>
        <v>Closed</v>
      </c>
      <c r="S1211" s="17">
        <f t="shared" ca="1" si="142"/>
        <v>268</v>
      </c>
      <c r="T1211" s="17">
        <f t="shared" si="143"/>
        <v>208</v>
      </c>
      <c r="U1211" s="45">
        <v>1225</v>
      </c>
      <c r="V1211" s="45" t="s">
        <v>2128</v>
      </c>
    </row>
    <row r="1212" spans="1:22" ht="55.2">
      <c r="A1212" s="45">
        <v>1211</v>
      </c>
      <c r="B1212" s="95" t="s">
        <v>2656</v>
      </c>
      <c r="C1212" s="49" t="s">
        <v>134</v>
      </c>
      <c r="D1212" s="51">
        <v>44846</v>
      </c>
      <c r="E1212" s="51" t="s">
        <v>2646</v>
      </c>
      <c r="F1212" s="51" t="s">
        <v>2623</v>
      </c>
      <c r="G1212" s="49" t="s">
        <v>2693</v>
      </c>
      <c r="H1212" s="49" t="s">
        <v>19</v>
      </c>
      <c r="I1212" s="49" t="str">
        <f t="shared" si="136"/>
        <v>Neutral</v>
      </c>
      <c r="J1212" s="45">
        <v>9001</v>
      </c>
      <c r="K1212" s="49" t="s">
        <v>57</v>
      </c>
      <c r="L1212" s="82" t="str">
        <f>IF(J1212=9001,VLOOKUP(K1212,'ISO-reference'!$C$1:$D$67,2,FALSE),IF(J1212=45001,VLOOKUP(K1212,'ISO-reference'!$A$1:$B$40,2,FALSE),IF(J1212=21001,VLOOKUP(K1212,'ISO-reference'!$E$1:$F$75,2,FALSE),"No ISO Mapping")))</f>
        <v xml:space="preserve"> Creating and updating</v>
      </c>
      <c r="M1212" s="49" t="s">
        <v>16</v>
      </c>
      <c r="N1212" s="16"/>
      <c r="O1212" s="52">
        <f t="shared" si="141"/>
        <v>44906</v>
      </c>
      <c r="P1212" s="52">
        <v>45132</v>
      </c>
      <c r="Q1212" s="82" t="s">
        <v>2862</v>
      </c>
      <c r="R1212" s="32" t="str">
        <f t="shared" si="137"/>
        <v>Closed</v>
      </c>
      <c r="S1212" s="17">
        <f t="shared" ca="1" si="142"/>
        <v>286</v>
      </c>
      <c r="T1212" s="17">
        <f t="shared" si="143"/>
        <v>226</v>
      </c>
      <c r="U1212" s="45">
        <v>1222</v>
      </c>
      <c r="V1212" s="45" t="s">
        <v>2128</v>
      </c>
    </row>
    <row r="1213" spans="1:22" ht="27.6">
      <c r="A1213" s="45">
        <v>1212</v>
      </c>
      <c r="B1213" s="95" t="s">
        <v>2657</v>
      </c>
      <c r="C1213" s="49" t="s">
        <v>134</v>
      </c>
      <c r="D1213" s="51">
        <v>44846</v>
      </c>
      <c r="E1213" s="51" t="s">
        <v>2646</v>
      </c>
      <c r="F1213" s="51" t="s">
        <v>2623</v>
      </c>
      <c r="G1213" s="49" t="s">
        <v>2693</v>
      </c>
      <c r="H1213" s="49" t="s">
        <v>19</v>
      </c>
      <c r="I1213" s="49" t="str">
        <f t="shared" si="136"/>
        <v>Neutral</v>
      </c>
      <c r="J1213" s="45">
        <v>21001</v>
      </c>
      <c r="K1213" s="49">
        <v>6.1</v>
      </c>
      <c r="L1213" s="82" t="str">
        <f>IF(J1213=9001,VLOOKUP(K1213,'ISO-reference'!$C$1:$D$67,2,FALSE),IF(J1213=45001,VLOOKUP(K1213,'ISO-reference'!$A$1:$B$40,2,FALSE),IF(J1213=21001,VLOOKUP(K1213,'ISO-reference'!$E$1:$F$75,2,FALSE),"No ISO Mapping")))</f>
        <v xml:space="preserve"> Actions to address risks &amp; opportunities</v>
      </c>
      <c r="M1213" s="49" t="s">
        <v>2241</v>
      </c>
      <c r="N1213" s="16"/>
      <c r="O1213" s="52">
        <f t="shared" si="141"/>
        <v>44906</v>
      </c>
      <c r="P1213" s="52">
        <v>45061</v>
      </c>
      <c r="Q1213" s="82" t="s">
        <v>2658</v>
      </c>
      <c r="R1213" s="32" t="str">
        <f t="shared" si="137"/>
        <v>Closed</v>
      </c>
      <c r="S1213" s="17">
        <f t="shared" ca="1" si="142"/>
        <v>215</v>
      </c>
      <c r="T1213" s="17">
        <f t="shared" si="143"/>
        <v>155</v>
      </c>
      <c r="U1213" s="45">
        <v>1215</v>
      </c>
      <c r="V1213" s="45" t="s">
        <v>2128</v>
      </c>
    </row>
    <row r="1214" spans="1:22" ht="41.4">
      <c r="A1214" s="45">
        <v>1213</v>
      </c>
      <c r="B1214" s="95" t="s">
        <v>2659</v>
      </c>
      <c r="C1214" s="49" t="s">
        <v>134</v>
      </c>
      <c r="D1214" s="51">
        <v>44846</v>
      </c>
      <c r="E1214" s="51" t="s">
        <v>2646</v>
      </c>
      <c r="F1214" s="51" t="s">
        <v>2623</v>
      </c>
      <c r="G1214" s="49" t="s">
        <v>2693</v>
      </c>
      <c r="H1214" s="49" t="s">
        <v>19</v>
      </c>
      <c r="I1214" s="49" t="str">
        <f t="shared" si="136"/>
        <v>Neutral</v>
      </c>
      <c r="J1214" s="45">
        <v>9001</v>
      </c>
      <c r="K1214" s="49">
        <v>10.3</v>
      </c>
      <c r="L1214" s="82" t="str">
        <f>IF(J1214=9001,VLOOKUP(K1214,'ISO-reference'!$C$1:$D$67,2,FALSE),IF(J1214=45001,VLOOKUP(K1214,'ISO-reference'!$A$1:$B$40,2,FALSE),IF(J1214=21001,VLOOKUP(K1214,'ISO-reference'!$E$1:$F$75,2,FALSE),"No ISO Mapping")))</f>
        <v xml:space="preserve"> Continual improvement</v>
      </c>
      <c r="M1214" s="49" t="s">
        <v>13</v>
      </c>
      <c r="N1214" s="16"/>
      <c r="O1214" s="52">
        <f t="shared" si="141"/>
        <v>44906</v>
      </c>
      <c r="P1214" s="52">
        <v>45061</v>
      </c>
      <c r="Q1214" s="82" t="s">
        <v>2660</v>
      </c>
      <c r="R1214" s="32" t="str">
        <f t="shared" si="137"/>
        <v>Closed</v>
      </c>
      <c r="S1214" s="17">
        <f t="shared" ref="S1214:S1245" ca="1" si="144">IF(P1214="NA",TODAY()-D1214, P1214-D1214)</f>
        <v>215</v>
      </c>
      <c r="T1214" s="17">
        <f>IF(R1214="Open",0, P1214-O1214)</f>
        <v>155</v>
      </c>
      <c r="U1214" s="45">
        <v>1218</v>
      </c>
      <c r="V1214" s="45" t="s">
        <v>2128</v>
      </c>
    </row>
    <row r="1215" spans="1:22" ht="41.4">
      <c r="A1215" s="45">
        <v>1214</v>
      </c>
      <c r="B1215" s="95" t="s">
        <v>2593</v>
      </c>
      <c r="C1215" s="49" t="s">
        <v>134</v>
      </c>
      <c r="D1215" s="51">
        <v>44847</v>
      </c>
      <c r="E1215" s="51" t="s">
        <v>2553</v>
      </c>
      <c r="F1215" s="51" t="s">
        <v>742</v>
      </c>
      <c r="G1215" s="49" t="s">
        <v>2612</v>
      </c>
      <c r="H1215" s="49" t="s">
        <v>19</v>
      </c>
      <c r="I1215" s="49" t="str">
        <f t="shared" si="136"/>
        <v>Neutral</v>
      </c>
      <c r="J1215" s="45">
        <v>9001</v>
      </c>
      <c r="K1215" s="49">
        <v>8.3000000000000007</v>
      </c>
      <c r="L1215" s="82" t="str">
        <f>IF(J1215=9001,VLOOKUP(K1215,'ISO-reference'!$C$1:$D$67,2,FALSE),IF(J1215=45001,VLOOKUP(K1215,'ISO-reference'!$A$1:$B$40,2,FALSE),IF(J1215=21001,VLOOKUP(K1215,'ISO-reference'!$E$1:$F$75,2,FALSE),"No ISO Mapping")))</f>
        <v xml:space="preserve"> Design &amp; development of products &amp; services</v>
      </c>
      <c r="M1215" s="49" t="s">
        <v>73</v>
      </c>
      <c r="N1215" s="16"/>
      <c r="O1215" s="52">
        <f t="shared" si="141"/>
        <v>44907</v>
      </c>
      <c r="P1215" s="52">
        <v>44872</v>
      </c>
      <c r="Q1215" s="90" t="s">
        <v>2594</v>
      </c>
      <c r="R1215" s="32" t="str">
        <f t="shared" si="137"/>
        <v>Closed</v>
      </c>
      <c r="S1215" s="17">
        <f t="shared" ca="1" si="144"/>
        <v>25</v>
      </c>
      <c r="T1215" s="17">
        <f t="shared" si="139"/>
        <v>-35</v>
      </c>
      <c r="U1215" s="45">
        <v>1201</v>
      </c>
      <c r="V1215" s="45" t="s">
        <v>2128</v>
      </c>
    </row>
    <row r="1216" spans="1:22" ht="41.4">
      <c r="A1216" s="45">
        <v>1215</v>
      </c>
      <c r="B1216" s="95" t="s">
        <v>2595</v>
      </c>
      <c r="C1216" s="49" t="s">
        <v>134</v>
      </c>
      <c r="D1216" s="51">
        <v>44847</v>
      </c>
      <c r="E1216" s="51" t="s">
        <v>2553</v>
      </c>
      <c r="F1216" s="51" t="s">
        <v>742</v>
      </c>
      <c r="G1216" s="49" t="s">
        <v>2612</v>
      </c>
      <c r="H1216" s="49" t="s">
        <v>19</v>
      </c>
      <c r="I1216" s="49" t="str">
        <f t="shared" si="136"/>
        <v>Neutral</v>
      </c>
      <c r="J1216" s="45">
        <v>21001</v>
      </c>
      <c r="K1216" s="49">
        <v>10.199999999999999</v>
      </c>
      <c r="L1216" s="82" t="str">
        <f>IF(J1216=9001,VLOOKUP(K1216,'ISO-reference'!$C$1:$D$67,2,FALSE),IF(J1216=45001,VLOOKUP(K1216,'ISO-reference'!$A$1:$B$40,2,FALSE),IF(J1216=21001,VLOOKUP(K1216,'ISO-reference'!$E$1:$F$75,2,FALSE),"No ISO Mapping")))</f>
        <v>Continual Improvement</v>
      </c>
      <c r="M1216" s="49" t="s">
        <v>2241</v>
      </c>
      <c r="N1216" s="16"/>
      <c r="O1216" s="52">
        <f t="shared" si="141"/>
        <v>44907</v>
      </c>
      <c r="P1216" s="52">
        <v>44872</v>
      </c>
      <c r="Q1216" s="82" t="s">
        <v>2596</v>
      </c>
      <c r="R1216" s="32" t="str">
        <f t="shared" si="137"/>
        <v>Closed</v>
      </c>
      <c r="S1216" s="17">
        <f t="shared" ca="1" si="144"/>
        <v>25</v>
      </c>
      <c r="T1216" s="17">
        <f t="shared" si="139"/>
        <v>-35</v>
      </c>
      <c r="U1216" s="45">
        <v>1193</v>
      </c>
      <c r="V1216" s="45" t="s">
        <v>2128</v>
      </c>
    </row>
    <row r="1217" spans="1:22" ht="41.4">
      <c r="A1217" s="45">
        <v>1216</v>
      </c>
      <c r="B1217" s="95" t="s">
        <v>2597</v>
      </c>
      <c r="C1217" s="49" t="s">
        <v>134</v>
      </c>
      <c r="D1217" s="51">
        <v>44847</v>
      </c>
      <c r="E1217" s="51" t="s">
        <v>2553</v>
      </c>
      <c r="F1217" s="51" t="s">
        <v>742</v>
      </c>
      <c r="G1217" s="49" t="s">
        <v>2612</v>
      </c>
      <c r="H1217" s="49" t="s">
        <v>19</v>
      </c>
      <c r="I1217" s="49" t="str">
        <f t="shared" si="136"/>
        <v>Neutral</v>
      </c>
      <c r="J1217" s="45">
        <v>21001</v>
      </c>
      <c r="K1217" s="49" t="s">
        <v>947</v>
      </c>
      <c r="L1217" s="82" t="str">
        <f>IF(J1217=9001,VLOOKUP(K1217,'ISO-reference'!$C$1:$D$67,2,FALSE),IF(J1217=45001,VLOOKUP(K1217,'ISO-reference'!$A$1:$B$40,2,FALSE),IF(J1217=21001,VLOOKUP(K1217,'ISO-reference'!$E$1:$F$75,2,FALSE),"No ISO Mapping")))</f>
        <v>Satisfaction of learners, other beneficiaries and staff</v>
      </c>
      <c r="M1217" s="49" t="s">
        <v>2241</v>
      </c>
      <c r="N1217" s="16"/>
      <c r="O1217" s="52">
        <f t="shared" si="141"/>
        <v>44907</v>
      </c>
      <c r="P1217" s="52">
        <v>44872</v>
      </c>
      <c r="Q1217" s="82" t="s">
        <v>2598</v>
      </c>
      <c r="R1217" s="32" t="str">
        <f t="shared" si="137"/>
        <v>Closed</v>
      </c>
      <c r="S1217" s="17">
        <f t="shared" ca="1" si="144"/>
        <v>25</v>
      </c>
      <c r="T1217" s="17">
        <f t="shared" si="139"/>
        <v>-35</v>
      </c>
      <c r="U1217" s="45">
        <v>1194</v>
      </c>
      <c r="V1217" s="45" t="s">
        <v>2128</v>
      </c>
    </row>
    <row r="1218" spans="1:22" ht="41.4">
      <c r="A1218" s="45">
        <v>1217</v>
      </c>
      <c r="B1218" s="95" t="s">
        <v>2599</v>
      </c>
      <c r="C1218" s="49" t="s">
        <v>134</v>
      </c>
      <c r="D1218" s="51">
        <v>44847</v>
      </c>
      <c r="E1218" s="51" t="s">
        <v>2553</v>
      </c>
      <c r="F1218" s="51" t="s">
        <v>742</v>
      </c>
      <c r="G1218" s="49" t="s">
        <v>2612</v>
      </c>
      <c r="H1218" s="49" t="s">
        <v>19</v>
      </c>
      <c r="I1218" s="49" t="str">
        <f t="shared" ref="I1218:I1281" si="145">IF(H1218="Strength", "Positive", IF(OR(H1218="OFI", H1218="Observation"), "Neutral", "Negative"))</f>
        <v>Neutral</v>
      </c>
      <c r="J1218" s="45">
        <v>21001</v>
      </c>
      <c r="K1218" s="49" t="s">
        <v>2085</v>
      </c>
      <c r="L1218" s="82" t="str">
        <f>IF(J1218=9001,VLOOKUP(K1218,'ISO-reference'!$C$1:$D$67,2,FALSE),IF(J1218=45001,VLOOKUP(K1218,'ISO-reference'!$A$1:$B$40,2,FALSE),IF(J1218=21001,VLOOKUP(K1218,'ISO-reference'!$E$1:$F$75,2,FALSE),"No ISO Mapping")))</f>
        <v>Additional requirements for special needs education (Competence)</v>
      </c>
      <c r="M1218" s="49" t="s">
        <v>2241</v>
      </c>
      <c r="N1218" s="16"/>
      <c r="O1218" s="52">
        <f t="shared" si="141"/>
        <v>44907</v>
      </c>
      <c r="P1218" s="52">
        <v>44872</v>
      </c>
      <c r="Q1218" s="82" t="s">
        <v>2600</v>
      </c>
      <c r="R1218" s="32" t="str">
        <f t="shared" si="137"/>
        <v>Closed</v>
      </c>
      <c r="S1218" s="17">
        <f t="shared" ca="1" si="144"/>
        <v>25</v>
      </c>
      <c r="T1218" s="17">
        <f t="shared" si="139"/>
        <v>-35</v>
      </c>
      <c r="U1218" s="45">
        <v>1195</v>
      </c>
      <c r="V1218" s="45" t="s">
        <v>2128</v>
      </c>
    </row>
    <row r="1219" spans="1:22" ht="41.4">
      <c r="A1219" s="45">
        <v>1218</v>
      </c>
      <c r="B1219" s="95" t="s">
        <v>2601</v>
      </c>
      <c r="C1219" s="49" t="s">
        <v>134</v>
      </c>
      <c r="D1219" s="51">
        <v>44847</v>
      </c>
      <c r="E1219" s="51" t="s">
        <v>2553</v>
      </c>
      <c r="F1219" s="51" t="s">
        <v>742</v>
      </c>
      <c r="G1219" s="49" t="s">
        <v>2612</v>
      </c>
      <c r="H1219" s="49" t="s">
        <v>19</v>
      </c>
      <c r="I1219" s="49" t="str">
        <f t="shared" si="145"/>
        <v>Neutral</v>
      </c>
      <c r="J1219" s="45">
        <v>45001</v>
      </c>
      <c r="K1219" s="49" t="s">
        <v>57</v>
      </c>
      <c r="L1219" s="82" t="str">
        <f>IF(J1219=9001,VLOOKUP(K1219,'ISO-reference'!$C$1:$D$67,2,FALSE),IF(J1219=45001,VLOOKUP(K1219,'ISO-reference'!$A$1:$B$40,2,FALSE),IF(J1219=21001,VLOOKUP(K1219,'ISO-reference'!$E$1:$F$75,2,FALSE),"No ISO Mapping")))</f>
        <v xml:space="preserve"> Creating and updating</v>
      </c>
      <c r="M1219" s="49" t="s">
        <v>16</v>
      </c>
      <c r="N1219" s="16"/>
      <c r="O1219" s="52">
        <f t="shared" si="141"/>
        <v>44907</v>
      </c>
      <c r="P1219" s="52">
        <v>44873</v>
      </c>
      <c r="Q1219" s="82" t="s">
        <v>2602</v>
      </c>
      <c r="R1219" s="32" t="str">
        <f t="shared" si="137"/>
        <v>Closed</v>
      </c>
      <c r="S1219" s="17">
        <f t="shared" ca="1" si="144"/>
        <v>26</v>
      </c>
      <c r="T1219" s="17">
        <f t="shared" si="139"/>
        <v>-34</v>
      </c>
      <c r="U1219" s="45">
        <v>1196</v>
      </c>
      <c r="V1219" s="45" t="s">
        <v>2128</v>
      </c>
    </row>
    <row r="1220" spans="1:22" ht="41.4">
      <c r="A1220" s="45">
        <v>1219</v>
      </c>
      <c r="B1220" s="95" t="s">
        <v>2603</v>
      </c>
      <c r="C1220" s="49" t="s">
        <v>134</v>
      </c>
      <c r="D1220" s="51">
        <v>44847</v>
      </c>
      <c r="E1220" s="51" t="s">
        <v>2553</v>
      </c>
      <c r="F1220" s="51" t="s">
        <v>742</v>
      </c>
      <c r="G1220" s="49" t="s">
        <v>2612</v>
      </c>
      <c r="H1220" s="49" t="s">
        <v>19</v>
      </c>
      <c r="I1220" s="49" t="str">
        <f t="shared" si="145"/>
        <v>Neutral</v>
      </c>
      <c r="J1220" s="45">
        <v>45001</v>
      </c>
      <c r="K1220" s="49" t="s">
        <v>57</v>
      </c>
      <c r="L1220" s="82" t="str">
        <f>IF(J1220=9001,VLOOKUP(K1220,'ISO-reference'!$C$1:$D$67,2,FALSE),IF(J1220=45001,VLOOKUP(K1220,'ISO-reference'!$A$1:$B$40,2,FALSE),IF(J1220=21001,VLOOKUP(K1220,'ISO-reference'!$E$1:$F$75,2,FALSE),"No ISO Mapping")))</f>
        <v xml:space="preserve"> Creating and updating</v>
      </c>
      <c r="M1220" s="49" t="s">
        <v>16</v>
      </c>
      <c r="N1220" s="16"/>
      <c r="O1220" s="52">
        <f t="shared" si="141"/>
        <v>44907</v>
      </c>
      <c r="P1220" s="52">
        <v>44873</v>
      </c>
      <c r="Q1220" s="82" t="s">
        <v>2604</v>
      </c>
      <c r="R1220" s="32" t="str">
        <f t="shared" si="137"/>
        <v>Closed</v>
      </c>
      <c r="S1220" s="17">
        <f t="shared" ca="1" si="144"/>
        <v>26</v>
      </c>
      <c r="T1220" s="17">
        <f t="shared" si="139"/>
        <v>-34</v>
      </c>
      <c r="U1220" s="45">
        <v>1197</v>
      </c>
      <c r="V1220" s="45" t="s">
        <v>2128</v>
      </c>
    </row>
    <row r="1221" spans="1:22" ht="27.6">
      <c r="A1221" s="45">
        <v>1220</v>
      </c>
      <c r="B1221" s="95" t="s">
        <v>2605</v>
      </c>
      <c r="C1221" s="49" t="s">
        <v>134</v>
      </c>
      <c r="D1221" s="51">
        <v>44847</v>
      </c>
      <c r="E1221" s="51" t="s">
        <v>2553</v>
      </c>
      <c r="F1221" s="51" t="s">
        <v>742</v>
      </c>
      <c r="G1221" s="49" t="s">
        <v>2612</v>
      </c>
      <c r="H1221" s="49" t="s">
        <v>19</v>
      </c>
      <c r="I1221" s="49" t="str">
        <f t="shared" si="145"/>
        <v>Neutral</v>
      </c>
      <c r="J1221" s="45">
        <v>45001</v>
      </c>
      <c r="K1221" s="49" t="s">
        <v>591</v>
      </c>
      <c r="L1221" s="82" t="str">
        <f>IF(J1221=9001,VLOOKUP(K1221,'ISO-reference'!$C$1:$D$67,2,FALSE),IF(J1221=45001,VLOOKUP(K1221,'ISO-reference'!$A$1:$B$40,2,FALSE),IF(J1221=21001,VLOOKUP(K1221,'ISO-reference'!$E$1:$F$75,2,FALSE),"No ISO Mapping")))</f>
        <v xml:space="preserve"> Eliminating Hazards and reducing OH&amp;S risks</v>
      </c>
      <c r="M1221" s="49" t="s">
        <v>16</v>
      </c>
      <c r="N1221" s="16"/>
      <c r="O1221" s="52">
        <f t="shared" si="141"/>
        <v>44907</v>
      </c>
      <c r="P1221" s="52">
        <v>44873</v>
      </c>
      <c r="Q1221" s="82" t="s">
        <v>2606</v>
      </c>
      <c r="R1221" s="32" t="str">
        <f t="shared" si="137"/>
        <v>Closed</v>
      </c>
      <c r="S1221" s="17">
        <f t="shared" ca="1" si="144"/>
        <v>26</v>
      </c>
      <c r="T1221" s="17">
        <f t="shared" si="139"/>
        <v>-34</v>
      </c>
      <c r="U1221" s="45">
        <v>1198</v>
      </c>
      <c r="V1221" s="45" t="s">
        <v>2128</v>
      </c>
    </row>
    <row r="1222" spans="1:22" ht="27.6">
      <c r="A1222" s="45">
        <v>1221</v>
      </c>
      <c r="B1222" s="95" t="s">
        <v>2607</v>
      </c>
      <c r="C1222" s="49" t="s">
        <v>134</v>
      </c>
      <c r="D1222" s="51">
        <v>44847</v>
      </c>
      <c r="E1222" s="51" t="s">
        <v>2553</v>
      </c>
      <c r="F1222" s="51" t="s">
        <v>742</v>
      </c>
      <c r="G1222" s="49" t="s">
        <v>2612</v>
      </c>
      <c r="H1222" s="49" t="s">
        <v>19</v>
      </c>
      <c r="I1222" s="49" t="str">
        <f t="shared" si="145"/>
        <v>Neutral</v>
      </c>
      <c r="J1222" s="45">
        <v>45001</v>
      </c>
      <c r="K1222" s="49" t="s">
        <v>591</v>
      </c>
      <c r="L1222" s="82" t="str">
        <f>IF(J1222=9001,VLOOKUP(K1222,'ISO-reference'!$C$1:$D$67,2,FALSE),IF(J1222=45001,VLOOKUP(K1222,'ISO-reference'!$A$1:$B$40,2,FALSE),IF(J1222=21001,VLOOKUP(K1222,'ISO-reference'!$E$1:$F$75,2,FALSE),"No ISO Mapping")))</f>
        <v xml:space="preserve"> Eliminating Hazards and reducing OH&amp;S risks</v>
      </c>
      <c r="M1222" s="49" t="s">
        <v>16</v>
      </c>
      <c r="N1222" s="16"/>
      <c r="O1222" s="52">
        <f t="shared" si="141"/>
        <v>44907</v>
      </c>
      <c r="P1222" s="52">
        <v>44893</v>
      </c>
      <c r="Q1222" s="82" t="s">
        <v>2608</v>
      </c>
      <c r="R1222" s="32" t="str">
        <f t="shared" si="137"/>
        <v>Closed</v>
      </c>
      <c r="S1222" s="17">
        <f t="shared" ca="1" si="144"/>
        <v>46</v>
      </c>
      <c r="T1222" s="17">
        <f t="shared" si="139"/>
        <v>-14</v>
      </c>
      <c r="U1222" s="45">
        <v>1199</v>
      </c>
      <c r="V1222" s="45" t="s">
        <v>2128</v>
      </c>
    </row>
    <row r="1223" spans="1:22" ht="41.4">
      <c r="A1223" s="45">
        <v>1222</v>
      </c>
      <c r="B1223" s="95" t="s">
        <v>2609</v>
      </c>
      <c r="C1223" s="49" t="s">
        <v>134</v>
      </c>
      <c r="D1223" s="51">
        <v>44847</v>
      </c>
      <c r="E1223" s="51" t="s">
        <v>2553</v>
      </c>
      <c r="F1223" s="51" t="s">
        <v>742</v>
      </c>
      <c r="G1223" s="49" t="s">
        <v>2612</v>
      </c>
      <c r="H1223" s="49" t="s">
        <v>19</v>
      </c>
      <c r="I1223" s="49" t="str">
        <f t="shared" si="145"/>
        <v>Neutral</v>
      </c>
      <c r="J1223" s="45">
        <v>45001</v>
      </c>
      <c r="K1223" s="49" t="s">
        <v>591</v>
      </c>
      <c r="L1223" s="82" t="str">
        <f>IF(J1223=9001,VLOOKUP(K1223,'ISO-reference'!$C$1:$D$67,2,FALSE),IF(J1223=45001,VLOOKUP(K1223,'ISO-reference'!$A$1:$B$40,2,FALSE),IF(J1223=21001,VLOOKUP(K1223,'ISO-reference'!$E$1:$F$75,2,FALSE),"No ISO Mapping")))</f>
        <v xml:space="preserve"> Eliminating Hazards and reducing OH&amp;S risks</v>
      </c>
      <c r="M1223" s="49" t="s">
        <v>16</v>
      </c>
      <c r="N1223" s="16"/>
      <c r="O1223" s="52">
        <f t="shared" si="141"/>
        <v>44907</v>
      </c>
      <c r="P1223" s="52">
        <v>44893</v>
      </c>
      <c r="Q1223" s="82" t="s">
        <v>2610</v>
      </c>
      <c r="R1223" s="32" t="str">
        <f t="shared" si="137"/>
        <v>Closed</v>
      </c>
      <c r="S1223" s="17">
        <f t="shared" ca="1" si="144"/>
        <v>46</v>
      </c>
      <c r="T1223" s="17">
        <f t="shared" si="139"/>
        <v>-14</v>
      </c>
      <c r="U1223" s="45">
        <v>1200</v>
      </c>
      <c r="V1223" s="45" t="s">
        <v>2128</v>
      </c>
    </row>
    <row r="1224" spans="1:22" ht="55.2">
      <c r="A1224" s="45">
        <v>1223</v>
      </c>
      <c r="B1224" s="82" t="s">
        <v>2376</v>
      </c>
      <c r="C1224" s="49" t="s">
        <v>9</v>
      </c>
      <c r="D1224" s="51">
        <v>44973</v>
      </c>
      <c r="E1224" s="51" t="s">
        <v>2551</v>
      </c>
      <c r="F1224" s="51" t="s">
        <v>10</v>
      </c>
      <c r="G1224" s="49" t="s">
        <v>11</v>
      </c>
      <c r="H1224" s="49" t="s">
        <v>88</v>
      </c>
      <c r="I1224" s="49" t="str">
        <f t="shared" si="145"/>
        <v>Neutral</v>
      </c>
      <c r="J1224" s="45">
        <v>21001</v>
      </c>
      <c r="K1224" s="49">
        <v>7.2</v>
      </c>
      <c r="L1224" s="82" t="str">
        <f>IF(J1224=9001,VLOOKUP(K1224,'ISO-reference'!$C$1:$D$67,2,FALSE),IF(J1224=45001,VLOOKUP(K1224,'ISO-reference'!$A$1:$B$40,2,FALSE),IF(J1224=21001,VLOOKUP(K1224,'ISO-reference'!$E$1:$F$75,2,FALSE),"No ISO Mapping")))</f>
        <v xml:space="preserve"> Competence</v>
      </c>
      <c r="M1224" s="49" t="s">
        <v>21</v>
      </c>
      <c r="N1224" s="16"/>
      <c r="O1224" s="72">
        <f>Table1[[#This Row],[Audit Report Date]]+60</f>
        <v>45033</v>
      </c>
      <c r="P1224" s="52">
        <v>44980</v>
      </c>
      <c r="Q1224" s="82" t="s">
        <v>2389</v>
      </c>
      <c r="R1224" s="28" t="str">
        <f t="shared" ref="R1224:R1250" si="146">IF(P1224="NA", "Open", "Closed")</f>
        <v>Closed</v>
      </c>
      <c r="S1224" s="17">
        <f t="shared" ca="1" si="144"/>
        <v>7</v>
      </c>
      <c r="T1224" s="17">
        <f>IF(R1224="Open",0, P1224-O1224)</f>
        <v>-53</v>
      </c>
      <c r="U1224" s="45">
        <v>1226</v>
      </c>
      <c r="V1224" s="45" t="s">
        <v>2128</v>
      </c>
    </row>
    <row r="1225" spans="1:22" ht="41.4">
      <c r="A1225" s="45">
        <v>1224</v>
      </c>
      <c r="B1225" s="82" t="s">
        <v>2377</v>
      </c>
      <c r="C1225" s="49" t="s">
        <v>9</v>
      </c>
      <c r="D1225" s="51">
        <v>44973</v>
      </c>
      <c r="E1225" s="51" t="s">
        <v>2551</v>
      </c>
      <c r="F1225" s="51" t="s">
        <v>10</v>
      </c>
      <c r="G1225" s="49" t="s">
        <v>11</v>
      </c>
      <c r="H1225" s="49" t="s">
        <v>88</v>
      </c>
      <c r="I1225" s="49" t="str">
        <f t="shared" si="145"/>
        <v>Neutral</v>
      </c>
      <c r="J1225" s="45">
        <v>21001</v>
      </c>
      <c r="K1225" s="49">
        <v>7.5</v>
      </c>
      <c r="L1225" s="82" t="str">
        <f>IF(J1225=9001,VLOOKUP(K1225,'ISO-reference'!$C$1:$D$67,2,FALSE),IF(J1225=45001,VLOOKUP(K1225,'ISO-reference'!$A$1:$B$40,2,FALSE),IF(J1225=21001,VLOOKUP(K1225,'ISO-reference'!$E$1:$F$75,2,FALSE),"No ISO Mapping")))</f>
        <v xml:space="preserve"> Documented information</v>
      </c>
      <c r="M1225" s="49" t="s">
        <v>21</v>
      </c>
      <c r="N1225" s="16"/>
      <c r="O1225" s="72">
        <f>Table1[[#This Row],[Audit Report Date]]+60</f>
        <v>45033</v>
      </c>
      <c r="P1225" s="52">
        <v>44991</v>
      </c>
      <c r="Q1225" s="82" t="s">
        <v>2388</v>
      </c>
      <c r="R1225" s="28" t="str">
        <f t="shared" si="146"/>
        <v>Closed</v>
      </c>
      <c r="S1225" s="17">
        <f t="shared" ca="1" si="144"/>
        <v>18</v>
      </c>
      <c r="T1225" s="17">
        <f>IF(R1225="Open",0, P1225-O1225)</f>
        <v>-42</v>
      </c>
      <c r="U1225" s="45">
        <v>1227</v>
      </c>
      <c r="V1225" s="45" t="s">
        <v>2128</v>
      </c>
    </row>
    <row r="1226" spans="1:22" ht="41.4">
      <c r="A1226" s="45">
        <v>1225</v>
      </c>
      <c r="B1226" s="82" t="s">
        <v>2378</v>
      </c>
      <c r="C1226" s="49" t="s">
        <v>9</v>
      </c>
      <c r="D1226" s="51">
        <v>44973</v>
      </c>
      <c r="E1226" s="51" t="s">
        <v>2551</v>
      </c>
      <c r="F1226" s="51" t="s">
        <v>10</v>
      </c>
      <c r="G1226" s="49" t="s">
        <v>11</v>
      </c>
      <c r="H1226" s="49" t="s">
        <v>88</v>
      </c>
      <c r="I1226" s="49" t="str">
        <f t="shared" si="145"/>
        <v>Neutral</v>
      </c>
      <c r="J1226" s="45">
        <v>21001</v>
      </c>
      <c r="K1226" s="49">
        <v>7.5</v>
      </c>
      <c r="L1226" s="82" t="str">
        <f>IF(J1226=9001,VLOOKUP(K1226,'ISO-reference'!$C$1:$D$67,2,FALSE),IF(J1226=45001,VLOOKUP(K1226,'ISO-reference'!$A$1:$B$40,2,FALSE),IF(J1226=21001,VLOOKUP(K1226,'ISO-reference'!$E$1:$F$75,2,FALSE),"No ISO Mapping")))</f>
        <v xml:space="preserve"> Documented information</v>
      </c>
      <c r="M1226" s="49" t="s">
        <v>21</v>
      </c>
      <c r="N1226" s="16"/>
      <c r="O1226" s="72">
        <f>Table1[[#This Row],[Audit Report Date]]+60</f>
        <v>45033</v>
      </c>
      <c r="P1226" s="52">
        <v>44980</v>
      </c>
      <c r="Q1226" s="82" t="s">
        <v>2387</v>
      </c>
      <c r="R1226" s="28" t="str">
        <f t="shared" si="146"/>
        <v>Closed</v>
      </c>
      <c r="S1226" s="17">
        <f t="shared" ca="1" si="144"/>
        <v>7</v>
      </c>
      <c r="T1226" s="17">
        <f t="shared" ref="T1226:T1234" si="147">IF(R1226="Open",0, P1226-O1226)</f>
        <v>-53</v>
      </c>
      <c r="U1226" s="45">
        <v>1228</v>
      </c>
      <c r="V1226" s="45" t="s">
        <v>2128</v>
      </c>
    </row>
    <row r="1227" spans="1:22" ht="41.4">
      <c r="A1227" s="45">
        <v>1226</v>
      </c>
      <c r="B1227" s="82" t="s">
        <v>2379</v>
      </c>
      <c r="C1227" s="49" t="s">
        <v>9</v>
      </c>
      <c r="D1227" s="51">
        <v>44973</v>
      </c>
      <c r="E1227" s="51" t="s">
        <v>2551</v>
      </c>
      <c r="F1227" s="51" t="s">
        <v>10</v>
      </c>
      <c r="G1227" s="49" t="s">
        <v>11</v>
      </c>
      <c r="H1227" s="49" t="s">
        <v>88</v>
      </c>
      <c r="I1227" s="49" t="str">
        <f t="shared" si="145"/>
        <v>Neutral</v>
      </c>
      <c r="J1227" s="45">
        <v>45001</v>
      </c>
      <c r="K1227" s="49">
        <v>7.3</v>
      </c>
      <c r="L1227" s="82" t="str">
        <f>IF(J1227=9001,VLOOKUP(K1227,'ISO-reference'!$C$1:$D$67,2,FALSE),IF(J1227=45001,VLOOKUP(K1227,'ISO-reference'!$A$1:$B$40,2,FALSE),IF(J1227=21001,VLOOKUP(K1227,'ISO-reference'!$E$1:$F$75,2,FALSE),"No ISO Mapping")))</f>
        <v xml:space="preserve"> Awareness</v>
      </c>
      <c r="M1227" s="49" t="s">
        <v>16</v>
      </c>
      <c r="N1227" s="16"/>
      <c r="O1227" s="72">
        <f>Table1[[#This Row],[Audit Report Date]]+60</f>
        <v>45033</v>
      </c>
      <c r="P1227" s="52">
        <v>45001</v>
      </c>
      <c r="Q1227" s="82" t="s">
        <v>2409</v>
      </c>
      <c r="R1227" s="28" t="str">
        <f t="shared" si="146"/>
        <v>Closed</v>
      </c>
      <c r="S1227" s="17">
        <f t="shared" ca="1" si="144"/>
        <v>28</v>
      </c>
      <c r="T1227" s="17">
        <f t="shared" si="147"/>
        <v>-32</v>
      </c>
      <c r="U1227" s="45">
        <v>1229</v>
      </c>
      <c r="V1227" s="45" t="s">
        <v>2128</v>
      </c>
    </row>
    <row r="1228" spans="1:22" ht="55.2">
      <c r="A1228" s="45">
        <v>1227</v>
      </c>
      <c r="B1228" s="82" t="s">
        <v>2380</v>
      </c>
      <c r="C1228" s="49" t="s">
        <v>9</v>
      </c>
      <c r="D1228" s="51">
        <v>44973</v>
      </c>
      <c r="E1228" s="51" t="s">
        <v>2551</v>
      </c>
      <c r="F1228" s="51" t="s">
        <v>10</v>
      </c>
      <c r="G1228" s="49" t="s">
        <v>11</v>
      </c>
      <c r="H1228" s="49" t="s">
        <v>19</v>
      </c>
      <c r="I1228" s="49" t="str">
        <f t="shared" si="145"/>
        <v>Neutral</v>
      </c>
      <c r="J1228" s="45">
        <v>45001</v>
      </c>
      <c r="K1228" s="49">
        <v>7.5</v>
      </c>
      <c r="L1228" s="82" t="str">
        <f>IF(J1228=9001,VLOOKUP(K1228,'ISO-reference'!$C$1:$D$67,2,FALSE),IF(J1228=45001,VLOOKUP(K1228,'ISO-reference'!$A$1:$B$40,2,FALSE),IF(J1228=21001,VLOOKUP(K1228,'ISO-reference'!$E$1:$F$75,2,FALSE),"No ISO Mapping")))</f>
        <v xml:space="preserve"> Documented information</v>
      </c>
      <c r="M1228" s="49" t="s">
        <v>489</v>
      </c>
      <c r="N1228" s="16"/>
      <c r="O1228" s="72">
        <f>Table1[[#This Row],[Audit Report Date]]+60</f>
        <v>45033</v>
      </c>
      <c r="P1228" s="52">
        <v>45021</v>
      </c>
      <c r="Q1228" s="82" t="s">
        <v>2428</v>
      </c>
      <c r="R1228" s="28" t="str">
        <f t="shared" si="146"/>
        <v>Closed</v>
      </c>
      <c r="S1228" s="17">
        <f t="shared" ca="1" si="144"/>
        <v>48</v>
      </c>
      <c r="T1228" s="17">
        <f t="shared" si="147"/>
        <v>-12</v>
      </c>
      <c r="U1228" s="45">
        <v>1230</v>
      </c>
      <c r="V1228" s="45" t="s">
        <v>2128</v>
      </c>
    </row>
    <row r="1229" spans="1:22" ht="69">
      <c r="A1229" s="45">
        <v>1228</v>
      </c>
      <c r="B1229" s="82" t="s">
        <v>2381</v>
      </c>
      <c r="C1229" s="49" t="s">
        <v>9</v>
      </c>
      <c r="D1229" s="51">
        <v>44973</v>
      </c>
      <c r="E1229" s="51" t="s">
        <v>2551</v>
      </c>
      <c r="F1229" s="51" t="s">
        <v>10</v>
      </c>
      <c r="G1229" s="49" t="s">
        <v>11</v>
      </c>
      <c r="H1229" s="49" t="s">
        <v>88</v>
      </c>
      <c r="I1229" s="49" t="str">
        <f t="shared" si="145"/>
        <v>Neutral</v>
      </c>
      <c r="J1229" s="45">
        <v>45001</v>
      </c>
      <c r="K1229" s="49" t="s">
        <v>591</v>
      </c>
      <c r="L1229" s="82" t="str">
        <f>IF(J1229=9001,VLOOKUP(K1229,'ISO-reference'!$C$1:$D$67,2,FALSE),IF(J1229=45001,VLOOKUP(K1229,'ISO-reference'!$A$1:$B$40,2,FALSE),IF(J1229=21001,VLOOKUP(K1229,'ISO-reference'!$E$1:$F$75,2,FALSE),"No ISO Mapping")))</f>
        <v xml:space="preserve"> Eliminating Hazards and reducing OH&amp;S risks</v>
      </c>
      <c r="M1229" s="49" t="s">
        <v>16</v>
      </c>
      <c r="N1229" s="16"/>
      <c r="O1229" s="72">
        <f>Table1[[#This Row],[Audit Report Date]]+60</f>
        <v>45033</v>
      </c>
      <c r="P1229" s="52">
        <v>45005</v>
      </c>
      <c r="Q1229" s="82" t="s">
        <v>2408</v>
      </c>
      <c r="R1229" s="28" t="str">
        <f t="shared" si="146"/>
        <v>Closed</v>
      </c>
      <c r="S1229" s="17">
        <f t="shared" ca="1" si="144"/>
        <v>32</v>
      </c>
      <c r="T1229" s="17">
        <f t="shared" si="147"/>
        <v>-28</v>
      </c>
      <c r="U1229" s="45">
        <v>1231</v>
      </c>
      <c r="V1229" s="45" t="s">
        <v>2128</v>
      </c>
    </row>
    <row r="1230" spans="1:22" ht="55.2">
      <c r="A1230" s="45">
        <v>1229</v>
      </c>
      <c r="B1230" s="82" t="s">
        <v>2382</v>
      </c>
      <c r="C1230" s="49" t="s">
        <v>9</v>
      </c>
      <c r="D1230" s="51">
        <v>44973</v>
      </c>
      <c r="E1230" s="51" t="s">
        <v>2551</v>
      </c>
      <c r="F1230" s="51" t="s">
        <v>10</v>
      </c>
      <c r="G1230" s="49" t="s">
        <v>11</v>
      </c>
      <c r="H1230" s="49" t="s">
        <v>88</v>
      </c>
      <c r="I1230" s="49" t="str">
        <f t="shared" si="145"/>
        <v>Neutral</v>
      </c>
      <c r="J1230" s="45">
        <v>45001</v>
      </c>
      <c r="K1230" s="49" t="s">
        <v>591</v>
      </c>
      <c r="L1230" s="82" t="str">
        <f>IF(J1230=9001,VLOOKUP(K1230,'ISO-reference'!$C$1:$D$67,2,FALSE),IF(J1230=45001,VLOOKUP(K1230,'ISO-reference'!$A$1:$B$40,2,FALSE),IF(J1230=21001,VLOOKUP(K1230,'ISO-reference'!$E$1:$F$75,2,FALSE),"No ISO Mapping")))</f>
        <v xml:space="preserve"> Eliminating Hazards and reducing OH&amp;S risks</v>
      </c>
      <c r="M1230" s="49" t="s">
        <v>16</v>
      </c>
      <c r="N1230" s="16"/>
      <c r="O1230" s="72">
        <f>Table1[[#This Row],[Audit Report Date]]+60</f>
        <v>45033</v>
      </c>
      <c r="P1230" s="52">
        <v>45005</v>
      </c>
      <c r="Q1230" s="82" t="s">
        <v>2407</v>
      </c>
      <c r="R1230" s="28" t="str">
        <f t="shared" si="146"/>
        <v>Closed</v>
      </c>
      <c r="S1230" s="17">
        <f t="shared" ca="1" si="144"/>
        <v>32</v>
      </c>
      <c r="T1230" s="17">
        <f t="shared" si="147"/>
        <v>-28</v>
      </c>
      <c r="U1230" s="45">
        <v>1232</v>
      </c>
      <c r="V1230" s="45" t="s">
        <v>2128</v>
      </c>
    </row>
    <row r="1231" spans="1:22" ht="27.6">
      <c r="A1231" s="45">
        <v>1230</v>
      </c>
      <c r="B1231" s="82" t="s">
        <v>2383</v>
      </c>
      <c r="C1231" s="49" t="s">
        <v>9</v>
      </c>
      <c r="D1231" s="51">
        <v>44973</v>
      </c>
      <c r="E1231" s="51" t="s">
        <v>2551</v>
      </c>
      <c r="F1231" s="51" t="s">
        <v>10</v>
      </c>
      <c r="G1231" s="49" t="s">
        <v>11</v>
      </c>
      <c r="H1231" s="49" t="s">
        <v>19</v>
      </c>
      <c r="I1231" s="49" t="str">
        <f t="shared" si="145"/>
        <v>Neutral</v>
      </c>
      <c r="J1231" s="45">
        <v>45001</v>
      </c>
      <c r="K1231" s="49">
        <v>9.1</v>
      </c>
      <c r="L1231" s="82" t="str">
        <f>IF(J1231=9001,VLOOKUP(K1231,'ISO-reference'!$C$1:$D$67,2,FALSE),IF(J1231=45001,VLOOKUP(K1231,'ISO-reference'!$A$1:$B$40,2,FALSE),IF(J1231=21001,VLOOKUP(K1231,'ISO-reference'!$E$1:$F$75,2,FALSE),"No ISO Mapping")))</f>
        <v xml:space="preserve"> Monitoring, measurement, analysis &amp; performance evaluation</v>
      </c>
      <c r="M1231" s="49" t="s">
        <v>16</v>
      </c>
      <c r="N1231" s="16"/>
      <c r="O1231" s="72">
        <f>Table1[[#This Row],[Audit Report Date]]+60</f>
        <v>45033</v>
      </c>
      <c r="P1231" s="52">
        <v>45023</v>
      </c>
      <c r="Q1231" s="82" t="s">
        <v>2448</v>
      </c>
      <c r="R1231" s="28" t="str">
        <f t="shared" si="146"/>
        <v>Closed</v>
      </c>
      <c r="S1231" s="17">
        <f t="shared" ca="1" si="144"/>
        <v>50</v>
      </c>
      <c r="T1231" s="17">
        <f t="shared" si="147"/>
        <v>-10</v>
      </c>
      <c r="U1231" s="45">
        <v>1233</v>
      </c>
      <c r="V1231" s="45" t="s">
        <v>2128</v>
      </c>
    </row>
    <row r="1232" spans="1:22" ht="41.4">
      <c r="A1232" s="45">
        <v>1231</v>
      </c>
      <c r="B1232" s="82" t="s">
        <v>2384</v>
      </c>
      <c r="C1232" s="49" t="s">
        <v>9</v>
      </c>
      <c r="D1232" s="51">
        <v>44973</v>
      </c>
      <c r="E1232" s="51" t="s">
        <v>2551</v>
      </c>
      <c r="F1232" s="51" t="s">
        <v>10</v>
      </c>
      <c r="G1232" s="49" t="s">
        <v>11</v>
      </c>
      <c r="H1232" s="49" t="s">
        <v>19</v>
      </c>
      <c r="I1232" s="49" t="str">
        <f t="shared" si="145"/>
        <v>Neutral</v>
      </c>
      <c r="J1232" s="45">
        <v>9001</v>
      </c>
      <c r="K1232" s="49" t="s">
        <v>85</v>
      </c>
      <c r="L1232" s="82" t="str">
        <f>IF(J1232=9001,VLOOKUP(K1232,'ISO-reference'!$C$1:$D$67,2,FALSE),IF(J1232=45001,VLOOKUP(K1232,'ISO-reference'!$A$1:$B$40,2,FALSE),IF(J1232=21001,VLOOKUP(K1232,'ISO-reference'!$E$1:$F$75,2,FALSE),"No ISO Mapping")))</f>
        <v xml:space="preserve"> Infrastructure</v>
      </c>
      <c r="M1232" s="49" t="s">
        <v>16</v>
      </c>
      <c r="N1232" s="16"/>
      <c r="O1232" s="72">
        <f>Table1[[#This Row],[Audit Report Date]]+60</f>
        <v>45033</v>
      </c>
      <c r="P1232" s="52">
        <v>44998</v>
      </c>
      <c r="Q1232" s="82" t="s">
        <v>2406</v>
      </c>
      <c r="R1232" s="28" t="str">
        <f t="shared" si="146"/>
        <v>Closed</v>
      </c>
      <c r="S1232" s="17">
        <f t="shared" ca="1" si="144"/>
        <v>25</v>
      </c>
      <c r="T1232" s="17">
        <f t="shared" si="147"/>
        <v>-35</v>
      </c>
      <c r="U1232" s="45">
        <v>1234</v>
      </c>
      <c r="V1232" s="45" t="s">
        <v>2128</v>
      </c>
    </row>
    <row r="1233" spans="1:22" ht="41.4">
      <c r="A1233" s="45">
        <v>1232</v>
      </c>
      <c r="B1233" s="82" t="s">
        <v>2385</v>
      </c>
      <c r="C1233" s="49" t="s">
        <v>9</v>
      </c>
      <c r="D1233" s="51">
        <v>44973</v>
      </c>
      <c r="E1233" s="51" t="s">
        <v>2551</v>
      </c>
      <c r="F1233" s="51" t="s">
        <v>10</v>
      </c>
      <c r="G1233" s="49" t="s">
        <v>11</v>
      </c>
      <c r="H1233" s="49" t="s">
        <v>88</v>
      </c>
      <c r="I1233" s="49" t="str">
        <f t="shared" si="145"/>
        <v>Neutral</v>
      </c>
      <c r="J1233" s="45">
        <v>9001</v>
      </c>
      <c r="K1233" s="49">
        <v>7.3</v>
      </c>
      <c r="L1233" s="82" t="str">
        <f>IF(J1233=9001,VLOOKUP(K1233,'ISO-reference'!$C$1:$D$67,2,FALSE),IF(J1233=45001,VLOOKUP(K1233,'ISO-reference'!$A$1:$B$40,2,FALSE),IF(J1233=21001,VLOOKUP(K1233,'ISO-reference'!$E$1:$F$75,2,FALSE),"No ISO Mapping")))</f>
        <v xml:space="preserve"> Awareness</v>
      </c>
      <c r="M1233" s="49" t="s">
        <v>13</v>
      </c>
      <c r="N1233" s="16"/>
      <c r="O1233" s="72">
        <f>Table1[[#This Row],[Audit Report Date]]+60</f>
        <v>45033</v>
      </c>
      <c r="P1233" s="52">
        <v>45030</v>
      </c>
      <c r="Q1233" s="82" t="s">
        <v>2463</v>
      </c>
      <c r="R1233" s="28" t="str">
        <f t="shared" si="146"/>
        <v>Closed</v>
      </c>
      <c r="S1233" s="17">
        <f t="shared" ca="1" si="144"/>
        <v>57</v>
      </c>
      <c r="T1233" s="17">
        <f t="shared" si="147"/>
        <v>-3</v>
      </c>
      <c r="U1233" s="45">
        <v>1235</v>
      </c>
      <c r="V1233" s="45" t="s">
        <v>2128</v>
      </c>
    </row>
    <row r="1234" spans="1:22" ht="55.2">
      <c r="A1234" s="45">
        <v>1233</v>
      </c>
      <c r="B1234" s="82" t="s">
        <v>2386</v>
      </c>
      <c r="C1234" s="49" t="s">
        <v>9</v>
      </c>
      <c r="D1234" s="51">
        <v>44973</v>
      </c>
      <c r="E1234" s="51" t="s">
        <v>2551</v>
      </c>
      <c r="F1234" s="51" t="s">
        <v>10</v>
      </c>
      <c r="G1234" s="49" t="s">
        <v>11</v>
      </c>
      <c r="H1234" s="49" t="s">
        <v>88</v>
      </c>
      <c r="I1234" s="49" t="str">
        <f t="shared" si="145"/>
        <v>Neutral</v>
      </c>
      <c r="J1234" s="45">
        <v>9001</v>
      </c>
      <c r="K1234" s="49">
        <v>7.5</v>
      </c>
      <c r="L1234" s="82" t="str">
        <f>IF(J1234=9001,VLOOKUP(K1234,'ISO-reference'!$C$1:$D$67,2,FALSE),IF(J1234=45001,VLOOKUP(K1234,'ISO-reference'!$A$1:$B$40,2,FALSE),IF(J1234=21001,VLOOKUP(K1234,'ISO-reference'!$E$1:$F$75,2,FALSE),"No ISO Mapping")))</f>
        <v xml:space="preserve"> Documented information</v>
      </c>
      <c r="M1234" s="49" t="s">
        <v>13</v>
      </c>
      <c r="N1234" s="16"/>
      <c r="O1234" s="72">
        <f>Table1[[#This Row],[Audit Report Date]]+60</f>
        <v>45033</v>
      </c>
      <c r="P1234" s="52">
        <v>45023</v>
      </c>
      <c r="Q1234" s="82" t="s">
        <v>2449</v>
      </c>
      <c r="R1234" s="28" t="str">
        <f t="shared" si="146"/>
        <v>Closed</v>
      </c>
      <c r="S1234" s="17">
        <f t="shared" ca="1" si="144"/>
        <v>50</v>
      </c>
      <c r="T1234" s="17">
        <f t="shared" si="147"/>
        <v>-10</v>
      </c>
      <c r="U1234" s="45">
        <v>1236</v>
      </c>
      <c r="V1234" s="45" t="s">
        <v>2128</v>
      </c>
    </row>
    <row r="1235" spans="1:22" ht="69">
      <c r="A1235" s="45">
        <v>1234</v>
      </c>
      <c r="B1235" s="95" t="s">
        <v>2351</v>
      </c>
      <c r="C1235" s="49" t="s">
        <v>9</v>
      </c>
      <c r="D1235" s="51">
        <v>44973</v>
      </c>
      <c r="E1235" s="51" t="s">
        <v>2551</v>
      </c>
      <c r="F1235" s="51" t="s">
        <v>76</v>
      </c>
      <c r="G1235" s="49" t="s">
        <v>1267</v>
      </c>
      <c r="H1235" s="49" t="s">
        <v>88</v>
      </c>
      <c r="I1235" s="49" t="str">
        <f t="shared" si="145"/>
        <v>Neutral</v>
      </c>
      <c r="J1235" s="45">
        <v>21001</v>
      </c>
      <c r="K1235" s="49">
        <v>5.3</v>
      </c>
      <c r="L1235" s="82" t="str">
        <f>IF(J1235=9001,VLOOKUP(K1235,'ISO-reference'!$C$1:$D$67,2,FALSE),IF(J1235=45001,VLOOKUP(K1235,'ISO-reference'!$A$1:$B$40,2,FALSE),IF(J1235=21001,VLOOKUP(K1235,'ISO-reference'!$E$1:$F$75,2,FALSE),"No ISO Mapping")))</f>
        <v xml:space="preserve"> Role, Responsibility, Authority</v>
      </c>
      <c r="M1235" s="49" t="s">
        <v>13</v>
      </c>
      <c r="N1235" s="16"/>
      <c r="O1235" s="72">
        <f>Table1[[#This Row],[Audit Report Date]]+60</f>
        <v>45033</v>
      </c>
      <c r="P1235" s="52">
        <v>45026</v>
      </c>
      <c r="Q1235" s="82" t="s">
        <v>2450</v>
      </c>
      <c r="R1235" s="28" t="str">
        <f t="shared" si="146"/>
        <v>Closed</v>
      </c>
      <c r="S1235" s="17">
        <f t="shared" ca="1" si="144"/>
        <v>53</v>
      </c>
      <c r="T1235" s="17">
        <f>IF(R1235="Open",0, P1235-O1235)</f>
        <v>-7</v>
      </c>
      <c r="U1235" s="45">
        <v>1237</v>
      </c>
      <c r="V1235" s="45" t="s">
        <v>2128</v>
      </c>
    </row>
    <row r="1236" spans="1:22" ht="55.2">
      <c r="A1236" s="45">
        <v>1235</v>
      </c>
      <c r="B1236" s="95" t="s">
        <v>2352</v>
      </c>
      <c r="C1236" s="49" t="s">
        <v>9</v>
      </c>
      <c r="D1236" s="51">
        <v>44973</v>
      </c>
      <c r="E1236" s="51" t="s">
        <v>2551</v>
      </c>
      <c r="F1236" s="51" t="s">
        <v>76</v>
      </c>
      <c r="G1236" s="49" t="s">
        <v>1267</v>
      </c>
      <c r="H1236" s="49" t="s">
        <v>88</v>
      </c>
      <c r="I1236" s="49" t="str">
        <f t="shared" si="145"/>
        <v>Neutral</v>
      </c>
      <c r="J1236" s="45">
        <v>21001</v>
      </c>
      <c r="K1236" s="49">
        <v>7.3</v>
      </c>
      <c r="L1236" s="82" t="str">
        <f>IF(J1236=9001,VLOOKUP(K1236,'ISO-reference'!$C$1:$D$67,2,FALSE),IF(J1236=45001,VLOOKUP(K1236,'ISO-reference'!$A$1:$B$40,2,FALSE),IF(J1236=21001,VLOOKUP(K1236,'ISO-reference'!$E$1:$F$75,2,FALSE),"No ISO Mapping")))</f>
        <v xml:space="preserve"> Awareness</v>
      </c>
      <c r="M1236" s="49" t="s">
        <v>13</v>
      </c>
      <c r="N1236" s="16"/>
      <c r="O1236" s="72">
        <f>Table1[[#This Row],[Audit Report Date]]+60</f>
        <v>45033</v>
      </c>
      <c r="P1236" s="52">
        <v>45048</v>
      </c>
      <c r="Q1236" s="82" t="s">
        <v>2465</v>
      </c>
      <c r="R1236" s="28" t="str">
        <f t="shared" si="146"/>
        <v>Closed</v>
      </c>
      <c r="S1236" s="17">
        <f t="shared" ca="1" si="144"/>
        <v>75</v>
      </c>
      <c r="T1236" s="17">
        <f>IF(R1236="Open",0, P1236-O1236)</f>
        <v>15</v>
      </c>
      <c r="U1236" s="45">
        <v>1238</v>
      </c>
      <c r="V1236" s="45" t="s">
        <v>2128</v>
      </c>
    </row>
    <row r="1237" spans="1:22" ht="55.2">
      <c r="A1237" s="45">
        <v>1236</v>
      </c>
      <c r="B1237" s="95" t="s">
        <v>2353</v>
      </c>
      <c r="C1237" s="49" t="s">
        <v>9</v>
      </c>
      <c r="D1237" s="51">
        <v>44973</v>
      </c>
      <c r="E1237" s="51" t="s">
        <v>2551</v>
      </c>
      <c r="F1237" s="51" t="s">
        <v>76</v>
      </c>
      <c r="G1237" s="49" t="s">
        <v>1267</v>
      </c>
      <c r="H1237" s="49" t="s">
        <v>88</v>
      </c>
      <c r="I1237" s="49" t="str">
        <f t="shared" si="145"/>
        <v>Neutral</v>
      </c>
      <c r="J1237" s="45">
        <v>21001</v>
      </c>
      <c r="K1237" s="49" t="s">
        <v>947</v>
      </c>
      <c r="L1237" s="82" t="str">
        <f>IF(J1237=9001,VLOOKUP(K1237,'ISO-reference'!$C$1:$D$67,2,FALSE),IF(J1237=45001,VLOOKUP(K1237,'ISO-reference'!$A$1:$B$40,2,FALSE),IF(J1237=21001,VLOOKUP(K1237,'ISO-reference'!$E$1:$F$75,2,FALSE),"No ISO Mapping")))</f>
        <v>Satisfaction of learners, other beneficiaries and staff</v>
      </c>
      <c r="M1237" s="49" t="s">
        <v>2241</v>
      </c>
      <c r="N1237" s="16"/>
      <c r="O1237" s="72">
        <f>Table1[[#This Row],[Audit Report Date]]+60</f>
        <v>45033</v>
      </c>
      <c r="P1237" s="52">
        <v>45026</v>
      </c>
      <c r="Q1237" s="82" t="s">
        <v>2451</v>
      </c>
      <c r="R1237" s="28" t="str">
        <f t="shared" ref="R1237:R1249" si="148">IF(P1237="NA", "Open", "Closed")</f>
        <v>Closed</v>
      </c>
      <c r="S1237" s="17">
        <f t="shared" ca="1" si="144"/>
        <v>53</v>
      </c>
      <c r="T1237" s="17">
        <f t="shared" ref="T1237:T1245" si="149">IF(R1237="Open",0, P1237-O1237)</f>
        <v>-7</v>
      </c>
      <c r="U1237" s="45">
        <v>1239</v>
      </c>
      <c r="V1237" s="45" t="s">
        <v>2128</v>
      </c>
    </row>
    <row r="1238" spans="1:22" ht="55.2">
      <c r="A1238" s="45">
        <v>1237</v>
      </c>
      <c r="B1238" s="95" t="s">
        <v>2354</v>
      </c>
      <c r="C1238" s="49" t="s">
        <v>9</v>
      </c>
      <c r="D1238" s="51">
        <v>44973</v>
      </c>
      <c r="E1238" s="51" t="s">
        <v>2551</v>
      </c>
      <c r="F1238" s="51" t="s">
        <v>76</v>
      </c>
      <c r="G1238" s="49" t="s">
        <v>1267</v>
      </c>
      <c r="H1238" s="49" t="s">
        <v>88</v>
      </c>
      <c r="I1238" s="49" t="str">
        <f t="shared" si="145"/>
        <v>Neutral</v>
      </c>
      <c r="J1238" s="45">
        <v>45001</v>
      </c>
      <c r="K1238" s="49" t="s">
        <v>1040</v>
      </c>
      <c r="L1238" s="82" t="str">
        <f>IF(J1238=9001,VLOOKUP(K1238,'ISO-reference'!$C$1:$D$67,2,FALSE),IF(J1238=45001,VLOOKUP(K1238,'ISO-reference'!$A$1:$B$40,2,FALSE),IF(J1238=21001,VLOOKUP(K1238,'ISO-reference'!$E$1:$F$75,2,FALSE),"No ISO Mapping")))</f>
        <v xml:space="preserve"> General (Documented Info)</v>
      </c>
      <c r="M1238" s="49" t="s">
        <v>16</v>
      </c>
      <c r="N1238" s="16"/>
      <c r="O1238" s="72">
        <f>Table1[[#This Row],[Audit Report Date]]+60</f>
        <v>45033</v>
      </c>
      <c r="P1238" s="52">
        <v>44981</v>
      </c>
      <c r="Q1238" s="82" t="s">
        <v>2375</v>
      </c>
      <c r="R1238" s="28" t="str">
        <f t="shared" si="148"/>
        <v>Closed</v>
      </c>
      <c r="S1238" s="17">
        <f t="shared" ca="1" si="144"/>
        <v>8</v>
      </c>
      <c r="T1238" s="17">
        <f t="shared" si="149"/>
        <v>-52</v>
      </c>
      <c r="U1238" s="45">
        <v>1240</v>
      </c>
      <c r="V1238" s="45" t="s">
        <v>2128</v>
      </c>
    </row>
    <row r="1239" spans="1:22" ht="55.2">
      <c r="A1239" s="45">
        <v>1238</v>
      </c>
      <c r="B1239" s="95" t="s">
        <v>2355</v>
      </c>
      <c r="C1239" s="49" t="s">
        <v>9</v>
      </c>
      <c r="D1239" s="51">
        <v>44973</v>
      </c>
      <c r="E1239" s="51" t="s">
        <v>2551</v>
      </c>
      <c r="F1239" s="51" t="s">
        <v>76</v>
      </c>
      <c r="G1239" s="49" t="s">
        <v>1267</v>
      </c>
      <c r="H1239" s="49" t="s">
        <v>88</v>
      </c>
      <c r="I1239" s="49" t="str">
        <f t="shared" si="145"/>
        <v>Neutral</v>
      </c>
      <c r="J1239" s="45">
        <v>45001</v>
      </c>
      <c r="K1239" s="49" t="s">
        <v>591</v>
      </c>
      <c r="L1239" s="82" t="str">
        <f>IF(J1239=9001,VLOOKUP(K1239,'ISO-reference'!$C$1:$D$67,2,FALSE),IF(J1239=45001,VLOOKUP(K1239,'ISO-reference'!$A$1:$B$40,2,FALSE),IF(J1239=21001,VLOOKUP(K1239,'ISO-reference'!$E$1:$F$75,2,FALSE),"No ISO Mapping")))</f>
        <v xml:space="preserve"> Eliminating Hazards and reducing OH&amp;S risks</v>
      </c>
      <c r="M1239" s="49" t="s">
        <v>21</v>
      </c>
      <c r="N1239" s="16"/>
      <c r="O1239" s="72">
        <f>Table1[[#This Row],[Audit Report Date]]+60</f>
        <v>45033</v>
      </c>
      <c r="P1239" s="52">
        <v>44981</v>
      </c>
      <c r="Q1239" s="82" t="s">
        <v>2374</v>
      </c>
      <c r="R1239" s="28" t="str">
        <f t="shared" si="148"/>
        <v>Closed</v>
      </c>
      <c r="S1239" s="17">
        <f t="shared" ca="1" si="144"/>
        <v>8</v>
      </c>
      <c r="T1239" s="17">
        <f t="shared" si="149"/>
        <v>-52</v>
      </c>
      <c r="U1239" s="45">
        <v>1241</v>
      </c>
      <c r="V1239" s="45" t="s">
        <v>2128</v>
      </c>
    </row>
    <row r="1240" spans="1:22" ht="55.2">
      <c r="A1240" s="45">
        <v>1239</v>
      </c>
      <c r="B1240" s="95" t="s">
        <v>2356</v>
      </c>
      <c r="C1240" s="49" t="s">
        <v>9</v>
      </c>
      <c r="D1240" s="51">
        <v>44973</v>
      </c>
      <c r="E1240" s="51" t="s">
        <v>2551</v>
      </c>
      <c r="F1240" s="51" t="s">
        <v>76</v>
      </c>
      <c r="G1240" s="49" t="s">
        <v>1267</v>
      </c>
      <c r="H1240" s="49" t="s">
        <v>88</v>
      </c>
      <c r="I1240" s="49" t="str">
        <f t="shared" si="145"/>
        <v>Neutral</v>
      </c>
      <c r="J1240" s="45">
        <v>45001</v>
      </c>
      <c r="K1240" s="49" t="s">
        <v>120</v>
      </c>
      <c r="L1240" s="82" t="str">
        <f>IF(J1240=9001,VLOOKUP(K1240,'ISO-reference'!$C$1:$D$67,2,FALSE),IF(J1240=45001,VLOOKUP(K1240,'ISO-reference'!$A$1:$B$40,2,FALSE),IF(J1240=21001,VLOOKUP(K1240,'ISO-reference'!$E$1:$F$75,2,FALSE),"No ISO Mapping")))</f>
        <v xml:space="preserve"> General (Performance Evaluation)</v>
      </c>
      <c r="M1240" s="49" t="s">
        <v>16</v>
      </c>
      <c r="N1240" s="16"/>
      <c r="O1240" s="72">
        <f>Table1[[#This Row],[Audit Report Date]]+60</f>
        <v>45033</v>
      </c>
      <c r="P1240" s="52">
        <v>44981</v>
      </c>
      <c r="Q1240" s="82" t="s">
        <v>2373</v>
      </c>
      <c r="R1240" s="28" t="str">
        <f t="shared" si="148"/>
        <v>Closed</v>
      </c>
      <c r="S1240" s="17">
        <f t="shared" ca="1" si="144"/>
        <v>8</v>
      </c>
      <c r="T1240" s="17">
        <f t="shared" si="149"/>
        <v>-52</v>
      </c>
      <c r="U1240" s="45">
        <v>1242</v>
      </c>
      <c r="V1240" s="45" t="s">
        <v>2128</v>
      </c>
    </row>
    <row r="1241" spans="1:22" ht="27.6">
      <c r="A1241" s="45">
        <v>1240</v>
      </c>
      <c r="B1241" s="95" t="s">
        <v>2357</v>
      </c>
      <c r="C1241" s="49" t="s">
        <v>9</v>
      </c>
      <c r="D1241" s="51">
        <v>44973</v>
      </c>
      <c r="E1241" s="51" t="s">
        <v>2551</v>
      </c>
      <c r="F1241" s="51" t="s">
        <v>76</v>
      </c>
      <c r="G1241" s="49" t="s">
        <v>1267</v>
      </c>
      <c r="H1241" s="49" t="s">
        <v>19</v>
      </c>
      <c r="I1241" s="49" t="str">
        <f t="shared" si="145"/>
        <v>Neutral</v>
      </c>
      <c r="J1241" s="45">
        <v>45001</v>
      </c>
      <c r="K1241" s="49">
        <v>8.1999999999999993</v>
      </c>
      <c r="L1241" s="82" t="str">
        <f>IF(J1241=9001,VLOOKUP(K1241,'ISO-reference'!$C$1:$D$67,2,FALSE),IF(J1241=45001,VLOOKUP(K1241,'ISO-reference'!$A$1:$B$40,2,FALSE),IF(J1241=21001,VLOOKUP(K1241,'ISO-reference'!$E$1:$F$75,2,FALSE),"No ISO Mapping")))</f>
        <v xml:space="preserve"> Emergency preparedness and response</v>
      </c>
      <c r="M1241" s="49" t="s">
        <v>16</v>
      </c>
      <c r="N1241" s="16"/>
      <c r="O1241" s="72">
        <f>Table1[[#This Row],[Audit Report Date]]+60</f>
        <v>45033</v>
      </c>
      <c r="P1241" s="52">
        <v>44981</v>
      </c>
      <c r="Q1241" s="82" t="s">
        <v>2372</v>
      </c>
      <c r="R1241" s="28" t="str">
        <f t="shared" si="148"/>
        <v>Closed</v>
      </c>
      <c r="S1241" s="17">
        <f t="shared" ca="1" si="144"/>
        <v>8</v>
      </c>
      <c r="T1241" s="17">
        <f t="shared" si="149"/>
        <v>-52</v>
      </c>
      <c r="U1241" s="45">
        <v>1243</v>
      </c>
      <c r="V1241" s="45" t="s">
        <v>2128</v>
      </c>
    </row>
    <row r="1242" spans="1:22" ht="55.2">
      <c r="A1242" s="45">
        <v>1241</v>
      </c>
      <c r="B1242" s="95" t="s">
        <v>2358</v>
      </c>
      <c r="C1242" s="49" t="s">
        <v>9</v>
      </c>
      <c r="D1242" s="51">
        <v>44973</v>
      </c>
      <c r="E1242" s="51" t="s">
        <v>2551</v>
      </c>
      <c r="F1242" s="51" t="s">
        <v>76</v>
      </c>
      <c r="G1242" s="49" t="s">
        <v>1267</v>
      </c>
      <c r="H1242" s="49" t="s">
        <v>19</v>
      </c>
      <c r="I1242" s="49" t="str">
        <f t="shared" si="145"/>
        <v>Neutral</v>
      </c>
      <c r="J1242" s="45">
        <v>45001</v>
      </c>
      <c r="K1242" s="49">
        <v>8.1999999999999993</v>
      </c>
      <c r="L1242" s="82" t="str">
        <f>IF(J1242=9001,VLOOKUP(K1242,'ISO-reference'!$C$1:$D$67,2,FALSE),IF(J1242=45001,VLOOKUP(K1242,'ISO-reference'!$A$1:$B$40,2,FALSE),IF(J1242=21001,VLOOKUP(K1242,'ISO-reference'!$E$1:$F$75,2,FALSE),"No ISO Mapping")))</f>
        <v xml:space="preserve"> Emergency preparedness and response</v>
      </c>
      <c r="M1242" s="49" t="s">
        <v>16</v>
      </c>
      <c r="N1242" s="16"/>
      <c r="O1242" s="72">
        <f>Table1[[#This Row],[Audit Report Date]]+60</f>
        <v>45033</v>
      </c>
      <c r="P1242" s="52">
        <v>44981</v>
      </c>
      <c r="Q1242" s="82" t="s">
        <v>2371</v>
      </c>
      <c r="R1242" s="28" t="str">
        <f t="shared" si="148"/>
        <v>Closed</v>
      </c>
      <c r="S1242" s="17">
        <f t="shared" ca="1" si="144"/>
        <v>8</v>
      </c>
      <c r="T1242" s="17">
        <f t="shared" si="149"/>
        <v>-52</v>
      </c>
      <c r="U1242" s="45">
        <v>1244</v>
      </c>
      <c r="V1242" s="45" t="s">
        <v>2128</v>
      </c>
    </row>
    <row r="1243" spans="1:22" ht="55.2">
      <c r="A1243" s="45">
        <v>1242</v>
      </c>
      <c r="B1243" s="95" t="s">
        <v>2359</v>
      </c>
      <c r="C1243" s="49" t="s">
        <v>9</v>
      </c>
      <c r="D1243" s="51">
        <v>44973</v>
      </c>
      <c r="E1243" s="51" t="s">
        <v>2551</v>
      </c>
      <c r="F1243" s="51" t="s">
        <v>76</v>
      </c>
      <c r="G1243" s="49" t="s">
        <v>1267</v>
      </c>
      <c r="H1243" s="49" t="s">
        <v>19</v>
      </c>
      <c r="I1243" s="49" t="str">
        <f t="shared" si="145"/>
        <v>Neutral</v>
      </c>
      <c r="J1243" s="45">
        <v>45001</v>
      </c>
      <c r="K1243" s="49">
        <v>8.1999999999999993</v>
      </c>
      <c r="L1243" s="82" t="str">
        <f>IF(J1243=9001,VLOOKUP(K1243,'ISO-reference'!$C$1:$D$67,2,FALSE),IF(J1243=45001,VLOOKUP(K1243,'ISO-reference'!$A$1:$B$40,2,FALSE),IF(J1243=21001,VLOOKUP(K1243,'ISO-reference'!$E$1:$F$75,2,FALSE),"No ISO Mapping")))</f>
        <v xml:space="preserve"> Emergency preparedness and response</v>
      </c>
      <c r="M1243" s="49" t="s">
        <v>16</v>
      </c>
      <c r="N1243" s="16"/>
      <c r="O1243" s="72">
        <f>Table1[[#This Row],[Audit Report Date]]+60</f>
        <v>45033</v>
      </c>
      <c r="P1243" s="52">
        <v>44981</v>
      </c>
      <c r="Q1243" s="82" t="s">
        <v>2370</v>
      </c>
      <c r="R1243" s="28" t="str">
        <f t="shared" si="148"/>
        <v>Closed</v>
      </c>
      <c r="S1243" s="17">
        <f t="shared" ca="1" si="144"/>
        <v>8</v>
      </c>
      <c r="T1243" s="17">
        <f t="shared" si="149"/>
        <v>-52</v>
      </c>
      <c r="U1243" s="45">
        <v>1245</v>
      </c>
      <c r="V1243" s="45" t="s">
        <v>2128</v>
      </c>
    </row>
    <row r="1244" spans="1:22" ht="55.2">
      <c r="A1244" s="45">
        <v>1243</v>
      </c>
      <c r="B1244" s="95" t="s">
        <v>2360</v>
      </c>
      <c r="C1244" s="49" t="s">
        <v>9</v>
      </c>
      <c r="D1244" s="51">
        <v>44973</v>
      </c>
      <c r="E1244" s="51" t="s">
        <v>2551</v>
      </c>
      <c r="F1244" s="51" t="s">
        <v>76</v>
      </c>
      <c r="G1244" s="49" t="s">
        <v>1267</v>
      </c>
      <c r="H1244" s="49" t="s">
        <v>12</v>
      </c>
      <c r="I1244" s="49" t="str">
        <f t="shared" si="145"/>
        <v>Negative</v>
      </c>
      <c r="J1244" s="45">
        <v>45001</v>
      </c>
      <c r="K1244" s="49">
        <v>8.1999999999999993</v>
      </c>
      <c r="L1244" s="82" t="str">
        <f>IF(J1244=9001,VLOOKUP(K1244,'ISO-reference'!$C$1:$D$67,2,FALSE),IF(J1244=45001,VLOOKUP(K1244,'ISO-reference'!$A$1:$B$40,2,FALSE),IF(J1244=21001,VLOOKUP(K1244,'ISO-reference'!$E$1:$F$75,2,FALSE),"No ISO Mapping")))</f>
        <v xml:space="preserve"> Emergency preparedness and response</v>
      </c>
      <c r="M1244" s="49" t="s">
        <v>16</v>
      </c>
      <c r="N1244" s="16"/>
      <c r="O1244" s="72">
        <f>Table1[[#This Row],[Audit Report Date]]+60</f>
        <v>45033</v>
      </c>
      <c r="P1244" s="52">
        <v>44981</v>
      </c>
      <c r="Q1244" s="82" t="s">
        <v>2369</v>
      </c>
      <c r="R1244" s="28" t="str">
        <f t="shared" si="148"/>
        <v>Closed</v>
      </c>
      <c r="S1244" s="17">
        <f t="shared" ca="1" si="144"/>
        <v>8</v>
      </c>
      <c r="T1244" s="17">
        <f t="shared" si="149"/>
        <v>-52</v>
      </c>
      <c r="U1244" s="45">
        <v>1246</v>
      </c>
      <c r="V1244" s="45" t="s">
        <v>2128</v>
      </c>
    </row>
    <row r="1245" spans="1:22" ht="41.4">
      <c r="A1245" s="45">
        <v>1244</v>
      </c>
      <c r="B1245" s="95" t="s">
        <v>2361</v>
      </c>
      <c r="C1245" s="49" t="s">
        <v>9</v>
      </c>
      <c r="D1245" s="51">
        <v>44973</v>
      </c>
      <c r="E1245" s="51" t="s">
        <v>2551</v>
      </c>
      <c r="F1245" s="51" t="s">
        <v>76</v>
      </c>
      <c r="G1245" s="49" t="s">
        <v>1267</v>
      </c>
      <c r="H1245" s="49" t="s">
        <v>19</v>
      </c>
      <c r="I1245" s="49" t="str">
        <f t="shared" si="145"/>
        <v>Neutral</v>
      </c>
      <c r="J1245" s="45">
        <v>45001</v>
      </c>
      <c r="K1245" s="49">
        <v>8.1999999999999993</v>
      </c>
      <c r="L1245" s="82" t="str">
        <f>IF(J1245=9001,VLOOKUP(K1245,'ISO-reference'!$C$1:$D$67,2,FALSE),IF(J1245=45001,VLOOKUP(K1245,'ISO-reference'!$A$1:$B$40,2,FALSE),IF(J1245=21001,VLOOKUP(K1245,'ISO-reference'!$E$1:$F$75,2,FALSE),"No ISO Mapping")))</f>
        <v xml:space="preserve"> Emergency preparedness and response</v>
      </c>
      <c r="M1245" s="49" t="s">
        <v>16</v>
      </c>
      <c r="N1245" s="16"/>
      <c r="O1245" s="72">
        <f>Table1[[#This Row],[Audit Report Date]]+60</f>
        <v>45033</v>
      </c>
      <c r="P1245" s="52">
        <v>44981</v>
      </c>
      <c r="Q1245" s="82" t="s">
        <v>2368</v>
      </c>
      <c r="R1245" s="28" t="str">
        <f t="shared" si="148"/>
        <v>Closed</v>
      </c>
      <c r="S1245" s="17">
        <f t="shared" ca="1" si="144"/>
        <v>8</v>
      </c>
      <c r="T1245" s="17">
        <f t="shared" si="149"/>
        <v>-52</v>
      </c>
      <c r="U1245" s="45">
        <v>1247</v>
      </c>
      <c r="V1245" s="45" t="s">
        <v>2128</v>
      </c>
    </row>
    <row r="1246" spans="1:22" ht="55.2">
      <c r="A1246" s="45">
        <v>1245</v>
      </c>
      <c r="B1246" s="95" t="s">
        <v>2362</v>
      </c>
      <c r="C1246" s="49" t="s">
        <v>9</v>
      </c>
      <c r="D1246" s="51">
        <v>44973</v>
      </c>
      <c r="E1246" s="51" t="s">
        <v>2551</v>
      </c>
      <c r="F1246" s="51" t="s">
        <v>76</v>
      </c>
      <c r="G1246" s="49" t="s">
        <v>1267</v>
      </c>
      <c r="H1246" s="49" t="s">
        <v>88</v>
      </c>
      <c r="I1246" s="49" t="str">
        <f t="shared" si="145"/>
        <v>Neutral</v>
      </c>
      <c r="J1246" s="45">
        <v>45001</v>
      </c>
      <c r="K1246" s="49">
        <v>8.1999999999999993</v>
      </c>
      <c r="L1246" s="82" t="str">
        <f>IF(J1246=9001,VLOOKUP(K1246,'ISO-reference'!$C$1:$D$67,2,FALSE),IF(J1246=45001,VLOOKUP(K1246,'ISO-reference'!$A$1:$B$40,2,FALSE),IF(J1246=21001,VLOOKUP(K1246,'ISO-reference'!$E$1:$F$75,2,FALSE),"No ISO Mapping")))</f>
        <v xml:space="preserve"> Emergency preparedness and response</v>
      </c>
      <c r="M1246" s="49" t="s">
        <v>16</v>
      </c>
      <c r="N1246" s="16"/>
      <c r="O1246" s="72">
        <f>Table1[[#This Row],[Audit Report Date]]+60</f>
        <v>45033</v>
      </c>
      <c r="P1246" s="52">
        <v>44981</v>
      </c>
      <c r="Q1246" s="82" t="s">
        <v>2367</v>
      </c>
      <c r="R1246" s="28" t="str">
        <f t="shared" si="148"/>
        <v>Closed</v>
      </c>
      <c r="S1246" s="17">
        <f t="shared" ref="S1246:S1277" ca="1" si="150">IF(P1246="NA",TODAY()-D1246, P1246-D1246)</f>
        <v>8</v>
      </c>
      <c r="T1246" s="17">
        <f>IF(R1246="Open",0, P1246-O1246)</f>
        <v>-52</v>
      </c>
      <c r="U1246" s="45">
        <v>1248</v>
      </c>
      <c r="V1246" s="45" t="s">
        <v>2128</v>
      </c>
    </row>
    <row r="1247" spans="1:22" ht="69">
      <c r="A1247" s="45">
        <v>1246</v>
      </c>
      <c r="B1247" s="95" t="s">
        <v>2363</v>
      </c>
      <c r="C1247" s="49" t="s">
        <v>9</v>
      </c>
      <c r="D1247" s="51">
        <v>44973</v>
      </c>
      <c r="E1247" s="51" t="s">
        <v>2551</v>
      </c>
      <c r="F1247" s="51" t="s">
        <v>76</v>
      </c>
      <c r="G1247" s="49" t="s">
        <v>1267</v>
      </c>
      <c r="H1247" s="49" t="s">
        <v>12</v>
      </c>
      <c r="I1247" s="49" t="str">
        <f t="shared" si="145"/>
        <v>Negative</v>
      </c>
      <c r="J1247" s="45">
        <v>45001</v>
      </c>
      <c r="K1247" s="49" t="s">
        <v>947</v>
      </c>
      <c r="L1247" s="82" t="str">
        <f>IF(J1247=9001,VLOOKUP(K1247,'ISO-reference'!$C$1:$D$67,2,FALSE),IF(J1247=45001,VLOOKUP(K1247,'ISO-reference'!$A$1:$B$40,2,FALSE),IF(J1247=21001,VLOOKUP(K1247,'ISO-reference'!$E$1:$F$75,2,FALSE),"No ISO Mapping")))</f>
        <v xml:space="preserve"> Evaluation of Complaince</v>
      </c>
      <c r="M1247" s="49" t="s">
        <v>16</v>
      </c>
      <c r="N1247" s="16"/>
      <c r="O1247" s="72">
        <f>Table1[[#This Row],[Audit Report Date]]+60</f>
        <v>45033</v>
      </c>
      <c r="P1247" s="52">
        <v>45042</v>
      </c>
      <c r="Q1247" s="82" t="s">
        <v>2466</v>
      </c>
      <c r="R1247" s="28" t="str">
        <f t="shared" si="148"/>
        <v>Closed</v>
      </c>
      <c r="S1247" s="17">
        <f t="shared" ca="1" si="150"/>
        <v>69</v>
      </c>
      <c r="T1247" s="17">
        <f>IF(R1247="Open",0, P1247-O1247)</f>
        <v>9</v>
      </c>
      <c r="U1247" s="45">
        <v>1249</v>
      </c>
      <c r="V1247" s="45" t="s">
        <v>2128</v>
      </c>
    </row>
    <row r="1248" spans="1:22" ht="55.2">
      <c r="A1248" s="45">
        <v>1247</v>
      </c>
      <c r="B1248" s="95" t="s">
        <v>2364</v>
      </c>
      <c r="C1248" s="49" t="s">
        <v>9</v>
      </c>
      <c r="D1248" s="51">
        <v>44973</v>
      </c>
      <c r="E1248" s="51" t="s">
        <v>2551</v>
      </c>
      <c r="F1248" s="51" t="s">
        <v>76</v>
      </c>
      <c r="G1248" s="49" t="s">
        <v>1267</v>
      </c>
      <c r="H1248" s="49" t="s">
        <v>19</v>
      </c>
      <c r="I1248" s="49" t="str">
        <f t="shared" si="145"/>
        <v>Neutral</v>
      </c>
      <c r="J1248" s="45">
        <v>9001</v>
      </c>
      <c r="K1248" s="49">
        <v>7.2</v>
      </c>
      <c r="L1248" s="82" t="str">
        <f>IF(J1248=9001,VLOOKUP(K1248,'ISO-reference'!$C$1:$D$67,2,FALSE),IF(J1248=45001,VLOOKUP(K1248,'ISO-reference'!$A$1:$B$40,2,FALSE),IF(J1248=21001,VLOOKUP(K1248,'ISO-reference'!$E$1:$F$75,2,FALSE),"No ISO Mapping")))</f>
        <v xml:space="preserve"> Competence</v>
      </c>
      <c r="M1248" s="49" t="s">
        <v>13</v>
      </c>
      <c r="N1248" s="16"/>
      <c r="O1248" s="72">
        <f>Table1[[#This Row],[Audit Report Date]]+60</f>
        <v>45033</v>
      </c>
      <c r="P1248" s="52">
        <v>44982</v>
      </c>
      <c r="Q1248" s="82" t="s">
        <v>2366</v>
      </c>
      <c r="R1248" s="28" t="str">
        <f t="shared" si="148"/>
        <v>Closed</v>
      </c>
      <c r="S1248" s="17">
        <f t="shared" ca="1" si="150"/>
        <v>9</v>
      </c>
      <c r="T1248" s="17">
        <f t="shared" ref="T1248:T1249" si="151">IF(R1248="Open",0, P1248-O1248)</f>
        <v>-51</v>
      </c>
      <c r="U1248" s="45">
        <v>1250</v>
      </c>
      <c r="V1248" s="45" t="s">
        <v>2128</v>
      </c>
    </row>
    <row r="1249" spans="1:22" ht="55.2">
      <c r="A1249" s="45">
        <v>1248</v>
      </c>
      <c r="B1249" s="95" t="s">
        <v>2365</v>
      </c>
      <c r="C1249" s="49" t="s">
        <v>9</v>
      </c>
      <c r="D1249" s="51">
        <v>44973</v>
      </c>
      <c r="E1249" s="51" t="s">
        <v>2551</v>
      </c>
      <c r="F1249" s="51" t="s">
        <v>76</v>
      </c>
      <c r="G1249" s="49" t="s">
        <v>1267</v>
      </c>
      <c r="H1249" s="49" t="s">
        <v>88</v>
      </c>
      <c r="I1249" s="49" t="str">
        <f t="shared" si="145"/>
        <v>Neutral</v>
      </c>
      <c r="J1249" s="45">
        <v>9001</v>
      </c>
      <c r="K1249" s="49" t="s">
        <v>57</v>
      </c>
      <c r="L1249" s="82" t="str">
        <f>IF(J1249=9001,VLOOKUP(K1249,'ISO-reference'!$C$1:$D$67,2,FALSE),IF(J1249=45001,VLOOKUP(K1249,'ISO-reference'!$A$1:$B$40,2,FALSE),IF(J1249=21001,VLOOKUP(K1249,'ISO-reference'!$E$1:$F$75,2,FALSE),"No ISO Mapping")))</f>
        <v xml:space="preserve"> Creating and updating</v>
      </c>
      <c r="M1249" s="49" t="s">
        <v>13</v>
      </c>
      <c r="N1249" s="16"/>
      <c r="O1249" s="72">
        <f>Table1[[#This Row],[Audit Report Date]]+60</f>
        <v>45033</v>
      </c>
      <c r="P1249" s="52">
        <v>45026</v>
      </c>
      <c r="Q1249" s="82" t="s">
        <v>2452</v>
      </c>
      <c r="R1249" s="28" t="str">
        <f t="shared" si="148"/>
        <v>Closed</v>
      </c>
      <c r="S1249" s="17">
        <f t="shared" ca="1" si="150"/>
        <v>53</v>
      </c>
      <c r="T1249" s="17">
        <f t="shared" si="151"/>
        <v>-7</v>
      </c>
      <c r="U1249" s="45">
        <v>1251</v>
      </c>
      <c r="V1249" s="45" t="s">
        <v>2128</v>
      </c>
    </row>
    <row r="1250" spans="1:22" ht="55.2">
      <c r="A1250" s="45">
        <v>1249</v>
      </c>
      <c r="B1250" s="95" t="s">
        <v>2390</v>
      </c>
      <c r="C1250" s="49" t="s">
        <v>9</v>
      </c>
      <c r="D1250" s="51">
        <v>45005</v>
      </c>
      <c r="E1250" s="51" t="s">
        <v>2551</v>
      </c>
      <c r="F1250" s="51" t="s">
        <v>742</v>
      </c>
      <c r="G1250" s="49" t="s">
        <v>927</v>
      </c>
      <c r="H1250" s="49" t="s">
        <v>19</v>
      </c>
      <c r="I1250" s="49" t="str">
        <f t="shared" si="145"/>
        <v>Neutral</v>
      </c>
      <c r="J1250" s="45">
        <v>21001</v>
      </c>
      <c r="K1250" s="49">
        <v>6.1</v>
      </c>
      <c r="L1250" s="82" t="str">
        <f>IF(J1250=9001,VLOOKUP(K1250,'ISO-reference'!$C$1:$D$67,2,FALSE),IF(J1250=45001,VLOOKUP(K1250,'ISO-reference'!$A$1:$B$40,2,FALSE),IF(J1250=21001,VLOOKUP(K1250,'ISO-reference'!$E$1:$F$75,2,FALSE),"No ISO Mapping")))</f>
        <v xml:space="preserve"> Actions to address risks &amp; opportunities</v>
      </c>
      <c r="M1250" s="49" t="s">
        <v>2241</v>
      </c>
      <c r="N1250" s="16"/>
      <c r="O1250" s="72">
        <f>Table1[[#This Row],[Audit Report Date]]+60</f>
        <v>45065</v>
      </c>
      <c r="P1250" s="52">
        <v>45022</v>
      </c>
      <c r="Q1250" s="82" t="s">
        <v>2453</v>
      </c>
      <c r="R1250" s="28" t="str">
        <f t="shared" si="146"/>
        <v>Closed</v>
      </c>
      <c r="S1250" s="17">
        <f t="shared" ca="1" si="150"/>
        <v>17</v>
      </c>
      <c r="T1250" s="17">
        <f>IF(R1250="Open",0, P1250-O1250)</f>
        <v>-43</v>
      </c>
      <c r="U1250" s="45">
        <v>1252</v>
      </c>
      <c r="V1250" s="45" t="s">
        <v>2128</v>
      </c>
    </row>
    <row r="1251" spans="1:22" ht="55.2">
      <c r="A1251" s="45">
        <v>1250</v>
      </c>
      <c r="B1251" s="95" t="s">
        <v>2391</v>
      </c>
      <c r="C1251" s="49" t="s">
        <v>9</v>
      </c>
      <c r="D1251" s="51">
        <v>45005</v>
      </c>
      <c r="E1251" s="51" t="s">
        <v>2551</v>
      </c>
      <c r="F1251" s="51" t="s">
        <v>742</v>
      </c>
      <c r="G1251" s="49" t="s">
        <v>927</v>
      </c>
      <c r="H1251" s="49" t="s">
        <v>19</v>
      </c>
      <c r="I1251" s="49" t="str">
        <f t="shared" si="145"/>
        <v>Neutral</v>
      </c>
      <c r="J1251" s="45">
        <v>21001</v>
      </c>
      <c r="K1251" s="49">
        <v>6.1</v>
      </c>
      <c r="L1251" s="82" t="str">
        <f>IF(J1251=9001,VLOOKUP(K1251,'ISO-reference'!$C$1:$D$67,2,FALSE),IF(J1251=45001,VLOOKUP(K1251,'ISO-reference'!$A$1:$B$40,2,FALSE),IF(J1251=21001,VLOOKUP(K1251,'ISO-reference'!$E$1:$F$75,2,FALSE),"No ISO Mapping")))</f>
        <v xml:space="preserve"> Actions to address risks &amp; opportunities</v>
      </c>
      <c r="M1251" s="49" t="s">
        <v>2241</v>
      </c>
      <c r="N1251" s="16"/>
      <c r="O1251" s="72">
        <f>Table1[[#This Row],[Audit Report Date]]+60</f>
        <v>45065</v>
      </c>
      <c r="P1251" s="52">
        <v>45022</v>
      </c>
      <c r="Q1251" s="82" t="s">
        <v>2454</v>
      </c>
      <c r="R1251" s="28" t="str">
        <f t="shared" ref="R1251:R1314" si="152">IF(P1251="NA", "Open", "Closed")</f>
        <v>Closed</v>
      </c>
      <c r="S1251" s="17">
        <f t="shared" ca="1" si="150"/>
        <v>17</v>
      </c>
      <c r="T1251" s="17">
        <f>IF(R1251="Open",0, P1251-O1251)</f>
        <v>-43</v>
      </c>
      <c r="U1251" s="45">
        <v>1253</v>
      </c>
      <c r="V1251" s="45" t="s">
        <v>2128</v>
      </c>
    </row>
    <row r="1252" spans="1:22" ht="55.2">
      <c r="A1252" s="45">
        <v>1251</v>
      </c>
      <c r="B1252" s="95" t="s">
        <v>2392</v>
      </c>
      <c r="C1252" s="49" t="s">
        <v>9</v>
      </c>
      <c r="D1252" s="51">
        <v>45005</v>
      </c>
      <c r="E1252" s="51" t="s">
        <v>2551</v>
      </c>
      <c r="F1252" s="51" t="s">
        <v>742</v>
      </c>
      <c r="G1252" s="49" t="s">
        <v>927</v>
      </c>
      <c r="H1252" s="49" t="s">
        <v>88</v>
      </c>
      <c r="I1252" s="49" t="str">
        <f t="shared" si="145"/>
        <v>Neutral</v>
      </c>
      <c r="J1252" s="45">
        <v>45001</v>
      </c>
      <c r="K1252" s="49">
        <v>7.3</v>
      </c>
      <c r="L1252" s="82" t="str">
        <f>IF(J1252=9001,VLOOKUP(K1252,'ISO-reference'!$C$1:$D$67,2,FALSE),IF(J1252=45001,VLOOKUP(K1252,'ISO-reference'!$A$1:$B$40,2,FALSE),IF(J1252=21001,VLOOKUP(K1252,'ISO-reference'!$E$1:$F$75,2,FALSE),"No ISO Mapping")))</f>
        <v xml:space="preserve"> Awareness</v>
      </c>
      <c r="M1252" s="49" t="s">
        <v>13</v>
      </c>
      <c r="N1252" s="16"/>
      <c r="O1252" s="72">
        <f>Table1[[#This Row],[Audit Report Date]]+60</f>
        <v>45065</v>
      </c>
      <c r="P1252" s="52">
        <v>45022</v>
      </c>
      <c r="Q1252" s="82" t="s">
        <v>2455</v>
      </c>
      <c r="R1252" s="28" t="str">
        <f t="shared" si="152"/>
        <v>Closed</v>
      </c>
      <c r="S1252" s="17">
        <f t="shared" ca="1" si="150"/>
        <v>17</v>
      </c>
      <c r="T1252" s="17">
        <f t="shared" ref="T1252:T1265" si="153">IF(R1252="Open",0, P1252-O1252)</f>
        <v>-43</v>
      </c>
      <c r="U1252" s="45">
        <v>1254</v>
      </c>
      <c r="V1252" s="45" t="s">
        <v>2128</v>
      </c>
    </row>
    <row r="1253" spans="1:22" ht="41.4">
      <c r="A1253" s="45">
        <v>1252</v>
      </c>
      <c r="B1253" s="95" t="s">
        <v>2393</v>
      </c>
      <c r="C1253" s="49" t="s">
        <v>9</v>
      </c>
      <c r="D1253" s="51">
        <v>45005</v>
      </c>
      <c r="E1253" s="51" t="s">
        <v>2551</v>
      </c>
      <c r="F1253" s="51" t="s">
        <v>742</v>
      </c>
      <c r="G1253" s="49" t="s">
        <v>927</v>
      </c>
      <c r="H1253" s="49" t="s">
        <v>88</v>
      </c>
      <c r="I1253" s="49" t="str">
        <f t="shared" si="145"/>
        <v>Neutral</v>
      </c>
      <c r="J1253" s="45">
        <v>45001</v>
      </c>
      <c r="K1253" s="49" t="s">
        <v>57</v>
      </c>
      <c r="L1253" s="82" t="str">
        <f>IF(J1253=9001,VLOOKUP(K1253,'ISO-reference'!$C$1:$D$67,2,FALSE),IF(J1253=45001,VLOOKUP(K1253,'ISO-reference'!$A$1:$B$40,2,FALSE),IF(J1253=21001,VLOOKUP(K1253,'ISO-reference'!$E$1:$F$75,2,FALSE),"No ISO Mapping")))</f>
        <v xml:space="preserve"> Creating and updating</v>
      </c>
      <c r="M1253" s="49" t="s">
        <v>16</v>
      </c>
      <c r="N1253" s="16"/>
      <c r="O1253" s="72">
        <f>Table1[[#This Row],[Audit Report Date]]+60</f>
        <v>45065</v>
      </c>
      <c r="P1253" s="52">
        <v>45022</v>
      </c>
      <c r="Q1253" s="82" t="s">
        <v>2456</v>
      </c>
      <c r="R1253" s="28" t="str">
        <f t="shared" si="152"/>
        <v>Closed</v>
      </c>
      <c r="S1253" s="17">
        <f t="shared" ca="1" si="150"/>
        <v>17</v>
      </c>
      <c r="T1253" s="17">
        <f t="shared" si="153"/>
        <v>-43</v>
      </c>
      <c r="U1253" s="45">
        <v>1255</v>
      </c>
      <c r="V1253" s="45" t="s">
        <v>2128</v>
      </c>
    </row>
    <row r="1254" spans="1:22" ht="55.2">
      <c r="A1254" s="45">
        <v>1253</v>
      </c>
      <c r="B1254" s="95" t="s">
        <v>2394</v>
      </c>
      <c r="C1254" s="49" t="s">
        <v>9</v>
      </c>
      <c r="D1254" s="51">
        <v>45005</v>
      </c>
      <c r="E1254" s="51" t="s">
        <v>2551</v>
      </c>
      <c r="F1254" s="51" t="s">
        <v>742</v>
      </c>
      <c r="G1254" s="49" t="s">
        <v>927</v>
      </c>
      <c r="H1254" s="49" t="s">
        <v>88</v>
      </c>
      <c r="I1254" s="49" t="str">
        <f t="shared" si="145"/>
        <v>Neutral</v>
      </c>
      <c r="J1254" s="45">
        <v>45001</v>
      </c>
      <c r="K1254" s="49" t="s">
        <v>57</v>
      </c>
      <c r="L1254" s="82" t="str">
        <f>IF(J1254=9001,VLOOKUP(K1254,'ISO-reference'!$C$1:$D$67,2,FALSE),IF(J1254=45001,VLOOKUP(K1254,'ISO-reference'!$A$1:$B$40,2,FALSE),IF(J1254=21001,VLOOKUP(K1254,'ISO-reference'!$E$1:$F$75,2,FALSE),"No ISO Mapping")))</f>
        <v xml:space="preserve"> Creating and updating</v>
      </c>
      <c r="M1254" s="49" t="s">
        <v>16</v>
      </c>
      <c r="N1254" s="16"/>
      <c r="O1254" s="72">
        <f>Table1[[#This Row],[Audit Report Date]]+60</f>
        <v>45065</v>
      </c>
      <c r="P1254" s="52">
        <v>45022</v>
      </c>
      <c r="Q1254" s="82" t="s">
        <v>2457</v>
      </c>
      <c r="R1254" s="28" t="str">
        <f t="shared" si="152"/>
        <v>Closed</v>
      </c>
      <c r="S1254" s="17">
        <f t="shared" ca="1" si="150"/>
        <v>17</v>
      </c>
      <c r="T1254" s="17">
        <f t="shared" si="153"/>
        <v>-43</v>
      </c>
      <c r="U1254" s="45">
        <v>1256</v>
      </c>
      <c r="V1254" s="45" t="s">
        <v>2128</v>
      </c>
    </row>
    <row r="1255" spans="1:22" ht="41.4">
      <c r="A1255" s="45">
        <v>1254</v>
      </c>
      <c r="B1255" s="95" t="s">
        <v>2395</v>
      </c>
      <c r="C1255" s="49" t="s">
        <v>9</v>
      </c>
      <c r="D1255" s="51">
        <v>45005</v>
      </c>
      <c r="E1255" s="51" t="s">
        <v>2551</v>
      </c>
      <c r="F1255" s="51" t="s">
        <v>742</v>
      </c>
      <c r="G1255" s="49" t="s">
        <v>927</v>
      </c>
      <c r="H1255" s="49" t="s">
        <v>19</v>
      </c>
      <c r="I1255" s="49" t="str">
        <f t="shared" si="145"/>
        <v>Neutral</v>
      </c>
      <c r="J1255" s="45">
        <v>45001</v>
      </c>
      <c r="K1255" s="49" t="s">
        <v>57</v>
      </c>
      <c r="L1255" s="82" t="str">
        <f>IF(J1255=9001,VLOOKUP(K1255,'ISO-reference'!$C$1:$D$67,2,FALSE),IF(J1255=45001,VLOOKUP(K1255,'ISO-reference'!$A$1:$B$40,2,FALSE),IF(J1255=21001,VLOOKUP(K1255,'ISO-reference'!$E$1:$F$75,2,FALSE),"No ISO Mapping")))</f>
        <v xml:space="preserve"> Creating and updating</v>
      </c>
      <c r="M1255" s="49" t="s">
        <v>16</v>
      </c>
      <c r="N1255" s="16"/>
      <c r="O1255" s="72">
        <f>Table1[[#This Row],[Audit Report Date]]+60</f>
        <v>45065</v>
      </c>
      <c r="P1255" s="52">
        <v>45042</v>
      </c>
      <c r="Q1255" s="82" t="s">
        <v>2467</v>
      </c>
      <c r="R1255" s="28" t="str">
        <f t="shared" si="152"/>
        <v>Closed</v>
      </c>
      <c r="S1255" s="17">
        <f t="shared" ca="1" si="150"/>
        <v>37</v>
      </c>
      <c r="T1255" s="17">
        <f t="shared" si="153"/>
        <v>-23</v>
      </c>
      <c r="U1255" s="45">
        <v>1257</v>
      </c>
      <c r="V1255" s="45" t="s">
        <v>2128</v>
      </c>
    </row>
    <row r="1256" spans="1:22" ht="55.2">
      <c r="A1256" s="45">
        <v>1255</v>
      </c>
      <c r="B1256" s="95" t="s">
        <v>2396</v>
      </c>
      <c r="C1256" s="49" t="s">
        <v>9</v>
      </c>
      <c r="D1256" s="51">
        <v>45005</v>
      </c>
      <c r="E1256" s="51" t="s">
        <v>2551</v>
      </c>
      <c r="F1256" s="51" t="s">
        <v>742</v>
      </c>
      <c r="G1256" s="49" t="s">
        <v>927</v>
      </c>
      <c r="H1256" s="49" t="s">
        <v>19</v>
      </c>
      <c r="I1256" s="49" t="str">
        <f t="shared" si="145"/>
        <v>Neutral</v>
      </c>
      <c r="J1256" s="45">
        <v>45001</v>
      </c>
      <c r="K1256" s="49" t="s">
        <v>72</v>
      </c>
      <c r="L1256" s="82" t="str">
        <f>IF(J1256=9001,VLOOKUP(K1256,'ISO-reference'!$C$1:$D$67,2,FALSE),IF(J1256=45001,VLOOKUP(K1256,'ISO-reference'!$A$1:$B$40,2,FALSE),IF(J1256=21001,VLOOKUP(K1256,'ISO-reference'!$E$1:$F$75,2,FALSE),"No ISO Mapping")))</f>
        <v xml:space="preserve"> Control of documented information</v>
      </c>
      <c r="M1256" s="49" t="s">
        <v>16</v>
      </c>
      <c r="N1256" s="16"/>
      <c r="O1256" s="72">
        <f>Table1[[#This Row],[Audit Report Date]]+60</f>
        <v>45065</v>
      </c>
      <c r="P1256" s="52">
        <v>45022</v>
      </c>
      <c r="Q1256" s="82" t="s">
        <v>2458</v>
      </c>
      <c r="R1256" s="28" t="str">
        <f t="shared" si="152"/>
        <v>Closed</v>
      </c>
      <c r="S1256" s="17">
        <f t="shared" ca="1" si="150"/>
        <v>17</v>
      </c>
      <c r="T1256" s="17">
        <f t="shared" si="153"/>
        <v>-43</v>
      </c>
      <c r="U1256" s="45">
        <v>1258</v>
      </c>
      <c r="V1256" s="45" t="s">
        <v>2128</v>
      </c>
    </row>
    <row r="1257" spans="1:22" ht="96.6">
      <c r="A1257" s="45">
        <v>1256</v>
      </c>
      <c r="B1257" s="95" t="s">
        <v>2397</v>
      </c>
      <c r="C1257" s="49" t="s">
        <v>9</v>
      </c>
      <c r="D1257" s="51">
        <v>45005</v>
      </c>
      <c r="E1257" s="51" t="s">
        <v>2551</v>
      </c>
      <c r="F1257" s="51" t="s">
        <v>742</v>
      </c>
      <c r="G1257" s="49" t="s">
        <v>927</v>
      </c>
      <c r="H1257" s="49" t="s">
        <v>88</v>
      </c>
      <c r="I1257" s="49" t="str">
        <f t="shared" si="145"/>
        <v>Neutral</v>
      </c>
      <c r="J1257" s="45">
        <v>45001</v>
      </c>
      <c r="K1257" s="49" t="s">
        <v>72</v>
      </c>
      <c r="L1257" s="82" t="str">
        <f>IF(J1257=9001,VLOOKUP(K1257,'ISO-reference'!$C$1:$D$67,2,FALSE),IF(J1257=45001,VLOOKUP(K1257,'ISO-reference'!$A$1:$B$40,2,FALSE),IF(J1257=21001,VLOOKUP(K1257,'ISO-reference'!$E$1:$F$75,2,FALSE),"No ISO Mapping")))</f>
        <v xml:space="preserve"> Control of documented information</v>
      </c>
      <c r="M1257" s="49" t="s">
        <v>16</v>
      </c>
      <c r="N1257" s="16"/>
      <c r="O1257" s="72">
        <f>Table1[[#This Row],[Audit Report Date]]+60</f>
        <v>45065</v>
      </c>
      <c r="P1257" s="52">
        <v>45022</v>
      </c>
      <c r="Q1257" s="82" t="s">
        <v>2459</v>
      </c>
      <c r="R1257" s="28" t="str">
        <f t="shared" si="152"/>
        <v>Closed</v>
      </c>
      <c r="S1257" s="17">
        <f t="shared" ca="1" si="150"/>
        <v>17</v>
      </c>
      <c r="T1257" s="17">
        <f t="shared" si="153"/>
        <v>-43</v>
      </c>
      <c r="U1257" s="45">
        <v>1259</v>
      </c>
      <c r="V1257" s="45" t="s">
        <v>2128</v>
      </c>
    </row>
    <row r="1258" spans="1:22" ht="55.2">
      <c r="A1258" s="45">
        <v>1257</v>
      </c>
      <c r="B1258" s="95" t="s">
        <v>2398</v>
      </c>
      <c r="C1258" s="49" t="s">
        <v>9</v>
      </c>
      <c r="D1258" s="51">
        <v>45005</v>
      </c>
      <c r="E1258" s="51" t="s">
        <v>2551</v>
      </c>
      <c r="F1258" s="51" t="s">
        <v>742</v>
      </c>
      <c r="G1258" s="49" t="s">
        <v>927</v>
      </c>
      <c r="H1258" s="49" t="s">
        <v>88</v>
      </c>
      <c r="I1258" s="49" t="str">
        <f t="shared" si="145"/>
        <v>Neutral</v>
      </c>
      <c r="J1258" s="45">
        <v>45001</v>
      </c>
      <c r="K1258" s="49" t="s">
        <v>72</v>
      </c>
      <c r="L1258" s="82" t="str">
        <f>IF(J1258=9001,VLOOKUP(K1258,'ISO-reference'!$C$1:$D$67,2,FALSE),IF(J1258=45001,VLOOKUP(K1258,'ISO-reference'!$A$1:$B$40,2,FALSE),IF(J1258=21001,VLOOKUP(K1258,'ISO-reference'!$E$1:$F$75,2,FALSE),"No ISO Mapping")))</f>
        <v xml:space="preserve"> Control of documented information</v>
      </c>
      <c r="M1258" s="49" t="s">
        <v>16</v>
      </c>
      <c r="N1258" s="16"/>
      <c r="O1258" s="72">
        <f>Table1[[#This Row],[Audit Report Date]]+60</f>
        <v>45065</v>
      </c>
      <c r="P1258" s="52">
        <v>45025</v>
      </c>
      <c r="Q1258" s="82" t="s">
        <v>2460</v>
      </c>
      <c r="R1258" s="28" t="str">
        <f t="shared" si="152"/>
        <v>Closed</v>
      </c>
      <c r="S1258" s="17">
        <f t="shared" ca="1" si="150"/>
        <v>20</v>
      </c>
      <c r="T1258" s="17">
        <f t="shared" si="153"/>
        <v>-40</v>
      </c>
      <c r="U1258" s="45">
        <v>1260</v>
      </c>
      <c r="V1258" s="45" t="s">
        <v>2128</v>
      </c>
    </row>
    <row r="1259" spans="1:22" ht="41.4">
      <c r="A1259" s="45">
        <v>1258</v>
      </c>
      <c r="B1259" s="95" t="s">
        <v>2399</v>
      </c>
      <c r="C1259" s="49" t="s">
        <v>9</v>
      </c>
      <c r="D1259" s="51">
        <v>45005</v>
      </c>
      <c r="E1259" s="51" t="s">
        <v>2551</v>
      </c>
      <c r="F1259" s="51" t="s">
        <v>742</v>
      </c>
      <c r="G1259" s="49" t="s">
        <v>927</v>
      </c>
      <c r="H1259" s="49" t="s">
        <v>88</v>
      </c>
      <c r="I1259" s="49" t="str">
        <f t="shared" si="145"/>
        <v>Neutral</v>
      </c>
      <c r="J1259" s="45">
        <v>45001</v>
      </c>
      <c r="K1259" s="49" t="s">
        <v>591</v>
      </c>
      <c r="L1259" s="82" t="str">
        <f>IF(J1259=9001,VLOOKUP(K1259,'ISO-reference'!$C$1:$D$67,2,FALSE),IF(J1259=45001,VLOOKUP(K1259,'ISO-reference'!$A$1:$B$40,2,FALSE),IF(J1259=21001,VLOOKUP(K1259,'ISO-reference'!$E$1:$F$75,2,FALSE),"No ISO Mapping")))</f>
        <v xml:space="preserve"> Eliminating Hazards and reducing OH&amp;S risks</v>
      </c>
      <c r="M1259" s="49" t="s">
        <v>16</v>
      </c>
      <c r="N1259" s="16"/>
      <c r="O1259" s="72">
        <f>Table1[[#This Row],[Audit Report Date]]+60</f>
        <v>45065</v>
      </c>
      <c r="P1259" s="52">
        <v>45042</v>
      </c>
      <c r="Q1259" s="82" t="s">
        <v>2468</v>
      </c>
      <c r="R1259" s="28" t="str">
        <f t="shared" si="152"/>
        <v>Closed</v>
      </c>
      <c r="S1259" s="17">
        <f t="shared" ca="1" si="150"/>
        <v>37</v>
      </c>
      <c r="T1259" s="17">
        <f t="shared" si="153"/>
        <v>-23</v>
      </c>
      <c r="U1259" s="45">
        <v>1261</v>
      </c>
      <c r="V1259" s="45" t="s">
        <v>2128</v>
      </c>
    </row>
    <row r="1260" spans="1:22" ht="41.4">
      <c r="A1260" s="45">
        <v>1259</v>
      </c>
      <c r="B1260" s="95" t="s">
        <v>2400</v>
      </c>
      <c r="C1260" s="49" t="s">
        <v>9</v>
      </c>
      <c r="D1260" s="51">
        <v>45005</v>
      </c>
      <c r="E1260" s="51" t="s">
        <v>2551</v>
      </c>
      <c r="F1260" s="51" t="s">
        <v>742</v>
      </c>
      <c r="G1260" s="49" t="s">
        <v>927</v>
      </c>
      <c r="H1260" s="49" t="s">
        <v>12</v>
      </c>
      <c r="I1260" s="49" t="str">
        <f t="shared" si="145"/>
        <v>Negative</v>
      </c>
      <c r="J1260" s="45">
        <v>45001</v>
      </c>
      <c r="K1260" s="49" t="s">
        <v>591</v>
      </c>
      <c r="L1260" s="82" t="str">
        <f>IF(J1260=9001,VLOOKUP(K1260,'ISO-reference'!$C$1:$D$67,2,FALSE),IF(J1260=45001,VLOOKUP(K1260,'ISO-reference'!$A$1:$B$40,2,FALSE),IF(J1260=21001,VLOOKUP(K1260,'ISO-reference'!$E$1:$F$75,2,FALSE),"No ISO Mapping")))</f>
        <v xml:space="preserve"> Eliminating Hazards and reducing OH&amp;S risks</v>
      </c>
      <c r="M1260" s="49" t="s">
        <v>16</v>
      </c>
      <c r="N1260" s="16"/>
      <c r="O1260" s="72">
        <f>Table1[[#This Row],[Audit Report Date]]+60</f>
        <v>45065</v>
      </c>
      <c r="P1260" s="52">
        <v>45042</v>
      </c>
      <c r="Q1260" s="82" t="s">
        <v>2469</v>
      </c>
      <c r="R1260" s="28" t="str">
        <f t="shared" si="152"/>
        <v>Closed</v>
      </c>
      <c r="S1260" s="17">
        <f t="shared" ca="1" si="150"/>
        <v>37</v>
      </c>
      <c r="T1260" s="17">
        <f t="shared" si="153"/>
        <v>-23</v>
      </c>
      <c r="U1260" s="45">
        <v>1262</v>
      </c>
      <c r="V1260" s="45" t="s">
        <v>2128</v>
      </c>
    </row>
    <row r="1261" spans="1:22" ht="41.4">
      <c r="A1261" s="45">
        <v>1260</v>
      </c>
      <c r="B1261" s="95" t="s">
        <v>2401</v>
      </c>
      <c r="C1261" s="49" t="s">
        <v>9</v>
      </c>
      <c r="D1261" s="51">
        <v>45005</v>
      </c>
      <c r="E1261" s="51" t="s">
        <v>2551</v>
      </c>
      <c r="F1261" s="51" t="s">
        <v>742</v>
      </c>
      <c r="G1261" s="49" t="s">
        <v>927</v>
      </c>
      <c r="H1261" s="49" t="s">
        <v>12</v>
      </c>
      <c r="I1261" s="49" t="str">
        <f t="shared" si="145"/>
        <v>Negative</v>
      </c>
      <c r="J1261" s="45">
        <v>45001</v>
      </c>
      <c r="K1261" s="49" t="s">
        <v>591</v>
      </c>
      <c r="L1261" s="82" t="str">
        <f>IF(J1261=9001,VLOOKUP(K1261,'ISO-reference'!$C$1:$D$67,2,FALSE),IF(J1261=45001,VLOOKUP(K1261,'ISO-reference'!$A$1:$B$40,2,FALSE),IF(J1261=21001,VLOOKUP(K1261,'ISO-reference'!$E$1:$F$75,2,FALSE),"No ISO Mapping")))</f>
        <v xml:space="preserve"> Eliminating Hazards and reducing OH&amp;S risks</v>
      </c>
      <c r="M1261" s="49" t="s">
        <v>16</v>
      </c>
      <c r="N1261" s="16"/>
      <c r="O1261" s="72">
        <f>Table1[[#This Row],[Audit Report Date]]+60</f>
        <v>45065</v>
      </c>
      <c r="P1261" s="52">
        <v>45042</v>
      </c>
      <c r="Q1261" s="82" t="s">
        <v>2470</v>
      </c>
      <c r="R1261" s="28" t="str">
        <f t="shared" si="152"/>
        <v>Closed</v>
      </c>
      <c r="S1261" s="17">
        <f t="shared" ca="1" si="150"/>
        <v>37</v>
      </c>
      <c r="T1261" s="17">
        <f t="shared" si="153"/>
        <v>-23</v>
      </c>
      <c r="U1261" s="45">
        <v>1263</v>
      </c>
      <c r="V1261" s="45" t="s">
        <v>2128</v>
      </c>
    </row>
    <row r="1262" spans="1:22" ht="41.4">
      <c r="A1262" s="45">
        <v>1261</v>
      </c>
      <c r="B1262" s="95" t="s">
        <v>2402</v>
      </c>
      <c r="C1262" s="49" t="s">
        <v>9</v>
      </c>
      <c r="D1262" s="51">
        <v>45005</v>
      </c>
      <c r="E1262" s="51" t="s">
        <v>2551</v>
      </c>
      <c r="F1262" s="51" t="s">
        <v>742</v>
      </c>
      <c r="G1262" s="49" t="s">
        <v>927</v>
      </c>
      <c r="H1262" s="49" t="s">
        <v>19</v>
      </c>
      <c r="I1262" s="49" t="str">
        <f t="shared" si="145"/>
        <v>Neutral</v>
      </c>
      <c r="J1262" s="45">
        <v>9001</v>
      </c>
      <c r="K1262" s="49">
        <v>7.3</v>
      </c>
      <c r="L1262" s="82" t="str">
        <f>IF(J1262=9001,VLOOKUP(K1262,'ISO-reference'!$C$1:$D$67,2,FALSE),IF(J1262=45001,VLOOKUP(K1262,'ISO-reference'!$A$1:$B$40,2,FALSE),IF(J1262=21001,VLOOKUP(K1262,'ISO-reference'!$E$1:$F$75,2,FALSE),"No ISO Mapping")))</f>
        <v xml:space="preserve"> Awareness</v>
      </c>
      <c r="M1262" s="49" t="s">
        <v>21</v>
      </c>
      <c r="N1262" s="16"/>
      <c r="O1262" s="72">
        <f>Table1[[#This Row],[Audit Report Date]]+60</f>
        <v>45065</v>
      </c>
      <c r="P1262" s="52">
        <v>45025</v>
      </c>
      <c r="Q1262" s="82" t="s">
        <v>2461</v>
      </c>
      <c r="R1262" s="28" t="str">
        <f t="shared" si="152"/>
        <v>Closed</v>
      </c>
      <c r="S1262" s="17">
        <f t="shared" ca="1" si="150"/>
        <v>20</v>
      </c>
      <c r="T1262" s="17">
        <f t="shared" si="153"/>
        <v>-40</v>
      </c>
      <c r="U1262" s="45">
        <v>1264</v>
      </c>
      <c r="V1262" s="45" t="s">
        <v>2128</v>
      </c>
    </row>
    <row r="1263" spans="1:22" ht="55.2">
      <c r="A1263" s="45">
        <v>1262</v>
      </c>
      <c r="B1263" s="95" t="s">
        <v>2403</v>
      </c>
      <c r="C1263" s="49" t="s">
        <v>9</v>
      </c>
      <c r="D1263" s="51">
        <v>45005</v>
      </c>
      <c r="E1263" s="51" t="s">
        <v>2551</v>
      </c>
      <c r="F1263" s="51" t="s">
        <v>742</v>
      </c>
      <c r="G1263" s="49" t="s">
        <v>927</v>
      </c>
      <c r="H1263" s="49" t="s">
        <v>88</v>
      </c>
      <c r="I1263" s="49" t="str">
        <f t="shared" si="145"/>
        <v>Neutral</v>
      </c>
      <c r="J1263" s="45">
        <v>9001</v>
      </c>
      <c r="K1263" s="49" t="s">
        <v>1040</v>
      </c>
      <c r="L1263" s="82" t="str">
        <f>IF(J1263=9001,VLOOKUP(K1263,'ISO-reference'!$C$1:$D$67,2,FALSE),IF(J1263=45001,VLOOKUP(K1263,'ISO-reference'!$A$1:$B$40,2,FALSE),IF(J1263=21001,VLOOKUP(K1263,'ISO-reference'!$E$1:$F$75,2,FALSE),"No ISO Mapping")))</f>
        <v xml:space="preserve"> General (Documented Info)</v>
      </c>
      <c r="M1263" s="49" t="s">
        <v>21</v>
      </c>
      <c r="N1263" s="16"/>
      <c r="O1263" s="72">
        <f>Table1[[#This Row],[Audit Report Date]]+60</f>
        <v>45065</v>
      </c>
      <c r="P1263" s="52">
        <v>45025</v>
      </c>
      <c r="Q1263" s="82" t="s">
        <v>2462</v>
      </c>
      <c r="R1263" s="28" t="str">
        <f t="shared" si="152"/>
        <v>Closed</v>
      </c>
      <c r="S1263" s="17">
        <f t="shared" ca="1" si="150"/>
        <v>20</v>
      </c>
      <c r="T1263" s="17">
        <f t="shared" si="153"/>
        <v>-40</v>
      </c>
      <c r="U1263" s="45">
        <v>1265</v>
      </c>
      <c r="V1263" s="45" t="s">
        <v>2128</v>
      </c>
    </row>
    <row r="1264" spans="1:22" ht="41.4">
      <c r="A1264" s="45">
        <v>1263</v>
      </c>
      <c r="B1264" s="95" t="s">
        <v>2404</v>
      </c>
      <c r="C1264" s="49" t="s">
        <v>9</v>
      </c>
      <c r="D1264" s="51">
        <v>45005</v>
      </c>
      <c r="E1264" s="51" t="s">
        <v>2551</v>
      </c>
      <c r="F1264" s="51" t="s">
        <v>742</v>
      </c>
      <c r="G1264" s="49" t="s">
        <v>927</v>
      </c>
      <c r="H1264" s="49" t="s">
        <v>19</v>
      </c>
      <c r="I1264" s="49" t="str">
        <f t="shared" si="145"/>
        <v>Neutral</v>
      </c>
      <c r="J1264" s="45">
        <v>9001</v>
      </c>
      <c r="K1264" s="49" t="s">
        <v>120</v>
      </c>
      <c r="L1264" s="82" t="str">
        <f>IF(J1264=9001,VLOOKUP(K1264,'ISO-reference'!$C$1:$D$67,2,FALSE),IF(J1264=45001,VLOOKUP(K1264,'ISO-reference'!$A$1:$B$40,2,FALSE),IF(J1264=21001,VLOOKUP(K1264,'ISO-reference'!$E$1:$F$75,2,FALSE),"No ISO Mapping")))</f>
        <v xml:space="preserve"> General (Performance Evaluation)</v>
      </c>
      <c r="M1264" s="49" t="s">
        <v>21</v>
      </c>
      <c r="N1264" s="16"/>
      <c r="O1264" s="72">
        <f>Table1[[#This Row],[Audit Report Date]]+60</f>
        <v>45065</v>
      </c>
      <c r="P1264" s="52">
        <v>45042</v>
      </c>
      <c r="Q1264" s="82" t="s">
        <v>2471</v>
      </c>
      <c r="R1264" s="28" t="str">
        <f t="shared" si="152"/>
        <v>Closed</v>
      </c>
      <c r="S1264" s="17">
        <f t="shared" ca="1" si="150"/>
        <v>37</v>
      </c>
      <c r="T1264" s="17">
        <f t="shared" si="153"/>
        <v>-23</v>
      </c>
      <c r="U1264" s="45">
        <v>1266</v>
      </c>
      <c r="V1264" s="45" t="s">
        <v>2128</v>
      </c>
    </row>
    <row r="1265" spans="1:22" ht="41.4">
      <c r="A1265" s="45">
        <v>1264</v>
      </c>
      <c r="B1265" s="95" t="s">
        <v>2405</v>
      </c>
      <c r="C1265" s="49" t="s">
        <v>9</v>
      </c>
      <c r="D1265" s="51">
        <v>45005</v>
      </c>
      <c r="E1265" s="51" t="s">
        <v>2551</v>
      </c>
      <c r="F1265" s="51" t="s">
        <v>742</v>
      </c>
      <c r="G1265" s="49" t="s">
        <v>927</v>
      </c>
      <c r="H1265" s="49" t="s">
        <v>88</v>
      </c>
      <c r="I1265" s="49" t="str">
        <f t="shared" si="145"/>
        <v>Neutral</v>
      </c>
      <c r="J1265" s="45">
        <v>9001</v>
      </c>
      <c r="K1265" s="49" t="s">
        <v>123</v>
      </c>
      <c r="L1265" s="82" t="str">
        <f>IF(J1265=9001,VLOOKUP(K1265,'ISO-reference'!$C$1:$D$67,2,FALSE),IF(J1265=45001,VLOOKUP(K1265,'ISO-reference'!$A$1:$B$40,2,FALSE),IF(J1265=21001,VLOOKUP(K1265,'ISO-reference'!$E$1:$F$75,2,FALSE),"No ISO Mapping")))</f>
        <v xml:space="preserve"> Analysis &amp; evaluation</v>
      </c>
      <c r="M1265" s="49" t="s">
        <v>21</v>
      </c>
      <c r="N1265" s="16"/>
      <c r="O1265" s="72">
        <f>Table1[[#This Row],[Audit Report Date]]+60</f>
        <v>45065</v>
      </c>
      <c r="P1265" s="52">
        <v>45042</v>
      </c>
      <c r="Q1265" s="82" t="s">
        <v>2472</v>
      </c>
      <c r="R1265" s="28" t="str">
        <f t="shared" si="152"/>
        <v>Closed</v>
      </c>
      <c r="S1265" s="17">
        <f t="shared" ca="1" si="150"/>
        <v>37</v>
      </c>
      <c r="T1265" s="17">
        <f t="shared" si="153"/>
        <v>-23</v>
      </c>
      <c r="U1265" s="45">
        <v>1267</v>
      </c>
      <c r="V1265" s="45" t="s">
        <v>2128</v>
      </c>
    </row>
    <row r="1266" spans="1:22" ht="55.2">
      <c r="A1266" s="45">
        <v>1265</v>
      </c>
      <c r="B1266" s="82" t="s">
        <v>2410</v>
      </c>
      <c r="C1266" s="49" t="s">
        <v>9</v>
      </c>
      <c r="D1266" s="51">
        <v>45008</v>
      </c>
      <c r="E1266" s="51" t="s">
        <v>2551</v>
      </c>
      <c r="F1266" s="51" t="s">
        <v>742</v>
      </c>
      <c r="G1266" s="49" t="s">
        <v>743</v>
      </c>
      <c r="H1266" s="49" t="s">
        <v>88</v>
      </c>
      <c r="I1266" s="49" t="str">
        <f t="shared" si="145"/>
        <v>Neutral</v>
      </c>
      <c r="J1266" s="45">
        <v>21001</v>
      </c>
      <c r="K1266" s="49" t="s">
        <v>2107</v>
      </c>
      <c r="L1266" s="82" t="str">
        <f>IF(J1266=9001,VLOOKUP(K1266,'ISO-reference'!$C$1:$D$67,2,FALSE),IF(J1266=45001,VLOOKUP(K1266,'ISO-reference'!$A$1:$B$40,2,FALSE),IF(J1266=21001,VLOOKUP(K1266,'ISO-reference'!$E$1:$F$75,2,FALSE),"No ISO Mapping")))</f>
        <v>Analysis and evaluation</v>
      </c>
      <c r="M1266" s="49" t="s">
        <v>21</v>
      </c>
      <c r="N1266" s="16"/>
      <c r="O1266" s="72">
        <f>Table1[[#This Row],[Audit Report Date]]+60</f>
        <v>45068</v>
      </c>
      <c r="P1266" s="52">
        <v>45166</v>
      </c>
      <c r="Q1266" s="82" t="s">
        <v>2798</v>
      </c>
      <c r="R1266" s="28" t="str">
        <f t="shared" si="152"/>
        <v>Closed</v>
      </c>
      <c r="S1266" s="17">
        <f t="shared" ca="1" si="150"/>
        <v>158</v>
      </c>
      <c r="T1266" s="17">
        <f>IF(R1266="Open",0, P1266-O1266)</f>
        <v>98</v>
      </c>
      <c r="U1266" s="45">
        <v>1268</v>
      </c>
      <c r="V1266" s="45" t="s">
        <v>2128</v>
      </c>
    </row>
    <row r="1267" spans="1:22" ht="41.4">
      <c r="A1267" s="45">
        <v>1266</v>
      </c>
      <c r="B1267" s="82" t="s">
        <v>2411</v>
      </c>
      <c r="C1267" s="49" t="s">
        <v>9</v>
      </c>
      <c r="D1267" s="51">
        <v>45008</v>
      </c>
      <c r="E1267" s="51" t="s">
        <v>2551</v>
      </c>
      <c r="F1267" s="51" t="s">
        <v>742</v>
      </c>
      <c r="G1267" s="49" t="s">
        <v>743</v>
      </c>
      <c r="H1267" s="49" t="s">
        <v>88</v>
      </c>
      <c r="I1267" s="49" t="str">
        <f t="shared" si="145"/>
        <v>Neutral</v>
      </c>
      <c r="J1267" s="45">
        <v>45001</v>
      </c>
      <c r="K1267" s="49">
        <v>7.3</v>
      </c>
      <c r="L1267" s="82" t="str">
        <f>IF(J1267=9001,VLOOKUP(K1267,'ISO-reference'!$C$1:$D$67,2,FALSE),IF(J1267=45001,VLOOKUP(K1267,'ISO-reference'!$A$1:$B$40,2,FALSE),IF(J1267=21001,VLOOKUP(K1267,'ISO-reference'!$E$1:$F$75,2,FALSE),"No ISO Mapping")))</f>
        <v xml:space="preserve"> Awareness</v>
      </c>
      <c r="M1267" s="49" t="s">
        <v>489</v>
      </c>
      <c r="N1267" s="16"/>
      <c r="O1267" s="72">
        <f>Table1[[#This Row],[Audit Report Date]]+60</f>
        <v>45068</v>
      </c>
      <c r="P1267" s="52">
        <v>45166</v>
      </c>
      <c r="Q1267" s="82" t="s">
        <v>2799</v>
      </c>
      <c r="R1267" s="28" t="str">
        <f t="shared" si="152"/>
        <v>Closed</v>
      </c>
      <c r="S1267" s="17">
        <f t="shared" ca="1" si="150"/>
        <v>158</v>
      </c>
      <c r="T1267" s="17">
        <f>IF(R1267="Open",0, P1267-O1267)</f>
        <v>98</v>
      </c>
      <c r="U1267" s="45">
        <v>1269</v>
      </c>
      <c r="V1267" s="45" t="s">
        <v>2128</v>
      </c>
    </row>
    <row r="1268" spans="1:22" ht="41.4">
      <c r="A1268" s="45">
        <v>1267</v>
      </c>
      <c r="B1268" s="82" t="s">
        <v>2412</v>
      </c>
      <c r="C1268" s="49" t="s">
        <v>9</v>
      </c>
      <c r="D1268" s="51">
        <v>45008</v>
      </c>
      <c r="E1268" s="51" t="s">
        <v>2551</v>
      </c>
      <c r="F1268" s="51" t="s">
        <v>742</v>
      </c>
      <c r="G1268" s="49" t="s">
        <v>743</v>
      </c>
      <c r="H1268" s="49" t="s">
        <v>88</v>
      </c>
      <c r="I1268" s="49" t="str">
        <f t="shared" si="145"/>
        <v>Neutral</v>
      </c>
      <c r="J1268" s="45">
        <v>45001</v>
      </c>
      <c r="K1268" s="49">
        <v>7.3</v>
      </c>
      <c r="L1268" s="82" t="str">
        <f>IF(J1268=9001,VLOOKUP(K1268,'ISO-reference'!$C$1:$D$67,2,FALSE),IF(J1268=45001,VLOOKUP(K1268,'ISO-reference'!$A$1:$B$40,2,FALSE),IF(J1268=21001,VLOOKUP(K1268,'ISO-reference'!$E$1:$F$75,2,FALSE),"No ISO Mapping")))</f>
        <v xml:space="preserve"> Awareness</v>
      </c>
      <c r="M1268" s="49" t="s">
        <v>13</v>
      </c>
      <c r="N1268" s="16"/>
      <c r="O1268" s="72">
        <f>Table1[[#This Row],[Audit Report Date]]+60</f>
        <v>45068</v>
      </c>
      <c r="P1268" s="52">
        <v>45157</v>
      </c>
      <c r="Q1268" s="82" t="s">
        <v>2800</v>
      </c>
      <c r="R1268" s="28" t="str">
        <f t="shared" si="152"/>
        <v>Closed</v>
      </c>
      <c r="S1268" s="17">
        <f t="shared" ca="1" si="150"/>
        <v>149</v>
      </c>
      <c r="T1268" s="17">
        <f t="shared" ref="T1268:T1284" si="154">IF(R1268="Open",0, P1268-O1268)</f>
        <v>89</v>
      </c>
      <c r="U1268" s="45">
        <v>1270</v>
      </c>
      <c r="V1268" s="45" t="s">
        <v>2128</v>
      </c>
    </row>
    <row r="1269" spans="1:22" ht="55.2">
      <c r="A1269" s="45">
        <v>1268</v>
      </c>
      <c r="B1269" s="82" t="s">
        <v>2392</v>
      </c>
      <c r="C1269" s="49" t="s">
        <v>9</v>
      </c>
      <c r="D1269" s="51">
        <v>45008</v>
      </c>
      <c r="E1269" s="51" t="s">
        <v>2551</v>
      </c>
      <c r="F1269" s="51" t="s">
        <v>742</v>
      </c>
      <c r="G1269" s="49" t="s">
        <v>743</v>
      </c>
      <c r="H1269" s="49" t="s">
        <v>88</v>
      </c>
      <c r="I1269" s="49" t="str">
        <f t="shared" si="145"/>
        <v>Neutral</v>
      </c>
      <c r="J1269" s="45">
        <v>45001</v>
      </c>
      <c r="K1269" s="49">
        <v>7.3</v>
      </c>
      <c r="L1269" s="82" t="str">
        <f>IF(J1269=9001,VLOOKUP(K1269,'ISO-reference'!$C$1:$D$67,2,FALSE),IF(J1269=45001,VLOOKUP(K1269,'ISO-reference'!$A$1:$B$40,2,FALSE),IF(J1269=21001,VLOOKUP(K1269,'ISO-reference'!$E$1:$F$75,2,FALSE),"No ISO Mapping")))</f>
        <v xml:space="preserve"> Awareness</v>
      </c>
      <c r="M1269" s="49" t="s">
        <v>13</v>
      </c>
      <c r="N1269" s="16"/>
      <c r="O1269" s="72">
        <f>Table1[[#This Row],[Audit Report Date]]+60</f>
        <v>45068</v>
      </c>
      <c r="P1269" s="52">
        <v>45042</v>
      </c>
      <c r="Q1269" s="82" t="s">
        <v>2477</v>
      </c>
      <c r="R1269" s="28" t="str">
        <f t="shared" si="152"/>
        <v>Closed</v>
      </c>
      <c r="S1269" s="17">
        <f t="shared" ca="1" si="150"/>
        <v>34</v>
      </c>
      <c r="T1269" s="17">
        <f t="shared" si="154"/>
        <v>-26</v>
      </c>
      <c r="U1269" s="45">
        <v>1271</v>
      </c>
      <c r="V1269" s="45" t="s">
        <v>2128</v>
      </c>
    </row>
    <row r="1270" spans="1:22" ht="41.4">
      <c r="A1270" s="45">
        <v>1269</v>
      </c>
      <c r="B1270" s="82" t="s">
        <v>2413</v>
      </c>
      <c r="C1270" s="49" t="s">
        <v>9</v>
      </c>
      <c r="D1270" s="51">
        <v>45008</v>
      </c>
      <c r="E1270" s="51" t="s">
        <v>2551</v>
      </c>
      <c r="F1270" s="51" t="s">
        <v>742</v>
      </c>
      <c r="G1270" s="49" t="s">
        <v>743</v>
      </c>
      <c r="H1270" s="49" t="s">
        <v>19</v>
      </c>
      <c r="I1270" s="49" t="str">
        <f t="shared" si="145"/>
        <v>Neutral</v>
      </c>
      <c r="J1270" s="45">
        <v>45001</v>
      </c>
      <c r="K1270" s="49" t="s">
        <v>72</v>
      </c>
      <c r="L1270" s="82" t="str">
        <f>IF(J1270=9001,VLOOKUP(K1270,'ISO-reference'!$C$1:$D$67,2,FALSE),IF(J1270=45001,VLOOKUP(K1270,'ISO-reference'!$A$1:$B$40,2,FALSE),IF(J1270=21001,VLOOKUP(K1270,'ISO-reference'!$E$1:$F$75,2,FALSE),"No ISO Mapping")))</f>
        <v xml:space="preserve"> Control of documented information</v>
      </c>
      <c r="M1270" s="49" t="s">
        <v>16</v>
      </c>
      <c r="N1270" s="16"/>
      <c r="O1270" s="72">
        <f>Table1[[#This Row],[Audit Report Date]]+60</f>
        <v>45068</v>
      </c>
      <c r="P1270" s="52">
        <v>45050</v>
      </c>
      <c r="Q1270" s="82" t="s">
        <v>2479</v>
      </c>
      <c r="R1270" s="28" t="str">
        <f t="shared" si="152"/>
        <v>Closed</v>
      </c>
      <c r="S1270" s="17">
        <f t="shared" ca="1" si="150"/>
        <v>42</v>
      </c>
      <c r="T1270" s="17">
        <f t="shared" si="154"/>
        <v>-18</v>
      </c>
      <c r="U1270" s="45">
        <v>1272</v>
      </c>
      <c r="V1270" s="45" t="s">
        <v>2128</v>
      </c>
    </row>
    <row r="1271" spans="1:22" ht="69">
      <c r="A1271" s="45">
        <v>1270</v>
      </c>
      <c r="B1271" s="82" t="s">
        <v>2414</v>
      </c>
      <c r="C1271" s="49" t="s">
        <v>9</v>
      </c>
      <c r="D1271" s="51">
        <v>45008</v>
      </c>
      <c r="E1271" s="51" t="s">
        <v>2551</v>
      </c>
      <c r="F1271" s="51" t="s">
        <v>742</v>
      </c>
      <c r="G1271" s="49" t="s">
        <v>743</v>
      </c>
      <c r="H1271" s="49" t="s">
        <v>88</v>
      </c>
      <c r="I1271" s="49" t="str">
        <f t="shared" si="145"/>
        <v>Neutral</v>
      </c>
      <c r="J1271" s="45">
        <v>45001</v>
      </c>
      <c r="K1271" s="49" t="s">
        <v>591</v>
      </c>
      <c r="L1271" s="82" t="str">
        <f>IF(J1271=9001,VLOOKUP(K1271,'ISO-reference'!$C$1:$D$67,2,FALSE),IF(J1271=45001,VLOOKUP(K1271,'ISO-reference'!$A$1:$B$40,2,FALSE),IF(J1271=21001,VLOOKUP(K1271,'ISO-reference'!$E$1:$F$75,2,FALSE),"No ISO Mapping")))</f>
        <v xml:space="preserve"> Eliminating Hazards and reducing OH&amp;S risks</v>
      </c>
      <c r="M1271" s="49" t="s">
        <v>489</v>
      </c>
      <c r="N1271" s="16"/>
      <c r="O1271" s="72">
        <f>Table1[[#This Row],[Audit Report Date]]+60</f>
        <v>45068</v>
      </c>
      <c r="P1271" s="52">
        <v>45075</v>
      </c>
      <c r="Q1271" s="82" t="s">
        <v>2499</v>
      </c>
      <c r="R1271" s="28" t="str">
        <f t="shared" si="152"/>
        <v>Closed</v>
      </c>
      <c r="S1271" s="17">
        <f t="shared" ca="1" si="150"/>
        <v>67</v>
      </c>
      <c r="T1271" s="17">
        <f t="shared" si="154"/>
        <v>7</v>
      </c>
      <c r="U1271" s="45">
        <v>1273</v>
      </c>
      <c r="V1271" s="45" t="s">
        <v>2128</v>
      </c>
    </row>
    <row r="1272" spans="1:22" ht="55.2">
      <c r="A1272" s="45">
        <v>1271</v>
      </c>
      <c r="B1272" s="82" t="s">
        <v>2415</v>
      </c>
      <c r="C1272" s="49" t="s">
        <v>9</v>
      </c>
      <c r="D1272" s="51">
        <v>45008</v>
      </c>
      <c r="E1272" s="51" t="s">
        <v>2551</v>
      </c>
      <c r="F1272" s="51" t="s">
        <v>742</v>
      </c>
      <c r="G1272" s="49" t="s">
        <v>743</v>
      </c>
      <c r="H1272" s="49" t="s">
        <v>19</v>
      </c>
      <c r="I1272" s="49" t="str">
        <f t="shared" si="145"/>
        <v>Neutral</v>
      </c>
      <c r="J1272" s="45">
        <v>45001</v>
      </c>
      <c r="K1272" s="49" t="s">
        <v>591</v>
      </c>
      <c r="L1272" s="82" t="str">
        <f>IF(J1272=9001,VLOOKUP(K1272,'ISO-reference'!$C$1:$D$67,2,FALSE),IF(J1272=45001,VLOOKUP(K1272,'ISO-reference'!$A$1:$B$40,2,FALSE),IF(J1272=21001,VLOOKUP(K1272,'ISO-reference'!$E$1:$F$75,2,FALSE),"No ISO Mapping")))</f>
        <v xml:space="preserve"> Eliminating Hazards and reducing OH&amp;S risks</v>
      </c>
      <c r="M1272" s="49" t="s">
        <v>16</v>
      </c>
      <c r="N1272" s="16"/>
      <c r="O1272" s="72">
        <f>Table1[[#This Row],[Audit Report Date]]+60</f>
        <v>45068</v>
      </c>
      <c r="P1272" s="52">
        <v>45042</v>
      </c>
      <c r="Q1272" s="82" t="s">
        <v>2476</v>
      </c>
      <c r="R1272" s="28" t="str">
        <f t="shared" si="152"/>
        <v>Closed</v>
      </c>
      <c r="S1272" s="17">
        <f t="shared" ca="1" si="150"/>
        <v>34</v>
      </c>
      <c r="T1272" s="17">
        <f t="shared" si="154"/>
        <v>-26</v>
      </c>
      <c r="U1272" s="45">
        <v>1274</v>
      </c>
      <c r="V1272" s="45" t="s">
        <v>2128</v>
      </c>
    </row>
    <row r="1273" spans="1:22" ht="55.2">
      <c r="A1273" s="45">
        <v>1272</v>
      </c>
      <c r="B1273" s="82" t="s">
        <v>2416</v>
      </c>
      <c r="C1273" s="49" t="s">
        <v>9</v>
      </c>
      <c r="D1273" s="51">
        <v>45008</v>
      </c>
      <c r="E1273" s="51" t="s">
        <v>2551</v>
      </c>
      <c r="F1273" s="51" t="s">
        <v>742</v>
      </c>
      <c r="G1273" s="49" t="s">
        <v>743</v>
      </c>
      <c r="H1273" s="49" t="s">
        <v>88</v>
      </c>
      <c r="I1273" s="49" t="str">
        <f t="shared" si="145"/>
        <v>Neutral</v>
      </c>
      <c r="J1273" s="45">
        <v>45001</v>
      </c>
      <c r="K1273" s="49" t="s">
        <v>591</v>
      </c>
      <c r="L1273" s="82" t="str">
        <f>IF(J1273=9001,VLOOKUP(K1273,'ISO-reference'!$C$1:$D$67,2,FALSE),IF(J1273=45001,VLOOKUP(K1273,'ISO-reference'!$A$1:$B$40,2,FALSE),IF(J1273=21001,VLOOKUP(K1273,'ISO-reference'!$E$1:$F$75,2,FALSE),"No ISO Mapping")))</f>
        <v xml:space="preserve"> Eliminating Hazards and reducing OH&amp;S risks</v>
      </c>
      <c r="M1273" s="49" t="s">
        <v>16</v>
      </c>
      <c r="N1273" s="16"/>
      <c r="O1273" s="72">
        <f>Table1[[#This Row],[Audit Report Date]]+60</f>
        <v>45068</v>
      </c>
      <c r="P1273" s="52">
        <v>45184</v>
      </c>
      <c r="Q1273" s="82" t="s">
        <v>2801</v>
      </c>
      <c r="R1273" s="28" t="str">
        <f t="shared" si="152"/>
        <v>Closed</v>
      </c>
      <c r="S1273" s="17">
        <f t="shared" ca="1" si="150"/>
        <v>176</v>
      </c>
      <c r="T1273" s="17">
        <f t="shared" si="154"/>
        <v>116</v>
      </c>
      <c r="U1273" s="45">
        <v>1275</v>
      </c>
      <c r="V1273" s="45" t="s">
        <v>2128</v>
      </c>
    </row>
    <row r="1274" spans="1:22" ht="41.4">
      <c r="A1274" s="45">
        <v>1273</v>
      </c>
      <c r="B1274" s="82" t="s">
        <v>2417</v>
      </c>
      <c r="C1274" s="49" t="s">
        <v>9</v>
      </c>
      <c r="D1274" s="51">
        <v>45008</v>
      </c>
      <c r="E1274" s="51" t="s">
        <v>2551</v>
      </c>
      <c r="F1274" s="51" t="s">
        <v>742</v>
      </c>
      <c r="G1274" s="49" t="s">
        <v>743</v>
      </c>
      <c r="H1274" s="49" t="s">
        <v>88</v>
      </c>
      <c r="I1274" s="49" t="str">
        <f t="shared" si="145"/>
        <v>Neutral</v>
      </c>
      <c r="J1274" s="45">
        <v>45001</v>
      </c>
      <c r="K1274" s="49" t="s">
        <v>591</v>
      </c>
      <c r="L1274" s="82" t="str">
        <f>IF(J1274=9001,VLOOKUP(K1274,'ISO-reference'!$C$1:$D$67,2,FALSE),IF(J1274=45001,VLOOKUP(K1274,'ISO-reference'!$A$1:$B$40,2,FALSE),IF(J1274=21001,VLOOKUP(K1274,'ISO-reference'!$E$1:$F$75,2,FALSE),"No ISO Mapping")))</f>
        <v xml:space="preserve"> Eliminating Hazards and reducing OH&amp;S risks</v>
      </c>
      <c r="M1274" s="49" t="s">
        <v>16</v>
      </c>
      <c r="N1274" s="16"/>
      <c r="O1274" s="72">
        <f>Table1[[#This Row],[Audit Report Date]]+60</f>
        <v>45068</v>
      </c>
      <c r="P1274" s="52">
        <v>45042</v>
      </c>
      <c r="Q1274" s="82" t="s">
        <v>2468</v>
      </c>
      <c r="R1274" s="28" t="str">
        <f t="shared" si="152"/>
        <v>Closed</v>
      </c>
      <c r="S1274" s="17">
        <f t="shared" ca="1" si="150"/>
        <v>34</v>
      </c>
      <c r="T1274" s="17">
        <f t="shared" si="154"/>
        <v>-26</v>
      </c>
      <c r="U1274" s="45">
        <v>1276</v>
      </c>
      <c r="V1274" s="45" t="s">
        <v>2128</v>
      </c>
    </row>
    <row r="1275" spans="1:22" ht="41.4">
      <c r="A1275" s="45">
        <v>1274</v>
      </c>
      <c r="B1275" s="82" t="s">
        <v>2418</v>
      </c>
      <c r="C1275" s="49" t="s">
        <v>9</v>
      </c>
      <c r="D1275" s="51">
        <v>45008</v>
      </c>
      <c r="E1275" s="51" t="s">
        <v>2551</v>
      </c>
      <c r="F1275" s="51" t="s">
        <v>742</v>
      </c>
      <c r="G1275" s="49" t="s">
        <v>743</v>
      </c>
      <c r="H1275" s="49" t="s">
        <v>19</v>
      </c>
      <c r="I1275" s="49" t="str">
        <f t="shared" si="145"/>
        <v>Neutral</v>
      </c>
      <c r="J1275" s="45">
        <v>45001</v>
      </c>
      <c r="K1275" s="49">
        <v>8.1999999999999993</v>
      </c>
      <c r="L1275" s="82" t="str">
        <f>IF(J1275=9001,VLOOKUP(K1275,'ISO-reference'!$C$1:$D$67,2,FALSE),IF(J1275=45001,VLOOKUP(K1275,'ISO-reference'!$A$1:$B$40,2,FALSE),IF(J1275=21001,VLOOKUP(K1275,'ISO-reference'!$E$1:$F$75,2,FALSE),"No ISO Mapping")))</f>
        <v xml:space="preserve"> Emergency preparedness and response</v>
      </c>
      <c r="M1275" s="49" t="s">
        <v>2241</v>
      </c>
      <c r="N1275" s="16"/>
      <c r="O1275" s="72">
        <f>Table1[[#This Row],[Audit Report Date]]+60</f>
        <v>45068</v>
      </c>
      <c r="P1275" s="52">
        <v>45051</v>
      </c>
      <c r="Q1275" s="82" t="s">
        <v>2481</v>
      </c>
      <c r="R1275" s="28" t="str">
        <f t="shared" si="152"/>
        <v>Closed</v>
      </c>
      <c r="S1275" s="17">
        <f t="shared" ca="1" si="150"/>
        <v>43</v>
      </c>
      <c r="T1275" s="17">
        <f t="shared" si="154"/>
        <v>-17</v>
      </c>
      <c r="U1275" s="45">
        <v>1277</v>
      </c>
      <c r="V1275" s="45" t="s">
        <v>2128</v>
      </c>
    </row>
    <row r="1276" spans="1:22" ht="41.4">
      <c r="A1276" s="45">
        <v>1275</v>
      </c>
      <c r="B1276" s="82" t="s">
        <v>2419</v>
      </c>
      <c r="C1276" s="49" t="s">
        <v>9</v>
      </c>
      <c r="D1276" s="51">
        <v>45008</v>
      </c>
      <c r="E1276" s="51" t="s">
        <v>2551</v>
      </c>
      <c r="F1276" s="51" t="s">
        <v>742</v>
      </c>
      <c r="G1276" s="49" t="s">
        <v>743</v>
      </c>
      <c r="H1276" s="49" t="s">
        <v>12</v>
      </c>
      <c r="I1276" s="49" t="str">
        <f t="shared" si="145"/>
        <v>Negative</v>
      </c>
      <c r="J1276" s="45">
        <v>45001</v>
      </c>
      <c r="K1276" s="49">
        <v>8.1999999999999993</v>
      </c>
      <c r="L1276" s="82" t="str">
        <f>IF(J1276=9001,VLOOKUP(K1276,'ISO-reference'!$C$1:$D$67,2,FALSE),IF(J1276=45001,VLOOKUP(K1276,'ISO-reference'!$A$1:$B$40,2,FALSE),IF(J1276=21001,VLOOKUP(K1276,'ISO-reference'!$E$1:$F$75,2,FALSE),"No ISO Mapping")))</f>
        <v xml:space="preserve"> Emergency preparedness and response</v>
      </c>
      <c r="M1276" s="49" t="s">
        <v>16</v>
      </c>
      <c r="N1276" s="16"/>
      <c r="O1276" s="72">
        <f>Table1[[#This Row],[Audit Report Date]]+60</f>
        <v>45068</v>
      </c>
      <c r="P1276" s="52">
        <v>45042</v>
      </c>
      <c r="Q1276" s="82" t="s">
        <v>2475</v>
      </c>
      <c r="R1276" s="28" t="str">
        <f t="shared" si="152"/>
        <v>Closed</v>
      </c>
      <c r="S1276" s="17">
        <f t="shared" ca="1" si="150"/>
        <v>34</v>
      </c>
      <c r="T1276" s="17">
        <f t="shared" si="154"/>
        <v>-26</v>
      </c>
      <c r="U1276" s="45">
        <v>1278</v>
      </c>
      <c r="V1276" s="45" t="s">
        <v>2128</v>
      </c>
    </row>
    <row r="1277" spans="1:22" ht="55.2">
      <c r="A1277" s="45">
        <v>1276</v>
      </c>
      <c r="B1277" s="82" t="s">
        <v>2420</v>
      </c>
      <c r="C1277" s="49" t="s">
        <v>9</v>
      </c>
      <c r="D1277" s="51">
        <v>45008</v>
      </c>
      <c r="E1277" s="51" t="s">
        <v>2551</v>
      </c>
      <c r="F1277" s="51" t="s">
        <v>742</v>
      </c>
      <c r="G1277" s="49" t="s">
        <v>743</v>
      </c>
      <c r="H1277" s="49" t="s">
        <v>88</v>
      </c>
      <c r="I1277" s="49" t="str">
        <f t="shared" si="145"/>
        <v>Neutral</v>
      </c>
      <c r="J1277" s="45">
        <v>45001</v>
      </c>
      <c r="K1277" s="49">
        <v>8.1999999999999993</v>
      </c>
      <c r="L1277" s="82" t="str">
        <f>IF(J1277=9001,VLOOKUP(K1277,'ISO-reference'!$C$1:$D$67,2,FALSE),IF(J1277=45001,VLOOKUP(K1277,'ISO-reference'!$A$1:$B$40,2,FALSE),IF(J1277=21001,VLOOKUP(K1277,'ISO-reference'!$E$1:$F$75,2,FALSE),"No ISO Mapping")))</f>
        <v xml:space="preserve"> Emergency preparedness and response</v>
      </c>
      <c r="M1277" s="49" t="s">
        <v>16</v>
      </c>
      <c r="N1277" s="16"/>
      <c r="O1277" s="72">
        <f>Table1[[#This Row],[Audit Report Date]]+60</f>
        <v>45068</v>
      </c>
      <c r="P1277" s="52">
        <v>45042</v>
      </c>
      <c r="Q1277" s="82" t="s">
        <v>2474</v>
      </c>
      <c r="R1277" s="28" t="str">
        <f t="shared" si="152"/>
        <v>Closed</v>
      </c>
      <c r="S1277" s="17">
        <f t="shared" ca="1" si="150"/>
        <v>34</v>
      </c>
      <c r="T1277" s="17">
        <f t="shared" si="154"/>
        <v>-26</v>
      </c>
      <c r="U1277" s="45">
        <v>1279</v>
      </c>
      <c r="V1277" s="45" t="s">
        <v>2128</v>
      </c>
    </row>
    <row r="1278" spans="1:22" ht="41.4">
      <c r="A1278" s="45">
        <v>1277</v>
      </c>
      <c r="B1278" s="82" t="s">
        <v>2421</v>
      </c>
      <c r="C1278" s="49" t="s">
        <v>9</v>
      </c>
      <c r="D1278" s="51">
        <v>45008</v>
      </c>
      <c r="E1278" s="51" t="s">
        <v>2551</v>
      </c>
      <c r="F1278" s="51" t="s">
        <v>742</v>
      </c>
      <c r="G1278" s="49" t="s">
        <v>743</v>
      </c>
      <c r="H1278" s="49" t="s">
        <v>19</v>
      </c>
      <c r="I1278" s="49" t="str">
        <f t="shared" si="145"/>
        <v>Neutral</v>
      </c>
      <c r="J1278" s="45">
        <v>9001</v>
      </c>
      <c r="K1278" s="49">
        <v>7.3</v>
      </c>
      <c r="L1278" s="82" t="str">
        <f>IF(J1278=9001,VLOOKUP(K1278,'ISO-reference'!$C$1:$D$67,2,FALSE),IF(J1278=45001,VLOOKUP(K1278,'ISO-reference'!$A$1:$B$40,2,FALSE),IF(J1278=21001,VLOOKUP(K1278,'ISO-reference'!$E$1:$F$75,2,FALSE),"No ISO Mapping")))</f>
        <v xml:space="preserve"> Awareness</v>
      </c>
      <c r="M1278" s="49" t="s">
        <v>21</v>
      </c>
      <c r="N1278" s="16"/>
      <c r="O1278" s="72">
        <f>Table1[[#This Row],[Audit Report Date]]+60</f>
        <v>45068</v>
      </c>
      <c r="P1278" s="52">
        <v>45042</v>
      </c>
      <c r="Q1278" s="82" t="s">
        <v>2473</v>
      </c>
      <c r="R1278" s="28" t="str">
        <f t="shared" si="152"/>
        <v>Closed</v>
      </c>
      <c r="S1278" s="17">
        <f t="shared" ref="S1278:S1309" ca="1" si="155">IF(P1278="NA",TODAY()-D1278, P1278-D1278)</f>
        <v>34</v>
      </c>
      <c r="T1278" s="17">
        <f t="shared" si="154"/>
        <v>-26</v>
      </c>
      <c r="U1278" s="45">
        <v>1280</v>
      </c>
      <c r="V1278" s="45" t="s">
        <v>2128</v>
      </c>
    </row>
    <row r="1279" spans="1:22" ht="55.2">
      <c r="A1279" s="45">
        <v>1278</v>
      </c>
      <c r="B1279" s="82" t="s">
        <v>2422</v>
      </c>
      <c r="C1279" s="49" t="s">
        <v>9</v>
      </c>
      <c r="D1279" s="51">
        <v>45008</v>
      </c>
      <c r="E1279" s="51" t="s">
        <v>2551</v>
      </c>
      <c r="F1279" s="51" t="s">
        <v>742</v>
      </c>
      <c r="G1279" s="49" t="s">
        <v>743</v>
      </c>
      <c r="H1279" s="49" t="s">
        <v>88</v>
      </c>
      <c r="I1279" s="49" t="str">
        <f t="shared" si="145"/>
        <v>Neutral</v>
      </c>
      <c r="J1279" s="45">
        <v>9001</v>
      </c>
      <c r="K1279" s="49" t="s">
        <v>1040</v>
      </c>
      <c r="L1279" s="82" t="str">
        <f>IF(J1279=9001,VLOOKUP(K1279,'ISO-reference'!$C$1:$D$67,2,FALSE),IF(J1279=45001,VLOOKUP(K1279,'ISO-reference'!$A$1:$B$40,2,FALSE),IF(J1279=21001,VLOOKUP(K1279,'ISO-reference'!$E$1:$F$75,2,FALSE),"No ISO Mapping")))</f>
        <v xml:space="preserve"> General (Documented Info)</v>
      </c>
      <c r="M1279" s="49" t="s">
        <v>21</v>
      </c>
      <c r="N1279" s="16"/>
      <c r="O1279" s="72">
        <f>Table1[[#This Row],[Audit Report Date]]+60</f>
        <v>45068</v>
      </c>
      <c r="P1279" s="52">
        <v>45147</v>
      </c>
      <c r="Q1279" s="82" t="s">
        <v>2802</v>
      </c>
      <c r="R1279" s="28" t="str">
        <f t="shared" si="152"/>
        <v>Closed</v>
      </c>
      <c r="S1279" s="17">
        <f t="shared" ca="1" si="155"/>
        <v>139</v>
      </c>
      <c r="T1279" s="17">
        <f t="shared" si="154"/>
        <v>79</v>
      </c>
      <c r="U1279" s="45">
        <v>1281</v>
      </c>
      <c r="V1279" s="45" t="s">
        <v>2128</v>
      </c>
    </row>
    <row r="1280" spans="1:22" ht="124.2">
      <c r="A1280" s="45">
        <v>1279</v>
      </c>
      <c r="B1280" s="82" t="s">
        <v>2423</v>
      </c>
      <c r="C1280" s="49" t="s">
        <v>9</v>
      </c>
      <c r="D1280" s="51">
        <v>45008</v>
      </c>
      <c r="E1280" s="51" t="s">
        <v>2551</v>
      </c>
      <c r="F1280" s="51" t="s">
        <v>742</v>
      </c>
      <c r="G1280" s="49" t="s">
        <v>743</v>
      </c>
      <c r="H1280" s="49" t="s">
        <v>88</v>
      </c>
      <c r="I1280" s="49" t="str">
        <f t="shared" si="145"/>
        <v>Neutral</v>
      </c>
      <c r="J1280" s="45">
        <v>9001</v>
      </c>
      <c r="K1280" s="49" t="s">
        <v>72</v>
      </c>
      <c r="L1280" s="82" t="str">
        <f>IF(J1280=9001,VLOOKUP(K1280,'ISO-reference'!$C$1:$D$67,2,FALSE),IF(J1280=45001,VLOOKUP(K1280,'ISO-reference'!$A$1:$B$40,2,FALSE),IF(J1280=21001,VLOOKUP(K1280,'ISO-reference'!$E$1:$F$75,2,FALSE),"No ISO Mapping")))</f>
        <v xml:space="preserve"> Control of documented information</v>
      </c>
      <c r="M1280" s="49" t="s">
        <v>21</v>
      </c>
      <c r="N1280" s="16"/>
      <c r="O1280" s="72">
        <f>Table1[[#This Row],[Audit Report Date]]+60</f>
        <v>45068</v>
      </c>
      <c r="P1280" s="52">
        <v>45166</v>
      </c>
      <c r="Q1280" s="82" t="s">
        <v>2803</v>
      </c>
      <c r="R1280" s="28" t="str">
        <f t="shared" si="152"/>
        <v>Closed</v>
      </c>
      <c r="S1280" s="17">
        <f t="shared" ca="1" si="155"/>
        <v>158</v>
      </c>
      <c r="T1280" s="17">
        <f t="shared" si="154"/>
        <v>98</v>
      </c>
      <c r="U1280" s="45">
        <v>1282</v>
      </c>
      <c r="V1280" s="45" t="s">
        <v>2128</v>
      </c>
    </row>
    <row r="1281" spans="1:22" ht="82.8">
      <c r="A1281" s="45">
        <v>1280</v>
      </c>
      <c r="B1281" s="82" t="s">
        <v>2424</v>
      </c>
      <c r="C1281" s="49" t="s">
        <v>9</v>
      </c>
      <c r="D1281" s="51">
        <v>45008</v>
      </c>
      <c r="E1281" s="51" t="s">
        <v>2551</v>
      </c>
      <c r="F1281" s="51" t="s">
        <v>742</v>
      </c>
      <c r="G1281" s="49" t="s">
        <v>743</v>
      </c>
      <c r="H1281" s="49" t="s">
        <v>88</v>
      </c>
      <c r="I1281" s="49" t="str">
        <f t="shared" si="145"/>
        <v>Neutral</v>
      </c>
      <c r="J1281" s="45">
        <v>9001</v>
      </c>
      <c r="K1281" s="49" t="s">
        <v>72</v>
      </c>
      <c r="L1281" s="82" t="str">
        <f>IF(J1281=9001,VLOOKUP(K1281,'ISO-reference'!$C$1:$D$67,2,FALSE),IF(J1281=45001,VLOOKUP(K1281,'ISO-reference'!$A$1:$B$40,2,FALSE),IF(J1281=21001,VLOOKUP(K1281,'ISO-reference'!$E$1:$F$75,2,FALSE),"No ISO Mapping")))</f>
        <v xml:space="preserve"> Control of documented information</v>
      </c>
      <c r="M1281" s="49" t="s">
        <v>13</v>
      </c>
      <c r="N1281" s="16"/>
      <c r="O1281" s="72">
        <f>Table1[[#This Row],[Audit Report Date]]+60</f>
        <v>45068</v>
      </c>
      <c r="P1281" s="52">
        <v>45166</v>
      </c>
      <c r="Q1281" s="82" t="s">
        <v>2804</v>
      </c>
      <c r="R1281" s="28" t="str">
        <f t="shared" si="152"/>
        <v>Closed</v>
      </c>
      <c r="S1281" s="17">
        <f t="shared" ca="1" si="155"/>
        <v>158</v>
      </c>
      <c r="T1281" s="17">
        <f t="shared" si="154"/>
        <v>98</v>
      </c>
      <c r="U1281" s="45">
        <v>1283</v>
      </c>
      <c r="V1281" s="45" t="s">
        <v>2128</v>
      </c>
    </row>
    <row r="1282" spans="1:22" ht="96.6">
      <c r="A1282" s="45">
        <v>1281</v>
      </c>
      <c r="B1282" s="82" t="s">
        <v>2425</v>
      </c>
      <c r="C1282" s="49" t="s">
        <v>9</v>
      </c>
      <c r="D1282" s="51">
        <v>45008</v>
      </c>
      <c r="E1282" s="51" t="s">
        <v>2551</v>
      </c>
      <c r="F1282" s="51" t="s">
        <v>742</v>
      </c>
      <c r="G1282" s="49" t="s">
        <v>743</v>
      </c>
      <c r="H1282" s="49" t="s">
        <v>88</v>
      </c>
      <c r="I1282" s="49" t="str">
        <f t="shared" ref="I1282:I1345" si="156">IF(H1282="Strength", "Positive", IF(OR(H1282="OFI", H1282="Observation"), "Neutral", "Negative"))</f>
        <v>Neutral</v>
      </c>
      <c r="J1282" s="45">
        <v>9001</v>
      </c>
      <c r="K1282" s="49">
        <v>8.1</v>
      </c>
      <c r="L1282" s="82" t="str">
        <f>IF(J1282=9001,VLOOKUP(K1282,'ISO-reference'!$C$1:$D$67,2,FALSE),IF(J1282=45001,VLOOKUP(K1282,'ISO-reference'!$A$1:$B$40,2,FALSE),IF(J1282=21001,VLOOKUP(K1282,'ISO-reference'!$E$1:$F$75,2,FALSE),"No ISO Mapping")))</f>
        <v xml:space="preserve"> Operational planning and control</v>
      </c>
      <c r="M1282" s="49" t="s">
        <v>16</v>
      </c>
      <c r="N1282" s="16"/>
      <c r="O1282" s="72">
        <f>Table1[[#This Row],[Audit Report Date]]+60</f>
        <v>45068</v>
      </c>
      <c r="P1282" s="52">
        <v>45166</v>
      </c>
      <c r="Q1282" s="82" t="s">
        <v>2805</v>
      </c>
      <c r="R1282" s="28" t="str">
        <f t="shared" si="152"/>
        <v>Closed</v>
      </c>
      <c r="S1282" s="17">
        <f t="shared" ca="1" si="155"/>
        <v>158</v>
      </c>
      <c r="T1282" s="17">
        <f t="shared" si="154"/>
        <v>98</v>
      </c>
      <c r="U1282" s="45">
        <v>1284</v>
      </c>
      <c r="V1282" s="45" t="s">
        <v>2128</v>
      </c>
    </row>
    <row r="1283" spans="1:22" ht="69">
      <c r="A1283" s="45">
        <v>1282</v>
      </c>
      <c r="B1283" s="82" t="s">
        <v>2426</v>
      </c>
      <c r="C1283" s="49" t="s">
        <v>9</v>
      </c>
      <c r="D1283" s="51">
        <v>45008</v>
      </c>
      <c r="E1283" s="51" t="s">
        <v>2551</v>
      </c>
      <c r="F1283" s="51" t="s">
        <v>742</v>
      </c>
      <c r="G1283" s="49" t="s">
        <v>743</v>
      </c>
      <c r="H1283" s="49" t="s">
        <v>12</v>
      </c>
      <c r="I1283" s="49" t="str">
        <f t="shared" si="156"/>
        <v>Negative</v>
      </c>
      <c r="J1283" s="45">
        <v>9001</v>
      </c>
      <c r="K1283" s="49" t="s">
        <v>120</v>
      </c>
      <c r="L1283" s="82" t="str">
        <f>IF(J1283=9001,VLOOKUP(K1283,'ISO-reference'!$C$1:$D$67,2,FALSE),IF(J1283=45001,VLOOKUP(K1283,'ISO-reference'!$A$1:$B$40,2,FALSE),IF(J1283=21001,VLOOKUP(K1283,'ISO-reference'!$E$1:$F$75,2,FALSE),"No ISO Mapping")))</f>
        <v xml:space="preserve"> General (Performance Evaluation)</v>
      </c>
      <c r="M1283" s="49" t="s">
        <v>16</v>
      </c>
      <c r="N1283" s="16"/>
      <c r="O1283" s="72">
        <f>Table1[[#This Row],[Audit Report Date]]+60</f>
        <v>45068</v>
      </c>
      <c r="P1283" s="52">
        <v>45051</v>
      </c>
      <c r="Q1283" s="82" t="s">
        <v>2482</v>
      </c>
      <c r="R1283" s="28" t="str">
        <f t="shared" si="152"/>
        <v>Closed</v>
      </c>
      <c r="S1283" s="17">
        <f t="shared" ca="1" si="155"/>
        <v>43</v>
      </c>
      <c r="T1283" s="17">
        <f t="shared" si="154"/>
        <v>-17</v>
      </c>
      <c r="U1283" s="45">
        <v>1285</v>
      </c>
      <c r="V1283" s="45" t="s">
        <v>2128</v>
      </c>
    </row>
    <row r="1284" spans="1:22" ht="41.4">
      <c r="A1284" s="45">
        <v>1283</v>
      </c>
      <c r="B1284" s="82" t="s">
        <v>2427</v>
      </c>
      <c r="C1284" s="49" t="s">
        <v>9</v>
      </c>
      <c r="D1284" s="51">
        <v>45008</v>
      </c>
      <c r="E1284" s="51" t="s">
        <v>2551</v>
      </c>
      <c r="F1284" s="51" t="s">
        <v>742</v>
      </c>
      <c r="G1284" s="49" t="s">
        <v>743</v>
      </c>
      <c r="H1284" s="49" t="s">
        <v>88</v>
      </c>
      <c r="I1284" s="49" t="str">
        <f t="shared" si="156"/>
        <v>Neutral</v>
      </c>
      <c r="J1284" s="45">
        <v>9001</v>
      </c>
      <c r="K1284" s="49" t="s">
        <v>120</v>
      </c>
      <c r="L1284" s="82" t="str">
        <f>IF(J1284=9001,VLOOKUP(K1284,'ISO-reference'!$C$1:$D$67,2,FALSE),IF(J1284=45001,VLOOKUP(K1284,'ISO-reference'!$A$1:$B$40,2,FALSE),IF(J1284=21001,VLOOKUP(K1284,'ISO-reference'!$E$1:$F$75,2,FALSE),"No ISO Mapping")))</f>
        <v xml:space="preserve"> General (Performance Evaluation)</v>
      </c>
      <c r="M1284" s="49" t="s">
        <v>13</v>
      </c>
      <c r="N1284" s="16"/>
      <c r="O1284" s="72">
        <f>Table1[[#This Row],[Audit Report Date]]+60</f>
        <v>45068</v>
      </c>
      <c r="P1284" s="52">
        <v>45075</v>
      </c>
      <c r="Q1284" s="82" t="s">
        <v>2500</v>
      </c>
      <c r="R1284" s="28" t="str">
        <f t="shared" si="152"/>
        <v>Closed</v>
      </c>
      <c r="S1284" s="17">
        <f t="shared" ca="1" si="155"/>
        <v>67</v>
      </c>
      <c r="T1284" s="17">
        <f t="shared" si="154"/>
        <v>7</v>
      </c>
      <c r="U1284" s="45">
        <v>1286</v>
      </c>
      <c r="V1284" s="45" t="s">
        <v>2128</v>
      </c>
    </row>
    <row r="1285" spans="1:22" ht="27.6">
      <c r="A1285" s="45">
        <v>1284</v>
      </c>
      <c r="B1285" s="82" t="s">
        <v>2429</v>
      </c>
      <c r="C1285" s="49" t="s">
        <v>9</v>
      </c>
      <c r="D1285" s="51">
        <v>45014</v>
      </c>
      <c r="E1285" s="51" t="s">
        <v>2551</v>
      </c>
      <c r="F1285" s="51" t="s">
        <v>76</v>
      </c>
      <c r="G1285" s="49" t="s">
        <v>492</v>
      </c>
      <c r="H1285" s="49" t="s">
        <v>88</v>
      </c>
      <c r="I1285" s="49" t="str">
        <f t="shared" si="156"/>
        <v>Neutral</v>
      </c>
      <c r="J1285" s="45">
        <v>21001</v>
      </c>
      <c r="K1285" s="49">
        <v>4.2</v>
      </c>
      <c r="L1285" s="82" t="str">
        <f>IF(J1285=9001,VLOOKUP(K1285,'ISO-reference'!$C$1:$D$67,2,FALSE),IF(J1285=45001,VLOOKUP(K1285,'ISO-reference'!$A$1:$B$40,2,FALSE),IF(J1285=21001,VLOOKUP(K1285,'ISO-reference'!$E$1:$F$75,2,FALSE),"No ISO Mapping")))</f>
        <v>Understanding the needs and expectations of interested parties</v>
      </c>
      <c r="M1285" s="49" t="s">
        <v>2241</v>
      </c>
      <c r="N1285" s="16"/>
      <c r="O1285" s="72">
        <f>Table1[[#This Row],[Audit Report Date]]+60</f>
        <v>45074</v>
      </c>
      <c r="P1285" s="52" t="s">
        <v>2128</v>
      </c>
      <c r="Q1285" s="82"/>
      <c r="R1285" s="28" t="str">
        <f t="shared" si="152"/>
        <v>Open</v>
      </c>
      <c r="S1285" s="17">
        <f t="shared" ca="1" si="155"/>
        <v>222</v>
      </c>
      <c r="T1285" s="17">
        <f>IF(R1285="Open",0, P1285-O1285)</f>
        <v>0</v>
      </c>
      <c r="U1285" s="45">
        <v>1287</v>
      </c>
      <c r="V1285" s="45" t="s">
        <v>2128</v>
      </c>
    </row>
    <row r="1286" spans="1:22" ht="41.4">
      <c r="A1286" s="45">
        <v>1285</v>
      </c>
      <c r="B1286" s="82" t="s">
        <v>2430</v>
      </c>
      <c r="C1286" s="49" t="s">
        <v>9</v>
      </c>
      <c r="D1286" s="51">
        <v>45014</v>
      </c>
      <c r="E1286" s="51" t="s">
        <v>2551</v>
      </c>
      <c r="F1286" s="51" t="s">
        <v>76</v>
      </c>
      <c r="G1286" s="49" t="s">
        <v>492</v>
      </c>
      <c r="H1286" s="49" t="s">
        <v>88</v>
      </c>
      <c r="I1286" s="49" t="str">
        <f t="shared" si="156"/>
        <v>Neutral</v>
      </c>
      <c r="J1286" s="45">
        <v>45001</v>
      </c>
      <c r="K1286" s="49" t="s">
        <v>433</v>
      </c>
      <c r="L1286" s="82" t="str">
        <f>IF(J1286=9001,VLOOKUP(K1286,'ISO-reference'!$C$1:$D$67,2,FALSE),IF(J1286=45001,VLOOKUP(K1286,'ISO-reference'!$A$1:$B$40,2,FALSE),IF(J1286=21001,VLOOKUP(K1286,'ISO-reference'!$E$1:$F$75,2,FALSE),"No ISO Mapping")))</f>
        <v xml:space="preserve"> Hazard identification &amp; assessment of risks and opportunities</v>
      </c>
      <c r="M1286" s="49" t="s">
        <v>73</v>
      </c>
      <c r="N1286" s="16"/>
      <c r="O1286" s="72">
        <f>Table1[[#This Row],[Audit Report Date]]+60</f>
        <v>45074</v>
      </c>
      <c r="P1286" s="52" t="s">
        <v>2128</v>
      </c>
      <c r="Q1286" s="82"/>
      <c r="R1286" s="28" t="str">
        <f t="shared" si="152"/>
        <v>Open</v>
      </c>
      <c r="S1286" s="17">
        <f t="shared" ca="1" si="155"/>
        <v>222</v>
      </c>
      <c r="T1286" s="17">
        <f>IF(R1286="Open",0, P1286-O1286)</f>
        <v>0</v>
      </c>
      <c r="U1286" s="45">
        <v>1288</v>
      </c>
      <c r="V1286" s="45" t="s">
        <v>2128</v>
      </c>
    </row>
    <row r="1287" spans="1:22">
      <c r="A1287" s="45">
        <v>1286</v>
      </c>
      <c r="B1287" s="82" t="s">
        <v>2431</v>
      </c>
      <c r="C1287" s="49" t="s">
        <v>9</v>
      </c>
      <c r="D1287" s="51">
        <v>45014</v>
      </c>
      <c r="E1287" s="51" t="s">
        <v>2551</v>
      </c>
      <c r="F1287" s="51" t="s">
        <v>76</v>
      </c>
      <c r="G1287" s="49" t="s">
        <v>492</v>
      </c>
      <c r="H1287" s="49" t="s">
        <v>88</v>
      </c>
      <c r="I1287" s="49" t="str">
        <f t="shared" si="156"/>
        <v>Neutral</v>
      </c>
      <c r="J1287" s="45">
        <v>45001</v>
      </c>
      <c r="K1287" s="49">
        <v>7.3</v>
      </c>
      <c r="L1287" s="82" t="str">
        <f>IF(J1287=9001,VLOOKUP(K1287,'ISO-reference'!$C$1:$D$67,2,FALSE),IF(J1287=45001,VLOOKUP(K1287,'ISO-reference'!$A$1:$B$40,2,FALSE),IF(J1287=21001,VLOOKUP(K1287,'ISO-reference'!$E$1:$F$75,2,FALSE),"No ISO Mapping")))</f>
        <v xml:space="preserve"> Awareness</v>
      </c>
      <c r="M1287" s="49" t="s">
        <v>13</v>
      </c>
      <c r="N1287" s="16"/>
      <c r="O1287" s="72">
        <f>Table1[[#This Row],[Audit Report Date]]+60</f>
        <v>45074</v>
      </c>
      <c r="P1287" s="52" t="s">
        <v>2128</v>
      </c>
      <c r="Q1287" s="82"/>
      <c r="R1287" s="28" t="str">
        <f t="shared" si="152"/>
        <v>Open</v>
      </c>
      <c r="S1287" s="17">
        <f t="shared" ca="1" si="155"/>
        <v>222</v>
      </c>
      <c r="T1287" s="17">
        <f t="shared" ref="T1287:T1299" si="157">IF(R1287="Open",0, P1287-O1287)</f>
        <v>0</v>
      </c>
      <c r="U1287" s="45">
        <v>1289</v>
      </c>
      <c r="V1287" s="45" t="s">
        <v>2128</v>
      </c>
    </row>
    <row r="1288" spans="1:22">
      <c r="A1288" s="45">
        <v>1287</v>
      </c>
      <c r="B1288" s="82" t="s">
        <v>2432</v>
      </c>
      <c r="C1288" s="49" t="s">
        <v>9</v>
      </c>
      <c r="D1288" s="51">
        <v>45014</v>
      </c>
      <c r="E1288" s="51" t="s">
        <v>2551</v>
      </c>
      <c r="F1288" s="51" t="s">
        <v>76</v>
      </c>
      <c r="G1288" s="49" t="s">
        <v>492</v>
      </c>
      <c r="H1288" s="49" t="s">
        <v>88</v>
      </c>
      <c r="I1288" s="49" t="str">
        <f t="shared" si="156"/>
        <v>Neutral</v>
      </c>
      <c r="J1288" s="45">
        <v>45001</v>
      </c>
      <c r="K1288" s="49">
        <v>7.5</v>
      </c>
      <c r="L1288" s="82" t="str">
        <f>IF(J1288=9001,VLOOKUP(K1288,'ISO-reference'!$C$1:$D$67,2,FALSE),IF(J1288=45001,VLOOKUP(K1288,'ISO-reference'!$A$1:$B$40,2,FALSE),IF(J1288=21001,VLOOKUP(K1288,'ISO-reference'!$E$1:$F$75,2,FALSE),"No ISO Mapping")))</f>
        <v xml:space="preserve"> Documented information</v>
      </c>
      <c r="M1288" s="49" t="s">
        <v>13</v>
      </c>
      <c r="N1288" s="16"/>
      <c r="O1288" s="72">
        <f>Table1[[#This Row],[Audit Report Date]]+60</f>
        <v>45074</v>
      </c>
      <c r="P1288" s="52" t="s">
        <v>2128</v>
      </c>
      <c r="Q1288" s="82"/>
      <c r="R1288" s="28" t="str">
        <f t="shared" si="152"/>
        <v>Open</v>
      </c>
      <c r="S1288" s="17">
        <f t="shared" ca="1" si="155"/>
        <v>222</v>
      </c>
      <c r="T1288" s="17">
        <f t="shared" si="157"/>
        <v>0</v>
      </c>
      <c r="U1288" s="45">
        <v>1290</v>
      </c>
      <c r="V1288" s="45" t="s">
        <v>2128</v>
      </c>
    </row>
    <row r="1289" spans="1:22" ht="55.2">
      <c r="A1289" s="45">
        <v>1288</v>
      </c>
      <c r="B1289" s="82" t="s">
        <v>2433</v>
      </c>
      <c r="C1289" s="49" t="s">
        <v>9</v>
      </c>
      <c r="D1289" s="51">
        <v>45014</v>
      </c>
      <c r="E1289" s="51" t="s">
        <v>2551</v>
      </c>
      <c r="F1289" s="51" t="s">
        <v>76</v>
      </c>
      <c r="G1289" s="49" t="s">
        <v>492</v>
      </c>
      <c r="H1289" s="49" t="s">
        <v>88</v>
      </c>
      <c r="I1289" s="49" t="str">
        <f t="shared" si="156"/>
        <v>Neutral</v>
      </c>
      <c r="J1289" s="45">
        <v>45001</v>
      </c>
      <c r="K1289" s="49">
        <v>7.5</v>
      </c>
      <c r="L1289" s="82" t="str">
        <f>IF(J1289=9001,VLOOKUP(K1289,'ISO-reference'!$C$1:$D$67,2,FALSE),IF(J1289=45001,VLOOKUP(K1289,'ISO-reference'!$A$1:$B$40,2,FALSE),IF(J1289=21001,VLOOKUP(K1289,'ISO-reference'!$E$1:$F$75,2,FALSE),"No ISO Mapping")))</f>
        <v xml:space="preserve"> Documented information</v>
      </c>
      <c r="M1289" s="49" t="s">
        <v>16</v>
      </c>
      <c r="N1289" s="16"/>
      <c r="O1289" s="72">
        <f>Table1[[#This Row],[Audit Report Date]]+60</f>
        <v>45074</v>
      </c>
      <c r="P1289" s="52">
        <v>45164</v>
      </c>
      <c r="Q1289" s="82" t="s">
        <v>2806</v>
      </c>
      <c r="R1289" s="28" t="str">
        <f t="shared" si="152"/>
        <v>Closed</v>
      </c>
      <c r="S1289" s="17">
        <f t="shared" ca="1" si="155"/>
        <v>150</v>
      </c>
      <c r="T1289" s="17">
        <f t="shared" si="157"/>
        <v>90</v>
      </c>
      <c r="U1289" s="45">
        <v>1291</v>
      </c>
      <c r="V1289" s="45" t="s">
        <v>2128</v>
      </c>
    </row>
    <row r="1290" spans="1:22" ht="55.2">
      <c r="A1290" s="45">
        <v>1289</v>
      </c>
      <c r="B1290" s="82" t="s">
        <v>2434</v>
      </c>
      <c r="C1290" s="49" t="s">
        <v>9</v>
      </c>
      <c r="D1290" s="51">
        <v>45014</v>
      </c>
      <c r="E1290" s="51" t="s">
        <v>2551</v>
      </c>
      <c r="F1290" s="51" t="s">
        <v>76</v>
      </c>
      <c r="G1290" s="49" t="s">
        <v>492</v>
      </c>
      <c r="H1290" s="49" t="s">
        <v>88</v>
      </c>
      <c r="I1290" s="49" t="str">
        <f t="shared" si="156"/>
        <v>Neutral</v>
      </c>
      <c r="J1290" s="45">
        <v>45001</v>
      </c>
      <c r="K1290" s="49">
        <v>7.5</v>
      </c>
      <c r="L1290" s="82" t="str">
        <f>IF(J1290=9001,VLOOKUP(K1290,'ISO-reference'!$C$1:$D$67,2,FALSE),IF(J1290=45001,VLOOKUP(K1290,'ISO-reference'!$A$1:$B$40,2,FALSE),IF(J1290=21001,VLOOKUP(K1290,'ISO-reference'!$E$1:$F$75,2,FALSE),"No ISO Mapping")))</f>
        <v xml:space="preserve"> Documented information</v>
      </c>
      <c r="M1290" s="49" t="s">
        <v>16</v>
      </c>
      <c r="N1290" s="16"/>
      <c r="O1290" s="72">
        <f>Table1[[#This Row],[Audit Report Date]]+60</f>
        <v>45074</v>
      </c>
      <c r="P1290" s="52">
        <v>45164</v>
      </c>
      <c r="Q1290" s="82" t="s">
        <v>2807</v>
      </c>
      <c r="R1290" s="28" t="str">
        <f t="shared" si="152"/>
        <v>Closed</v>
      </c>
      <c r="S1290" s="17">
        <f t="shared" ca="1" si="155"/>
        <v>150</v>
      </c>
      <c r="T1290" s="17">
        <f t="shared" si="157"/>
        <v>90</v>
      </c>
      <c r="U1290" s="45">
        <v>1292</v>
      </c>
      <c r="V1290" s="45" t="s">
        <v>2128</v>
      </c>
    </row>
    <row r="1291" spans="1:22" ht="69">
      <c r="A1291" s="45">
        <v>1290</v>
      </c>
      <c r="B1291" s="82" t="s">
        <v>2435</v>
      </c>
      <c r="C1291" s="49" t="s">
        <v>9</v>
      </c>
      <c r="D1291" s="51">
        <v>45014</v>
      </c>
      <c r="E1291" s="51" t="s">
        <v>2551</v>
      </c>
      <c r="F1291" s="51" t="s">
        <v>76</v>
      </c>
      <c r="G1291" s="49" t="s">
        <v>492</v>
      </c>
      <c r="H1291" s="49" t="s">
        <v>88</v>
      </c>
      <c r="I1291" s="49" t="str">
        <f t="shared" si="156"/>
        <v>Neutral</v>
      </c>
      <c r="J1291" s="45">
        <v>45001</v>
      </c>
      <c r="K1291" s="49" t="s">
        <v>591</v>
      </c>
      <c r="L1291" s="82" t="str">
        <f>IF(J1291=9001,VLOOKUP(K1291,'ISO-reference'!$C$1:$D$67,2,FALSE),IF(J1291=45001,VLOOKUP(K1291,'ISO-reference'!$A$1:$B$40,2,FALSE),IF(J1291=21001,VLOOKUP(K1291,'ISO-reference'!$E$1:$F$75,2,FALSE),"No ISO Mapping")))</f>
        <v xml:space="preserve"> Eliminating Hazards and reducing OH&amp;S risks</v>
      </c>
      <c r="M1291" s="49" t="s">
        <v>16</v>
      </c>
      <c r="N1291" s="16"/>
      <c r="O1291" s="72">
        <f>Table1[[#This Row],[Audit Report Date]]+60</f>
        <v>45074</v>
      </c>
      <c r="P1291" s="52">
        <v>45164</v>
      </c>
      <c r="Q1291" s="82" t="s">
        <v>2808</v>
      </c>
      <c r="R1291" s="28" t="str">
        <f t="shared" si="152"/>
        <v>Closed</v>
      </c>
      <c r="S1291" s="17">
        <f t="shared" ca="1" si="155"/>
        <v>150</v>
      </c>
      <c r="T1291" s="17">
        <f t="shared" si="157"/>
        <v>90</v>
      </c>
      <c r="U1291" s="45">
        <v>1293</v>
      </c>
      <c r="V1291" s="45" t="s">
        <v>2128</v>
      </c>
    </row>
    <row r="1292" spans="1:22" ht="55.2">
      <c r="A1292" s="45">
        <v>1291</v>
      </c>
      <c r="B1292" s="82" t="s">
        <v>2436</v>
      </c>
      <c r="C1292" s="49" t="s">
        <v>9</v>
      </c>
      <c r="D1292" s="51">
        <v>45014</v>
      </c>
      <c r="E1292" s="51" t="s">
        <v>2551</v>
      </c>
      <c r="F1292" s="51" t="s">
        <v>76</v>
      </c>
      <c r="G1292" s="49" t="s">
        <v>492</v>
      </c>
      <c r="H1292" s="49" t="s">
        <v>88</v>
      </c>
      <c r="I1292" s="49" t="str">
        <f t="shared" si="156"/>
        <v>Neutral</v>
      </c>
      <c r="J1292" s="45">
        <v>45001</v>
      </c>
      <c r="K1292" s="49" t="s">
        <v>591</v>
      </c>
      <c r="L1292" s="82" t="str">
        <f>IF(J1292=9001,VLOOKUP(K1292,'ISO-reference'!$C$1:$D$67,2,FALSE),IF(J1292=45001,VLOOKUP(K1292,'ISO-reference'!$A$1:$B$40,2,FALSE),IF(J1292=21001,VLOOKUP(K1292,'ISO-reference'!$E$1:$F$75,2,FALSE),"No ISO Mapping")))</f>
        <v xml:space="preserve"> Eliminating Hazards and reducing OH&amp;S risks</v>
      </c>
      <c r="M1292" s="49" t="s">
        <v>16</v>
      </c>
      <c r="N1292" s="16"/>
      <c r="O1292" s="72">
        <f>Table1[[#This Row],[Audit Report Date]]+60</f>
        <v>45074</v>
      </c>
      <c r="P1292" s="52">
        <v>45164</v>
      </c>
      <c r="Q1292" s="82" t="s">
        <v>2809</v>
      </c>
      <c r="R1292" s="28" t="str">
        <f t="shared" si="152"/>
        <v>Closed</v>
      </c>
      <c r="S1292" s="17">
        <f t="shared" ca="1" si="155"/>
        <v>150</v>
      </c>
      <c r="T1292" s="17">
        <f t="shared" si="157"/>
        <v>90</v>
      </c>
      <c r="U1292" s="45">
        <v>1294</v>
      </c>
      <c r="V1292" s="45" t="s">
        <v>2128</v>
      </c>
    </row>
    <row r="1293" spans="1:22" ht="27.6">
      <c r="A1293" s="45">
        <v>1292</v>
      </c>
      <c r="B1293" s="82" t="s">
        <v>2437</v>
      </c>
      <c r="C1293" s="49" t="s">
        <v>9</v>
      </c>
      <c r="D1293" s="51">
        <v>45014</v>
      </c>
      <c r="E1293" s="51" t="s">
        <v>2551</v>
      </c>
      <c r="F1293" s="51" t="s">
        <v>76</v>
      </c>
      <c r="G1293" s="49" t="s">
        <v>492</v>
      </c>
      <c r="H1293" s="49" t="s">
        <v>88</v>
      </c>
      <c r="I1293" s="49" t="str">
        <f t="shared" si="156"/>
        <v>Neutral</v>
      </c>
      <c r="J1293" s="45">
        <v>45001</v>
      </c>
      <c r="K1293" s="49" t="s">
        <v>591</v>
      </c>
      <c r="L1293" s="82" t="str">
        <f>IF(J1293=9001,VLOOKUP(K1293,'ISO-reference'!$C$1:$D$67,2,FALSE),IF(J1293=45001,VLOOKUP(K1293,'ISO-reference'!$A$1:$B$40,2,FALSE),IF(J1293=21001,VLOOKUP(K1293,'ISO-reference'!$E$1:$F$75,2,FALSE),"No ISO Mapping")))</f>
        <v xml:space="preserve"> Eliminating Hazards and reducing OH&amp;S risks</v>
      </c>
      <c r="M1293" s="49" t="s">
        <v>16</v>
      </c>
      <c r="N1293" s="16"/>
      <c r="O1293" s="72">
        <f>Table1[[#This Row],[Audit Report Date]]+60</f>
        <v>45074</v>
      </c>
      <c r="P1293" s="52" t="s">
        <v>2128</v>
      </c>
      <c r="Q1293" s="82"/>
      <c r="R1293" s="28" t="str">
        <f t="shared" si="152"/>
        <v>Open</v>
      </c>
      <c r="S1293" s="17">
        <f t="shared" ca="1" si="155"/>
        <v>222</v>
      </c>
      <c r="T1293" s="17">
        <f t="shared" si="157"/>
        <v>0</v>
      </c>
      <c r="U1293" s="45">
        <v>1295</v>
      </c>
      <c r="V1293" s="45" t="s">
        <v>2128</v>
      </c>
    </row>
    <row r="1294" spans="1:22" ht="27.6">
      <c r="A1294" s="45">
        <v>1293</v>
      </c>
      <c r="B1294" s="82" t="s">
        <v>2438</v>
      </c>
      <c r="C1294" s="49" t="s">
        <v>9</v>
      </c>
      <c r="D1294" s="51">
        <v>45014</v>
      </c>
      <c r="E1294" s="51" t="s">
        <v>2551</v>
      </c>
      <c r="F1294" s="51" t="s">
        <v>76</v>
      </c>
      <c r="G1294" s="49" t="s">
        <v>492</v>
      </c>
      <c r="H1294" s="49" t="s">
        <v>88</v>
      </c>
      <c r="I1294" s="49" t="str">
        <f t="shared" si="156"/>
        <v>Neutral</v>
      </c>
      <c r="J1294" s="45">
        <v>45001</v>
      </c>
      <c r="K1294" s="49" t="s">
        <v>591</v>
      </c>
      <c r="L1294" s="82" t="str">
        <f>IF(J1294=9001,VLOOKUP(K1294,'ISO-reference'!$C$1:$D$67,2,FALSE),IF(J1294=45001,VLOOKUP(K1294,'ISO-reference'!$A$1:$B$40,2,FALSE),IF(J1294=21001,VLOOKUP(K1294,'ISO-reference'!$E$1:$F$75,2,FALSE),"No ISO Mapping")))</f>
        <v xml:space="preserve"> Eliminating Hazards and reducing OH&amp;S risks</v>
      </c>
      <c r="M1294" s="49" t="s">
        <v>16</v>
      </c>
      <c r="N1294" s="16"/>
      <c r="O1294" s="72">
        <f>Table1[[#This Row],[Audit Report Date]]+60</f>
        <v>45074</v>
      </c>
      <c r="P1294" s="52" t="s">
        <v>2128</v>
      </c>
      <c r="Q1294" s="82"/>
      <c r="R1294" s="28" t="str">
        <f t="shared" si="152"/>
        <v>Open</v>
      </c>
      <c r="S1294" s="17">
        <f t="shared" ca="1" si="155"/>
        <v>222</v>
      </c>
      <c r="T1294" s="17">
        <f t="shared" si="157"/>
        <v>0</v>
      </c>
      <c r="U1294" s="45">
        <v>1296</v>
      </c>
      <c r="V1294" s="45" t="s">
        <v>2128</v>
      </c>
    </row>
    <row r="1295" spans="1:22" ht="55.2">
      <c r="A1295" s="45">
        <v>1294</v>
      </c>
      <c r="B1295" s="82" t="s">
        <v>2439</v>
      </c>
      <c r="C1295" s="49" t="s">
        <v>9</v>
      </c>
      <c r="D1295" s="51">
        <v>45014</v>
      </c>
      <c r="E1295" s="51" t="s">
        <v>2551</v>
      </c>
      <c r="F1295" s="51" t="s">
        <v>76</v>
      </c>
      <c r="G1295" s="49" t="s">
        <v>492</v>
      </c>
      <c r="H1295" s="49" t="s">
        <v>88</v>
      </c>
      <c r="I1295" s="49" t="str">
        <f t="shared" si="156"/>
        <v>Neutral</v>
      </c>
      <c r="J1295" s="45">
        <v>45001</v>
      </c>
      <c r="K1295" s="49">
        <v>8.1999999999999993</v>
      </c>
      <c r="L1295" s="82" t="str">
        <f>IF(J1295=9001,VLOOKUP(K1295,'ISO-reference'!$C$1:$D$67,2,FALSE),IF(J1295=45001,VLOOKUP(K1295,'ISO-reference'!$A$1:$B$40,2,FALSE),IF(J1295=21001,VLOOKUP(K1295,'ISO-reference'!$E$1:$F$75,2,FALSE),"No ISO Mapping")))</f>
        <v xml:space="preserve"> Emergency preparedness and response</v>
      </c>
      <c r="M1295" s="49" t="s">
        <v>16</v>
      </c>
      <c r="N1295" s="16"/>
      <c r="O1295" s="72">
        <f>Table1[[#This Row],[Audit Report Date]]+60</f>
        <v>45074</v>
      </c>
      <c r="P1295" s="52">
        <v>45164</v>
      </c>
      <c r="Q1295" s="82" t="s">
        <v>2810</v>
      </c>
      <c r="R1295" s="28" t="str">
        <f t="shared" si="152"/>
        <v>Closed</v>
      </c>
      <c r="S1295" s="17">
        <f t="shared" ca="1" si="155"/>
        <v>150</v>
      </c>
      <c r="T1295" s="17">
        <f t="shared" si="157"/>
        <v>90</v>
      </c>
      <c r="U1295" s="45">
        <v>1297</v>
      </c>
      <c r="V1295" s="45" t="s">
        <v>2128</v>
      </c>
    </row>
    <row r="1296" spans="1:22">
      <c r="A1296" s="45">
        <v>1295</v>
      </c>
      <c r="B1296" s="82" t="s">
        <v>2440</v>
      </c>
      <c r="C1296" s="49" t="s">
        <v>9</v>
      </c>
      <c r="D1296" s="51">
        <v>45014</v>
      </c>
      <c r="E1296" s="51" t="s">
        <v>2551</v>
      </c>
      <c r="F1296" s="51" t="s">
        <v>76</v>
      </c>
      <c r="G1296" s="49" t="s">
        <v>492</v>
      </c>
      <c r="H1296" s="49" t="s">
        <v>88</v>
      </c>
      <c r="I1296" s="49" t="str">
        <f t="shared" si="156"/>
        <v>Neutral</v>
      </c>
      <c r="J1296" s="45">
        <v>9001</v>
      </c>
      <c r="K1296" s="49">
        <v>7.3</v>
      </c>
      <c r="L1296" s="82" t="str">
        <f>IF(J1296=9001,VLOOKUP(K1296,'ISO-reference'!$C$1:$D$67,2,FALSE),IF(J1296=45001,VLOOKUP(K1296,'ISO-reference'!$A$1:$B$40,2,FALSE),IF(J1296=21001,VLOOKUP(K1296,'ISO-reference'!$E$1:$F$75,2,FALSE),"No ISO Mapping")))</f>
        <v xml:space="preserve"> Awareness</v>
      </c>
      <c r="M1296" s="49" t="s">
        <v>489</v>
      </c>
      <c r="N1296" s="16"/>
      <c r="O1296" s="72">
        <f>Table1[[#This Row],[Audit Report Date]]+60</f>
        <v>45074</v>
      </c>
      <c r="P1296" s="52" t="s">
        <v>2128</v>
      </c>
      <c r="Q1296" s="82"/>
      <c r="R1296" s="28" t="str">
        <f t="shared" si="152"/>
        <v>Open</v>
      </c>
      <c r="S1296" s="17">
        <f t="shared" ca="1" si="155"/>
        <v>222</v>
      </c>
      <c r="T1296" s="17">
        <f t="shared" si="157"/>
        <v>0</v>
      </c>
      <c r="U1296" s="45">
        <v>1298</v>
      </c>
      <c r="V1296" s="45" t="s">
        <v>2128</v>
      </c>
    </row>
    <row r="1297" spans="1:22" ht="27.6">
      <c r="A1297" s="45">
        <v>1296</v>
      </c>
      <c r="B1297" s="82" t="s">
        <v>2441</v>
      </c>
      <c r="C1297" s="49" t="s">
        <v>9</v>
      </c>
      <c r="D1297" s="51">
        <v>45014</v>
      </c>
      <c r="E1297" s="51" t="s">
        <v>2551</v>
      </c>
      <c r="F1297" s="51" t="s">
        <v>76</v>
      </c>
      <c r="G1297" s="49" t="s">
        <v>492</v>
      </c>
      <c r="H1297" s="49" t="s">
        <v>19</v>
      </c>
      <c r="I1297" s="49" t="str">
        <f t="shared" si="156"/>
        <v>Neutral</v>
      </c>
      <c r="J1297" s="45">
        <v>9001</v>
      </c>
      <c r="K1297" s="49" t="s">
        <v>57</v>
      </c>
      <c r="L1297" s="82" t="str">
        <f>IF(J1297=9001,VLOOKUP(K1297,'ISO-reference'!$C$1:$D$67,2,FALSE),IF(J1297=45001,VLOOKUP(K1297,'ISO-reference'!$A$1:$B$40,2,FALSE),IF(J1297=21001,VLOOKUP(K1297,'ISO-reference'!$E$1:$F$75,2,FALSE),"No ISO Mapping")))</f>
        <v xml:space="preserve"> Creating and updating</v>
      </c>
      <c r="M1297" s="49" t="s">
        <v>2241</v>
      </c>
      <c r="N1297" s="16"/>
      <c r="O1297" s="72">
        <f>Table1[[#This Row],[Audit Report Date]]+60</f>
        <v>45074</v>
      </c>
      <c r="P1297" s="52" t="s">
        <v>2128</v>
      </c>
      <c r="Q1297" s="82"/>
      <c r="R1297" s="28" t="str">
        <f t="shared" si="152"/>
        <v>Open</v>
      </c>
      <c r="S1297" s="17">
        <f t="shared" ca="1" si="155"/>
        <v>222</v>
      </c>
      <c r="T1297" s="17">
        <f t="shared" si="157"/>
        <v>0</v>
      </c>
      <c r="U1297" s="45">
        <v>1299</v>
      </c>
      <c r="V1297" s="45" t="s">
        <v>2128</v>
      </c>
    </row>
    <row r="1298" spans="1:22" ht="27.6">
      <c r="A1298" s="45">
        <v>1297</v>
      </c>
      <c r="B1298" s="82" t="s">
        <v>2442</v>
      </c>
      <c r="C1298" s="49" t="s">
        <v>9</v>
      </c>
      <c r="D1298" s="51">
        <v>45014</v>
      </c>
      <c r="E1298" s="51" t="s">
        <v>2551</v>
      </c>
      <c r="F1298" s="51" t="s">
        <v>76</v>
      </c>
      <c r="G1298" s="49" t="s">
        <v>492</v>
      </c>
      <c r="H1298" s="49" t="s">
        <v>19</v>
      </c>
      <c r="I1298" s="49" t="str">
        <f t="shared" si="156"/>
        <v>Neutral</v>
      </c>
      <c r="J1298" s="45">
        <v>9001</v>
      </c>
      <c r="K1298" s="49">
        <v>7.5</v>
      </c>
      <c r="L1298" s="82" t="str">
        <f>IF(J1298=9001,VLOOKUP(K1298,'ISO-reference'!$C$1:$D$67,2,FALSE),IF(J1298=45001,VLOOKUP(K1298,'ISO-reference'!$A$1:$B$40,2,FALSE),IF(J1298=21001,VLOOKUP(K1298,'ISO-reference'!$E$1:$F$75,2,FALSE),"No ISO Mapping")))</f>
        <v xml:space="preserve"> Documented information</v>
      </c>
      <c r="M1298" s="49" t="s">
        <v>16</v>
      </c>
      <c r="N1298" s="16"/>
      <c r="O1298" s="72">
        <f>Table1[[#This Row],[Audit Report Date]]+60</f>
        <v>45074</v>
      </c>
      <c r="P1298" s="52" t="s">
        <v>2128</v>
      </c>
      <c r="Q1298" s="82"/>
      <c r="R1298" s="28" t="str">
        <f t="shared" si="152"/>
        <v>Open</v>
      </c>
      <c r="S1298" s="17">
        <f t="shared" ca="1" si="155"/>
        <v>222</v>
      </c>
      <c r="T1298" s="17">
        <f t="shared" si="157"/>
        <v>0</v>
      </c>
      <c r="U1298" s="45">
        <v>1300</v>
      </c>
      <c r="V1298" s="45" t="s">
        <v>2128</v>
      </c>
    </row>
    <row r="1299" spans="1:22" ht="41.4">
      <c r="A1299" s="45">
        <v>1298</v>
      </c>
      <c r="B1299" s="82" t="s">
        <v>2443</v>
      </c>
      <c r="C1299" s="49" t="s">
        <v>9</v>
      </c>
      <c r="D1299" s="51">
        <v>45021</v>
      </c>
      <c r="E1299" s="51" t="s">
        <v>2551</v>
      </c>
      <c r="F1299" s="51" t="s">
        <v>76</v>
      </c>
      <c r="G1299" s="49" t="s">
        <v>2781</v>
      </c>
      <c r="H1299" s="49" t="s">
        <v>19</v>
      </c>
      <c r="I1299" s="49" t="str">
        <f t="shared" si="156"/>
        <v>Neutral</v>
      </c>
      <c r="J1299" s="45">
        <v>45001</v>
      </c>
      <c r="K1299" s="49">
        <v>7.5</v>
      </c>
      <c r="L1299" s="82" t="str">
        <f>IF(J1299=9001,VLOOKUP(K1299,'ISO-reference'!$C$1:$D$67,2,FALSE),IF(J1299=45001,VLOOKUP(K1299,'ISO-reference'!$A$1:$B$40,2,FALSE),IF(J1299=21001,VLOOKUP(K1299,'ISO-reference'!$E$1:$F$75,2,FALSE),"No ISO Mapping")))</f>
        <v xml:space="preserve"> Documented information</v>
      </c>
      <c r="M1299" s="49" t="s">
        <v>16</v>
      </c>
      <c r="N1299" s="16"/>
      <c r="O1299" s="72">
        <f>Table1[[#This Row],[Audit Report Date]]+60</f>
        <v>45081</v>
      </c>
      <c r="P1299" s="52">
        <v>45225</v>
      </c>
      <c r="Q1299" s="82" t="s">
        <v>2883</v>
      </c>
      <c r="R1299" s="28" t="str">
        <f t="shared" si="152"/>
        <v>Closed</v>
      </c>
      <c r="S1299" s="17">
        <f t="shared" ca="1" si="155"/>
        <v>204</v>
      </c>
      <c r="T1299" s="17">
        <f t="shared" si="157"/>
        <v>144</v>
      </c>
      <c r="U1299" s="45">
        <v>1301</v>
      </c>
      <c r="V1299" s="45" t="s">
        <v>2128</v>
      </c>
    </row>
    <row r="1300" spans="1:22" ht="69">
      <c r="A1300" s="45">
        <v>1299</v>
      </c>
      <c r="B1300" s="82" t="s">
        <v>2444</v>
      </c>
      <c r="C1300" s="49" t="s">
        <v>9</v>
      </c>
      <c r="D1300" s="51">
        <v>45021</v>
      </c>
      <c r="E1300" s="51" t="s">
        <v>2551</v>
      </c>
      <c r="F1300" s="51" t="s">
        <v>76</v>
      </c>
      <c r="G1300" s="49" t="s">
        <v>2781</v>
      </c>
      <c r="H1300" s="49" t="s">
        <v>19</v>
      </c>
      <c r="I1300" s="49" t="str">
        <f t="shared" si="156"/>
        <v>Neutral</v>
      </c>
      <c r="J1300" s="45">
        <v>45001</v>
      </c>
      <c r="K1300" s="49" t="s">
        <v>591</v>
      </c>
      <c r="L1300" s="82" t="str">
        <f>IF(J1300=9001,VLOOKUP(K1300,'ISO-reference'!$C$1:$D$67,2,FALSE),IF(J1300=45001,VLOOKUP(K1300,'ISO-reference'!$A$1:$B$40,2,FALSE),IF(J1300=21001,VLOOKUP(K1300,'ISO-reference'!$E$1:$F$75,2,FALSE),"No ISO Mapping")))</f>
        <v xml:space="preserve"> Eliminating Hazards and reducing OH&amp;S risks</v>
      </c>
      <c r="M1300" s="49" t="s">
        <v>16</v>
      </c>
      <c r="N1300" s="16"/>
      <c r="O1300" s="72">
        <f>Table1[[#This Row],[Audit Report Date]]+60</f>
        <v>45081</v>
      </c>
      <c r="P1300" s="52">
        <v>45164</v>
      </c>
      <c r="Q1300" s="82" t="s">
        <v>2811</v>
      </c>
      <c r="R1300" s="28" t="str">
        <f t="shared" si="152"/>
        <v>Closed</v>
      </c>
      <c r="S1300" s="17">
        <f t="shared" ca="1" si="155"/>
        <v>143</v>
      </c>
      <c r="T1300" s="17">
        <f>IF(R1300="Open",0, P1300-O1300)</f>
        <v>83</v>
      </c>
      <c r="U1300" s="45">
        <v>1302</v>
      </c>
      <c r="V1300" s="45" t="s">
        <v>2128</v>
      </c>
    </row>
    <row r="1301" spans="1:22" ht="55.2">
      <c r="A1301" s="45">
        <v>1300</v>
      </c>
      <c r="B1301" s="82" t="s">
        <v>2445</v>
      </c>
      <c r="C1301" s="49" t="s">
        <v>9</v>
      </c>
      <c r="D1301" s="51">
        <v>45021</v>
      </c>
      <c r="E1301" s="51" t="s">
        <v>2551</v>
      </c>
      <c r="F1301" s="51" t="s">
        <v>76</v>
      </c>
      <c r="G1301" s="49" t="s">
        <v>2781</v>
      </c>
      <c r="H1301" s="49" t="s">
        <v>19</v>
      </c>
      <c r="I1301" s="49" t="str">
        <f t="shared" si="156"/>
        <v>Neutral</v>
      </c>
      <c r="J1301" s="45">
        <v>45001</v>
      </c>
      <c r="K1301" s="49" t="s">
        <v>591</v>
      </c>
      <c r="L1301" s="82" t="str">
        <f>IF(J1301=9001,VLOOKUP(K1301,'ISO-reference'!$C$1:$D$67,2,FALSE),IF(J1301=45001,VLOOKUP(K1301,'ISO-reference'!$A$1:$B$40,2,FALSE),IF(J1301=21001,VLOOKUP(K1301,'ISO-reference'!$E$1:$F$75,2,FALSE),"No ISO Mapping")))</f>
        <v xml:space="preserve"> Eliminating Hazards and reducing OH&amp;S risks</v>
      </c>
      <c r="M1301" s="49" t="s">
        <v>16</v>
      </c>
      <c r="N1301" s="16"/>
      <c r="O1301" s="72">
        <f>Table1[[#This Row],[Audit Report Date]]+60</f>
        <v>45081</v>
      </c>
      <c r="P1301" s="52">
        <v>45164</v>
      </c>
      <c r="Q1301" s="82" t="s">
        <v>2812</v>
      </c>
      <c r="R1301" s="28" t="str">
        <f t="shared" si="152"/>
        <v>Closed</v>
      </c>
      <c r="S1301" s="17">
        <f t="shared" ca="1" si="155"/>
        <v>143</v>
      </c>
      <c r="T1301" s="17">
        <f t="shared" ref="T1301:T1303" si="158">IF(R1301="Open",0, P1301-O1301)</f>
        <v>83</v>
      </c>
      <c r="U1301" s="45">
        <v>1303</v>
      </c>
      <c r="V1301" s="45" t="s">
        <v>2128</v>
      </c>
    </row>
    <row r="1302" spans="1:22" ht="96.6">
      <c r="A1302" s="45">
        <v>1301</v>
      </c>
      <c r="B1302" s="82" t="s">
        <v>2446</v>
      </c>
      <c r="C1302" s="49" t="s">
        <v>9</v>
      </c>
      <c r="D1302" s="51">
        <v>45021</v>
      </c>
      <c r="E1302" s="51" t="s">
        <v>2551</v>
      </c>
      <c r="F1302" s="51" t="s">
        <v>76</v>
      </c>
      <c r="G1302" s="49" t="s">
        <v>2781</v>
      </c>
      <c r="H1302" s="49" t="s">
        <v>19</v>
      </c>
      <c r="I1302" s="49" t="str">
        <f t="shared" si="156"/>
        <v>Neutral</v>
      </c>
      <c r="J1302" s="45">
        <v>9001</v>
      </c>
      <c r="K1302" s="49" t="s">
        <v>57</v>
      </c>
      <c r="L1302" s="82" t="str">
        <f>IF(J1302=9001,VLOOKUP(K1302,'ISO-reference'!$C$1:$D$67,2,FALSE),IF(J1302=45001,VLOOKUP(K1302,'ISO-reference'!$A$1:$B$40,2,FALSE),IF(J1302=21001,VLOOKUP(K1302,'ISO-reference'!$E$1:$F$75,2,FALSE),"No ISO Mapping")))</f>
        <v xml:space="preserve"> Creating and updating</v>
      </c>
      <c r="M1302" s="49" t="s">
        <v>2241</v>
      </c>
      <c r="N1302" s="16"/>
      <c r="O1302" s="72">
        <f>Table1[[#This Row],[Audit Report Date]]+60</f>
        <v>45081</v>
      </c>
      <c r="P1302" s="52">
        <v>45164</v>
      </c>
      <c r="Q1302" s="82" t="s">
        <v>2813</v>
      </c>
      <c r="R1302" s="28" t="str">
        <f t="shared" si="152"/>
        <v>Closed</v>
      </c>
      <c r="S1302" s="17">
        <f t="shared" ca="1" si="155"/>
        <v>143</v>
      </c>
      <c r="T1302" s="17">
        <f t="shared" si="158"/>
        <v>83</v>
      </c>
      <c r="U1302" s="45">
        <v>1304</v>
      </c>
      <c r="V1302" s="45" t="s">
        <v>2128</v>
      </c>
    </row>
    <row r="1303" spans="1:22" ht="41.4">
      <c r="A1303" s="45">
        <v>1302</v>
      </c>
      <c r="B1303" s="82" t="s">
        <v>2447</v>
      </c>
      <c r="C1303" s="49" t="s">
        <v>9</v>
      </c>
      <c r="D1303" s="51">
        <v>45021</v>
      </c>
      <c r="E1303" s="51" t="s">
        <v>2551</v>
      </c>
      <c r="F1303" s="51" t="s">
        <v>76</v>
      </c>
      <c r="G1303" s="49" t="s">
        <v>2781</v>
      </c>
      <c r="H1303" s="49" t="s">
        <v>19</v>
      </c>
      <c r="I1303" s="49" t="str">
        <f t="shared" si="156"/>
        <v>Neutral</v>
      </c>
      <c r="J1303" s="45">
        <v>9001</v>
      </c>
      <c r="K1303" s="49">
        <v>10.199999999999999</v>
      </c>
      <c r="L1303" s="82" t="str">
        <f>IF(J1303=9001,VLOOKUP(K1303,'ISO-reference'!$C$1:$D$67,2,FALSE),IF(J1303=45001,VLOOKUP(K1303,'ISO-reference'!$A$1:$B$40,2,FALSE),IF(J1303=21001,VLOOKUP(K1303,'ISO-reference'!$E$1:$F$75,2,FALSE),"No ISO Mapping")))</f>
        <v xml:space="preserve"> Nonconformity &amp; corrective action</v>
      </c>
      <c r="M1303" s="49" t="s">
        <v>16</v>
      </c>
      <c r="N1303" s="16"/>
      <c r="O1303" s="72">
        <f>Table1[[#This Row],[Audit Report Date]]+60</f>
        <v>45081</v>
      </c>
      <c r="P1303" s="52">
        <v>45223</v>
      </c>
      <c r="Q1303" s="82" t="s">
        <v>2882</v>
      </c>
      <c r="R1303" s="28" t="str">
        <f t="shared" si="152"/>
        <v>Closed</v>
      </c>
      <c r="S1303" s="17">
        <f t="shared" ca="1" si="155"/>
        <v>202</v>
      </c>
      <c r="T1303" s="17">
        <f t="shared" si="158"/>
        <v>142</v>
      </c>
      <c r="U1303" s="45">
        <v>1305</v>
      </c>
      <c r="V1303" s="45" t="s">
        <v>2128</v>
      </c>
    </row>
    <row r="1304" spans="1:22" ht="96.6">
      <c r="A1304" s="45">
        <v>1303</v>
      </c>
      <c r="B1304" s="95" t="s">
        <v>2480</v>
      </c>
      <c r="C1304" s="49" t="s">
        <v>9</v>
      </c>
      <c r="D1304" s="76">
        <v>45048</v>
      </c>
      <c r="E1304" s="51" t="s">
        <v>2551</v>
      </c>
      <c r="F1304" s="51" t="s">
        <v>76</v>
      </c>
      <c r="G1304" s="49" t="s">
        <v>1066</v>
      </c>
      <c r="H1304" s="49" t="s">
        <v>19</v>
      </c>
      <c r="I1304" s="49" t="str">
        <f t="shared" si="156"/>
        <v>Neutral</v>
      </c>
      <c r="J1304" s="77">
        <v>9001</v>
      </c>
      <c r="K1304" s="78">
        <v>7.5</v>
      </c>
      <c r="L1304" s="82" t="str">
        <f>IF(J1304=9001,VLOOKUP(K1304,'ISO-reference'!$C$1:$D$67,2,FALSE),IF(J1304=45001,VLOOKUP(K1304,'ISO-reference'!$A$1:$B$40,2,FALSE),IF(J1304=21001,VLOOKUP(K1304,'ISO-reference'!$E$1:$F$75,2,FALSE),"No ISO Mapping")))</f>
        <v xml:space="preserve"> Documented information</v>
      </c>
      <c r="M1304" s="49" t="s">
        <v>2241</v>
      </c>
      <c r="N1304" s="16"/>
      <c r="O1304" s="72">
        <f>Table1[[#This Row],[Audit Report Date]]+60</f>
        <v>45108</v>
      </c>
      <c r="P1304" s="52">
        <v>45164</v>
      </c>
      <c r="Q1304" s="82" t="s">
        <v>2814</v>
      </c>
      <c r="R1304" s="28" t="str">
        <f t="shared" si="152"/>
        <v>Closed</v>
      </c>
      <c r="S1304" s="46">
        <f t="shared" ca="1" si="155"/>
        <v>116</v>
      </c>
      <c r="T1304" s="46">
        <f>IF(R1304="Open",0, P1304-O1304)</f>
        <v>56</v>
      </c>
      <c r="U1304" s="45">
        <v>1306</v>
      </c>
      <c r="V1304" s="45" t="s">
        <v>2128</v>
      </c>
    </row>
    <row r="1305" spans="1:22" ht="27.6">
      <c r="A1305" s="45">
        <v>1304</v>
      </c>
      <c r="B1305" s="95" t="s">
        <v>2483</v>
      </c>
      <c r="C1305" s="49" t="s">
        <v>9</v>
      </c>
      <c r="D1305" s="51">
        <v>45056</v>
      </c>
      <c r="E1305" s="51" t="s">
        <v>2551</v>
      </c>
      <c r="F1305" s="51" t="s">
        <v>76</v>
      </c>
      <c r="G1305" s="49" t="s">
        <v>77</v>
      </c>
      <c r="H1305" s="49" t="s">
        <v>19</v>
      </c>
      <c r="I1305" s="49" t="str">
        <f t="shared" si="156"/>
        <v>Neutral</v>
      </c>
      <c r="J1305" s="45">
        <v>45001</v>
      </c>
      <c r="K1305" s="49" t="s">
        <v>433</v>
      </c>
      <c r="L1305" s="82" t="str">
        <f>IF(J1305=9001,VLOOKUP(K1305,'ISO-reference'!$C$1:$D$67,2,FALSE),IF(J1305=45001,VLOOKUP(K1305,'ISO-reference'!$A$1:$B$40,2,FALSE),IF(J1305=21001,VLOOKUP(K1305,'ISO-reference'!$E$1:$F$75,2,FALSE),"No ISO Mapping")))</f>
        <v xml:space="preserve"> Hazard identification &amp; assessment of risks and opportunities</v>
      </c>
      <c r="M1305" s="49" t="s">
        <v>16</v>
      </c>
      <c r="N1305" s="16"/>
      <c r="O1305" s="72">
        <f>Table1[[#This Row],[Audit Report Date]]+60</f>
        <v>45116</v>
      </c>
      <c r="P1305" s="52">
        <v>45223</v>
      </c>
      <c r="Q1305" s="82" t="s">
        <v>2881</v>
      </c>
      <c r="R1305" s="28" t="str">
        <f t="shared" si="152"/>
        <v>Closed</v>
      </c>
      <c r="S1305" s="17">
        <f t="shared" ca="1" si="155"/>
        <v>167</v>
      </c>
      <c r="T1305" s="17">
        <f>IF(R1305="Open",0, P1305-O1305)</f>
        <v>107</v>
      </c>
      <c r="U1305" s="45">
        <v>1307</v>
      </c>
      <c r="V1305" s="45" t="s">
        <v>2128</v>
      </c>
    </row>
    <row r="1306" spans="1:22" ht="27.6">
      <c r="A1306" s="45">
        <v>1305</v>
      </c>
      <c r="B1306" s="82" t="s">
        <v>2484</v>
      </c>
      <c r="C1306" s="49" t="s">
        <v>9</v>
      </c>
      <c r="D1306" s="51">
        <v>45056</v>
      </c>
      <c r="E1306" s="51" t="s">
        <v>2551</v>
      </c>
      <c r="F1306" s="51" t="s">
        <v>76</v>
      </c>
      <c r="G1306" s="49" t="s">
        <v>77</v>
      </c>
      <c r="H1306" s="49" t="s">
        <v>19</v>
      </c>
      <c r="I1306" s="49" t="str">
        <f t="shared" si="156"/>
        <v>Neutral</v>
      </c>
      <c r="J1306" s="45">
        <v>45001</v>
      </c>
      <c r="K1306" s="49" t="s">
        <v>433</v>
      </c>
      <c r="L1306" s="82" t="str">
        <f>IF(J1306=9001,VLOOKUP(K1306,'ISO-reference'!$C$1:$D$67,2,FALSE),IF(J1306=45001,VLOOKUP(K1306,'ISO-reference'!$A$1:$B$40,2,FALSE),IF(J1306=21001,VLOOKUP(K1306,'ISO-reference'!$E$1:$F$75,2,FALSE),"No ISO Mapping")))</f>
        <v xml:space="preserve"> Hazard identification &amp; assessment of risks and opportunities</v>
      </c>
      <c r="M1306" s="49" t="s">
        <v>16</v>
      </c>
      <c r="N1306" s="16"/>
      <c r="O1306" s="72">
        <f>Table1[[#This Row],[Audit Report Date]]+60</f>
        <v>45116</v>
      </c>
      <c r="P1306" s="52">
        <v>45223</v>
      </c>
      <c r="Q1306" s="82" t="s">
        <v>2880</v>
      </c>
      <c r="R1306" s="28" t="str">
        <f t="shared" si="152"/>
        <v>Closed</v>
      </c>
      <c r="S1306" s="17">
        <f t="shared" ca="1" si="155"/>
        <v>167</v>
      </c>
      <c r="T1306" s="17">
        <f t="shared" ref="T1306:T1315" si="159">IF(R1306="Open",0, P1306-O1306)</f>
        <v>107</v>
      </c>
      <c r="U1306" s="45">
        <v>1308</v>
      </c>
      <c r="V1306" s="45" t="s">
        <v>2128</v>
      </c>
    </row>
    <row r="1307" spans="1:22" ht="41.4">
      <c r="A1307" s="45">
        <v>1306</v>
      </c>
      <c r="B1307" s="82" t="s">
        <v>2485</v>
      </c>
      <c r="C1307" s="49" t="s">
        <v>9</v>
      </c>
      <c r="D1307" s="51">
        <v>45056</v>
      </c>
      <c r="E1307" s="51" t="s">
        <v>2551</v>
      </c>
      <c r="F1307" s="51" t="s">
        <v>76</v>
      </c>
      <c r="G1307" s="49" t="s">
        <v>77</v>
      </c>
      <c r="H1307" s="49" t="s">
        <v>12</v>
      </c>
      <c r="I1307" s="49" t="str">
        <f t="shared" si="156"/>
        <v>Negative</v>
      </c>
      <c r="J1307" s="45">
        <v>45001</v>
      </c>
      <c r="K1307" s="49" t="s">
        <v>591</v>
      </c>
      <c r="L1307" s="82" t="str">
        <f>IF(J1307=9001,VLOOKUP(K1307,'ISO-reference'!$C$1:$D$67,2,FALSE),IF(J1307=45001,VLOOKUP(K1307,'ISO-reference'!$A$1:$B$40,2,FALSE),IF(J1307=21001,VLOOKUP(K1307,'ISO-reference'!$E$1:$F$75,2,FALSE),"No ISO Mapping")))</f>
        <v xml:space="preserve"> Eliminating Hazards and reducing OH&amp;S risks</v>
      </c>
      <c r="M1307" s="49" t="s">
        <v>16</v>
      </c>
      <c r="N1307" s="16"/>
      <c r="O1307" s="72">
        <f>Table1[[#This Row],[Audit Report Date]]+60</f>
        <v>45116</v>
      </c>
      <c r="P1307" s="52">
        <v>45111</v>
      </c>
      <c r="Q1307" s="82" t="s">
        <v>2513</v>
      </c>
      <c r="R1307" s="28" t="str">
        <f t="shared" si="152"/>
        <v>Closed</v>
      </c>
      <c r="S1307" s="17">
        <f t="shared" ca="1" si="155"/>
        <v>55</v>
      </c>
      <c r="T1307" s="17">
        <f t="shared" si="159"/>
        <v>-5</v>
      </c>
      <c r="U1307" s="45">
        <v>1309</v>
      </c>
      <c r="V1307" s="45" t="s">
        <v>2128</v>
      </c>
    </row>
    <row r="1308" spans="1:22" ht="27.6">
      <c r="A1308" s="45">
        <v>1307</v>
      </c>
      <c r="B1308" s="82" t="s">
        <v>2486</v>
      </c>
      <c r="C1308" s="49" t="s">
        <v>9</v>
      </c>
      <c r="D1308" s="51">
        <v>45056</v>
      </c>
      <c r="E1308" s="51" t="s">
        <v>2551</v>
      </c>
      <c r="F1308" s="51" t="s">
        <v>76</v>
      </c>
      <c r="G1308" s="49" t="s">
        <v>77</v>
      </c>
      <c r="H1308" s="49" t="s">
        <v>88</v>
      </c>
      <c r="I1308" s="49" t="str">
        <f t="shared" si="156"/>
        <v>Neutral</v>
      </c>
      <c r="J1308" s="45">
        <v>45001</v>
      </c>
      <c r="K1308" s="49" t="s">
        <v>591</v>
      </c>
      <c r="L1308" s="82" t="str">
        <f>IF(J1308=9001,VLOOKUP(K1308,'ISO-reference'!$C$1:$D$67,2,FALSE),IF(J1308=45001,VLOOKUP(K1308,'ISO-reference'!$A$1:$B$40,2,FALSE),IF(J1308=21001,VLOOKUP(K1308,'ISO-reference'!$E$1:$F$75,2,FALSE),"No ISO Mapping")))</f>
        <v xml:space="preserve"> Eliminating Hazards and reducing OH&amp;S risks</v>
      </c>
      <c r="M1308" s="49" t="s">
        <v>16</v>
      </c>
      <c r="N1308" s="16"/>
      <c r="O1308" s="72">
        <f>Table1[[#This Row],[Audit Report Date]]+60</f>
        <v>45116</v>
      </c>
      <c r="P1308" s="52">
        <v>45111</v>
      </c>
      <c r="Q1308" s="82" t="s">
        <v>2512</v>
      </c>
      <c r="R1308" s="28" t="str">
        <f t="shared" si="152"/>
        <v>Closed</v>
      </c>
      <c r="S1308" s="17">
        <f t="shared" ca="1" si="155"/>
        <v>55</v>
      </c>
      <c r="T1308" s="17">
        <f t="shared" si="159"/>
        <v>-5</v>
      </c>
      <c r="U1308" s="45">
        <v>1310</v>
      </c>
      <c r="V1308" s="45" t="s">
        <v>2128</v>
      </c>
    </row>
    <row r="1309" spans="1:22" ht="27.6">
      <c r="A1309" s="45">
        <v>1308</v>
      </c>
      <c r="B1309" s="95" t="s">
        <v>2487</v>
      </c>
      <c r="C1309" s="49" t="s">
        <v>9</v>
      </c>
      <c r="D1309" s="51">
        <v>45056</v>
      </c>
      <c r="E1309" s="51" t="s">
        <v>2551</v>
      </c>
      <c r="F1309" s="51" t="s">
        <v>76</v>
      </c>
      <c r="G1309" s="49" t="s">
        <v>77</v>
      </c>
      <c r="H1309" s="49" t="s">
        <v>19</v>
      </c>
      <c r="I1309" s="49" t="str">
        <f t="shared" si="156"/>
        <v>Neutral</v>
      </c>
      <c r="J1309" s="45">
        <v>45001</v>
      </c>
      <c r="K1309" s="49">
        <v>8.1999999999999993</v>
      </c>
      <c r="L1309" s="82" t="str">
        <f>IF(J1309=9001,VLOOKUP(K1309,'ISO-reference'!$C$1:$D$67,2,FALSE),IF(J1309=45001,VLOOKUP(K1309,'ISO-reference'!$A$1:$B$40,2,FALSE),IF(J1309=21001,VLOOKUP(K1309,'ISO-reference'!$E$1:$F$75,2,FALSE),"No ISO Mapping")))</f>
        <v xml:space="preserve"> Emergency preparedness and response</v>
      </c>
      <c r="M1309" s="49" t="s">
        <v>16</v>
      </c>
      <c r="N1309" s="16"/>
      <c r="O1309" s="72">
        <f>Table1[[#This Row],[Audit Report Date]]+60</f>
        <v>45116</v>
      </c>
      <c r="P1309" s="52">
        <v>45111</v>
      </c>
      <c r="Q1309" s="82" t="s">
        <v>2511</v>
      </c>
      <c r="R1309" s="28" t="str">
        <f t="shared" si="152"/>
        <v>Closed</v>
      </c>
      <c r="S1309" s="17">
        <f t="shared" ca="1" si="155"/>
        <v>55</v>
      </c>
      <c r="T1309" s="17">
        <f t="shared" si="159"/>
        <v>-5</v>
      </c>
      <c r="U1309" s="45">
        <v>1311</v>
      </c>
      <c r="V1309" s="45" t="s">
        <v>2128</v>
      </c>
    </row>
    <row r="1310" spans="1:22" ht="27.6">
      <c r="A1310" s="45">
        <v>1309</v>
      </c>
      <c r="B1310" s="95" t="s">
        <v>2488</v>
      </c>
      <c r="C1310" s="49" t="s">
        <v>9</v>
      </c>
      <c r="D1310" s="51">
        <v>45056</v>
      </c>
      <c r="E1310" s="51" t="s">
        <v>2551</v>
      </c>
      <c r="F1310" s="51" t="s">
        <v>76</v>
      </c>
      <c r="G1310" s="49" t="s">
        <v>77</v>
      </c>
      <c r="H1310" s="49" t="s">
        <v>19</v>
      </c>
      <c r="I1310" s="49" t="str">
        <f t="shared" si="156"/>
        <v>Neutral</v>
      </c>
      <c r="J1310" s="45">
        <v>45001</v>
      </c>
      <c r="K1310" s="49">
        <v>8.1999999999999993</v>
      </c>
      <c r="L1310" s="82" t="str">
        <f>IF(J1310=9001,VLOOKUP(K1310,'ISO-reference'!$C$1:$D$67,2,FALSE),IF(J1310=45001,VLOOKUP(K1310,'ISO-reference'!$A$1:$B$40,2,FALSE),IF(J1310=21001,VLOOKUP(K1310,'ISO-reference'!$E$1:$F$75,2,FALSE),"No ISO Mapping")))</f>
        <v xml:space="preserve"> Emergency preparedness and response</v>
      </c>
      <c r="M1310" s="49" t="s">
        <v>16</v>
      </c>
      <c r="N1310" s="16"/>
      <c r="O1310" s="72">
        <f>Table1[[#This Row],[Audit Report Date]]+60</f>
        <v>45116</v>
      </c>
      <c r="P1310" s="52">
        <v>45111</v>
      </c>
      <c r="Q1310" s="82" t="s">
        <v>2510</v>
      </c>
      <c r="R1310" s="28" t="str">
        <f t="shared" si="152"/>
        <v>Closed</v>
      </c>
      <c r="S1310" s="17">
        <f t="shared" ref="S1310:S1343" ca="1" si="160">IF(P1310="NA",TODAY()-D1310, P1310-D1310)</f>
        <v>55</v>
      </c>
      <c r="T1310" s="17">
        <f t="shared" si="159"/>
        <v>-5</v>
      </c>
      <c r="U1310" s="45">
        <v>1312</v>
      </c>
      <c r="V1310" s="45" t="s">
        <v>2128</v>
      </c>
    </row>
    <row r="1311" spans="1:22" ht="41.4">
      <c r="A1311" s="45">
        <v>1310</v>
      </c>
      <c r="B1311" s="95" t="s">
        <v>2489</v>
      </c>
      <c r="C1311" s="49" t="s">
        <v>9</v>
      </c>
      <c r="D1311" s="51">
        <v>45056</v>
      </c>
      <c r="E1311" s="51" t="s">
        <v>2551</v>
      </c>
      <c r="F1311" s="51" t="s">
        <v>76</v>
      </c>
      <c r="G1311" s="49" t="s">
        <v>77</v>
      </c>
      <c r="H1311" s="49" t="s">
        <v>88</v>
      </c>
      <c r="I1311" s="49" t="str">
        <f t="shared" si="156"/>
        <v>Neutral</v>
      </c>
      <c r="J1311" s="45">
        <v>9001</v>
      </c>
      <c r="K1311" s="49">
        <v>7.3</v>
      </c>
      <c r="L1311" s="82" t="str">
        <f>IF(J1311=9001,VLOOKUP(K1311,'ISO-reference'!$C$1:$D$67,2,FALSE),IF(J1311=45001,VLOOKUP(K1311,'ISO-reference'!$A$1:$B$40,2,FALSE),IF(J1311=21001,VLOOKUP(K1311,'ISO-reference'!$E$1:$F$75,2,FALSE),"No ISO Mapping")))</f>
        <v xml:space="preserve"> Awareness</v>
      </c>
      <c r="M1311" s="49" t="s">
        <v>94</v>
      </c>
      <c r="N1311" s="16"/>
      <c r="O1311" s="72">
        <f>Table1[[#This Row],[Audit Report Date]]+60</f>
        <v>45116</v>
      </c>
      <c r="P1311" s="52">
        <v>45111</v>
      </c>
      <c r="Q1311" s="82" t="s">
        <v>2515</v>
      </c>
      <c r="R1311" s="28" t="str">
        <f t="shared" si="152"/>
        <v>Closed</v>
      </c>
      <c r="S1311" s="17">
        <f t="shared" ca="1" si="160"/>
        <v>55</v>
      </c>
      <c r="T1311" s="17">
        <f t="shared" si="159"/>
        <v>-5</v>
      </c>
      <c r="U1311" s="45">
        <v>1313</v>
      </c>
      <c r="V1311" s="45" t="s">
        <v>2128</v>
      </c>
    </row>
    <row r="1312" spans="1:22" ht="27.6">
      <c r="A1312" s="45">
        <v>1311</v>
      </c>
      <c r="B1312" s="82" t="s">
        <v>2490</v>
      </c>
      <c r="C1312" s="49" t="s">
        <v>9</v>
      </c>
      <c r="D1312" s="51">
        <v>45063</v>
      </c>
      <c r="E1312" s="51" t="s">
        <v>2551</v>
      </c>
      <c r="F1312" s="51" t="s">
        <v>52</v>
      </c>
      <c r="G1312" s="49" t="s">
        <v>115</v>
      </c>
      <c r="H1312" s="49" t="s">
        <v>19</v>
      </c>
      <c r="I1312" s="49" t="str">
        <f t="shared" si="156"/>
        <v>Neutral</v>
      </c>
      <c r="J1312" s="45">
        <v>45001</v>
      </c>
      <c r="K1312" s="49">
        <v>7.2</v>
      </c>
      <c r="L1312" s="82" t="str">
        <f>IF(J1312=9001,VLOOKUP(K1312,'ISO-reference'!$C$1:$D$67,2,FALSE),IF(J1312=45001,VLOOKUP(K1312,'ISO-reference'!$A$1:$B$40,2,FALSE),IF(J1312=21001,VLOOKUP(K1312,'ISO-reference'!$E$1:$F$75,2,FALSE),"No ISO Mapping")))</f>
        <v xml:space="preserve"> Competence</v>
      </c>
      <c r="M1312" s="49" t="s">
        <v>16</v>
      </c>
      <c r="N1312" s="16"/>
      <c r="O1312" s="72">
        <f>Table1[[#This Row],[Audit Report Date]]+60</f>
        <v>45123</v>
      </c>
      <c r="P1312" s="52">
        <v>45131</v>
      </c>
      <c r="Q1312" s="82" t="s">
        <v>2540</v>
      </c>
      <c r="R1312" s="28" t="str">
        <f t="shared" si="152"/>
        <v>Closed</v>
      </c>
      <c r="S1312" s="17">
        <f t="shared" ca="1" si="160"/>
        <v>68</v>
      </c>
      <c r="T1312" s="17">
        <f t="shared" si="159"/>
        <v>8</v>
      </c>
      <c r="U1312" s="45">
        <v>1314</v>
      </c>
      <c r="V1312" s="45" t="s">
        <v>2128</v>
      </c>
    </row>
    <row r="1313" spans="1:22" ht="27.6">
      <c r="A1313" s="45">
        <v>1312</v>
      </c>
      <c r="B1313" s="82" t="s">
        <v>2491</v>
      </c>
      <c r="C1313" s="49" t="s">
        <v>9</v>
      </c>
      <c r="D1313" s="51">
        <v>45063</v>
      </c>
      <c r="E1313" s="51" t="s">
        <v>2551</v>
      </c>
      <c r="F1313" s="51" t="s">
        <v>52</v>
      </c>
      <c r="G1313" s="49" t="s">
        <v>115</v>
      </c>
      <c r="H1313" s="49" t="s">
        <v>19</v>
      </c>
      <c r="I1313" s="49" t="str">
        <f t="shared" si="156"/>
        <v>Neutral</v>
      </c>
      <c r="J1313" s="45">
        <v>45001</v>
      </c>
      <c r="K1313" s="49">
        <v>7.5</v>
      </c>
      <c r="L1313" s="82" t="str">
        <f>IF(J1313=9001,VLOOKUP(K1313,'ISO-reference'!$C$1:$D$67,2,FALSE),IF(J1313=45001,VLOOKUP(K1313,'ISO-reference'!$A$1:$B$40,2,FALSE),IF(J1313=21001,VLOOKUP(K1313,'ISO-reference'!$E$1:$F$75,2,FALSE),"No ISO Mapping")))</f>
        <v xml:space="preserve"> Documented information</v>
      </c>
      <c r="M1313" s="49" t="s">
        <v>16</v>
      </c>
      <c r="N1313" s="16"/>
      <c r="O1313" s="72">
        <f>Table1[[#This Row],[Audit Report Date]]+60</f>
        <v>45123</v>
      </c>
      <c r="P1313" s="52">
        <v>45100</v>
      </c>
      <c r="Q1313" s="82" t="s">
        <v>2514</v>
      </c>
      <c r="R1313" s="28" t="str">
        <f t="shared" si="152"/>
        <v>Closed</v>
      </c>
      <c r="S1313" s="17">
        <f t="shared" ca="1" si="160"/>
        <v>37</v>
      </c>
      <c r="T1313" s="17">
        <f t="shared" si="159"/>
        <v>-23</v>
      </c>
      <c r="U1313" s="45">
        <v>1315</v>
      </c>
      <c r="V1313" s="45" t="s">
        <v>2128</v>
      </c>
    </row>
    <row r="1314" spans="1:22" ht="27.6">
      <c r="A1314" s="45">
        <v>1313</v>
      </c>
      <c r="B1314" s="82" t="s">
        <v>2492</v>
      </c>
      <c r="C1314" s="49" t="s">
        <v>9</v>
      </c>
      <c r="D1314" s="51">
        <v>45063</v>
      </c>
      <c r="E1314" s="51" t="s">
        <v>2551</v>
      </c>
      <c r="F1314" s="51" t="s">
        <v>52</v>
      </c>
      <c r="G1314" s="49" t="s">
        <v>115</v>
      </c>
      <c r="H1314" s="49" t="s">
        <v>19</v>
      </c>
      <c r="I1314" s="49" t="str">
        <f t="shared" si="156"/>
        <v>Neutral</v>
      </c>
      <c r="J1314" s="45">
        <v>45001</v>
      </c>
      <c r="K1314" s="49">
        <v>7.1</v>
      </c>
      <c r="L1314" s="82" t="str">
        <f>IF(J1314=9001,VLOOKUP(K1314,'ISO-reference'!$C$1:$D$67,2,FALSE),IF(J1314=45001,VLOOKUP(K1314,'ISO-reference'!$A$1:$B$40,2,FALSE),IF(J1314=21001,VLOOKUP(K1314,'ISO-reference'!$E$1:$F$75,2,FALSE),"No ISO Mapping")))</f>
        <v xml:space="preserve"> Resources</v>
      </c>
      <c r="M1314" s="49" t="s">
        <v>16</v>
      </c>
      <c r="N1314" s="16"/>
      <c r="O1314" s="72">
        <f>Table1[[#This Row],[Audit Report Date]]+60</f>
        <v>45123</v>
      </c>
      <c r="P1314" s="52">
        <v>45131</v>
      </c>
      <c r="Q1314" s="82" t="s">
        <v>2544</v>
      </c>
      <c r="R1314" s="28" t="str">
        <f t="shared" si="152"/>
        <v>Closed</v>
      </c>
      <c r="S1314" s="17">
        <f t="shared" ca="1" si="160"/>
        <v>68</v>
      </c>
      <c r="T1314" s="17">
        <f t="shared" si="159"/>
        <v>8</v>
      </c>
      <c r="U1314" s="45">
        <v>1316</v>
      </c>
      <c r="V1314" s="45" t="s">
        <v>2128</v>
      </c>
    </row>
    <row r="1315" spans="1:22" ht="27.6">
      <c r="A1315" s="45">
        <v>1314</v>
      </c>
      <c r="B1315" s="82" t="s">
        <v>2493</v>
      </c>
      <c r="C1315" s="49" t="s">
        <v>9</v>
      </c>
      <c r="D1315" s="51">
        <v>45063</v>
      </c>
      <c r="E1315" s="51" t="s">
        <v>2551</v>
      </c>
      <c r="F1315" s="51" t="s">
        <v>52</v>
      </c>
      <c r="G1315" s="49" t="s">
        <v>115</v>
      </c>
      <c r="H1315" s="49" t="s">
        <v>19</v>
      </c>
      <c r="I1315" s="49" t="str">
        <f t="shared" si="156"/>
        <v>Neutral</v>
      </c>
      <c r="J1315" s="45">
        <v>45001</v>
      </c>
      <c r="K1315" s="49" t="s">
        <v>1040</v>
      </c>
      <c r="L1315" s="82" t="str">
        <f>IF(J1315=9001,VLOOKUP(K1315,'ISO-reference'!$C$1:$D$67,2,FALSE),IF(J1315=45001,VLOOKUP(K1315,'ISO-reference'!$A$1:$B$40,2,FALSE),IF(J1315=21001,VLOOKUP(K1315,'ISO-reference'!$E$1:$F$75,2,FALSE),"No ISO Mapping")))</f>
        <v xml:space="preserve"> General (Documented Info)</v>
      </c>
      <c r="M1315" s="49" t="s">
        <v>13</v>
      </c>
      <c r="N1315" s="16"/>
      <c r="O1315" s="72">
        <f>Table1[[#This Row],[Audit Report Date]]+60</f>
        <v>45123</v>
      </c>
      <c r="P1315" s="52">
        <v>45131</v>
      </c>
      <c r="Q1315" s="82" t="s">
        <v>2539</v>
      </c>
      <c r="R1315" s="28" t="str">
        <f t="shared" ref="R1315:R1378" si="161">IF(P1315="NA", "Open", "Closed")</f>
        <v>Closed</v>
      </c>
      <c r="S1315" s="17">
        <f t="shared" ca="1" si="160"/>
        <v>68</v>
      </c>
      <c r="T1315" s="17">
        <f t="shared" si="159"/>
        <v>8</v>
      </c>
      <c r="U1315" s="45">
        <v>1317</v>
      </c>
      <c r="V1315" s="45" t="s">
        <v>2128</v>
      </c>
    </row>
    <row r="1316" spans="1:22" ht="55.2">
      <c r="A1316" s="45">
        <v>1315</v>
      </c>
      <c r="B1316" s="82" t="s">
        <v>2494</v>
      </c>
      <c r="C1316" s="49" t="s">
        <v>9</v>
      </c>
      <c r="D1316" s="51">
        <v>45063</v>
      </c>
      <c r="E1316" s="51" t="s">
        <v>2551</v>
      </c>
      <c r="F1316" s="51" t="s">
        <v>52</v>
      </c>
      <c r="G1316" s="49" t="s">
        <v>115</v>
      </c>
      <c r="H1316" s="49" t="s">
        <v>19</v>
      </c>
      <c r="I1316" s="49" t="str">
        <f t="shared" si="156"/>
        <v>Neutral</v>
      </c>
      <c r="J1316" s="45">
        <v>9001</v>
      </c>
      <c r="K1316" s="49">
        <v>8.6</v>
      </c>
      <c r="L1316" s="82" t="str">
        <f>IF(J1316=9001,VLOOKUP(K1316,'ISO-reference'!$C$1:$D$67,2,FALSE),IF(J1316=45001,VLOOKUP(K1316,'ISO-reference'!$A$1:$B$40,2,FALSE),IF(J1316=21001,VLOOKUP(K1316,'ISO-reference'!$E$1:$F$75,2,FALSE),"No ISO Mapping")))</f>
        <v xml:space="preserve"> Release of products and services</v>
      </c>
      <c r="M1316" s="49" t="s">
        <v>16</v>
      </c>
      <c r="N1316" s="16"/>
      <c r="O1316" s="72">
        <f>Table1[[#This Row],[Audit Report Date]]+60</f>
        <v>45123</v>
      </c>
      <c r="P1316" s="52">
        <v>45164</v>
      </c>
      <c r="Q1316" s="82" t="s">
        <v>2815</v>
      </c>
      <c r="R1316" s="28" t="str">
        <f t="shared" si="161"/>
        <v>Closed</v>
      </c>
      <c r="S1316" s="17">
        <f t="shared" ca="1" si="160"/>
        <v>101</v>
      </c>
      <c r="T1316" s="17">
        <f t="shared" ref="T1316:T1320" si="162">IF(R1316="Open",0, P1316-O1316)</f>
        <v>41</v>
      </c>
      <c r="U1316" s="45">
        <v>1318</v>
      </c>
      <c r="V1316" s="45" t="s">
        <v>2128</v>
      </c>
    </row>
    <row r="1317" spans="1:22" ht="69">
      <c r="A1317" s="45">
        <v>1316</v>
      </c>
      <c r="B1317" s="82" t="s">
        <v>2495</v>
      </c>
      <c r="C1317" s="49" t="s">
        <v>9</v>
      </c>
      <c r="D1317" s="51">
        <v>45063</v>
      </c>
      <c r="E1317" s="51" t="s">
        <v>2551</v>
      </c>
      <c r="F1317" s="51" t="s">
        <v>52</v>
      </c>
      <c r="G1317" s="49" t="s">
        <v>115</v>
      </c>
      <c r="H1317" s="49" t="s">
        <v>19</v>
      </c>
      <c r="I1317" s="49" t="str">
        <f t="shared" si="156"/>
        <v>Neutral</v>
      </c>
      <c r="J1317" s="45">
        <v>9001</v>
      </c>
      <c r="K1317" s="49" t="s">
        <v>72</v>
      </c>
      <c r="L1317" s="82" t="str">
        <f>IF(J1317=9001,VLOOKUP(K1317,'ISO-reference'!$C$1:$D$67,2,FALSE),IF(J1317=45001,VLOOKUP(K1317,'ISO-reference'!$A$1:$B$40,2,FALSE),IF(J1317=21001,VLOOKUP(K1317,'ISO-reference'!$E$1:$F$75,2,FALSE),"No ISO Mapping")))</f>
        <v xml:space="preserve"> Control of documented information</v>
      </c>
      <c r="M1317" s="49" t="s">
        <v>489</v>
      </c>
      <c r="N1317" s="16"/>
      <c r="O1317" s="72">
        <f>Table1[[#This Row],[Audit Report Date]]+60</f>
        <v>45123</v>
      </c>
      <c r="P1317" s="52">
        <v>45132</v>
      </c>
      <c r="Q1317" s="82" t="s">
        <v>2541</v>
      </c>
      <c r="R1317" s="28" t="str">
        <f t="shared" si="161"/>
        <v>Closed</v>
      </c>
      <c r="S1317" s="17">
        <f t="shared" ca="1" si="160"/>
        <v>69</v>
      </c>
      <c r="T1317" s="17">
        <f t="shared" si="162"/>
        <v>9</v>
      </c>
      <c r="U1317" s="45">
        <v>1319</v>
      </c>
      <c r="V1317" s="45" t="s">
        <v>2128</v>
      </c>
    </row>
    <row r="1318" spans="1:22" ht="41.4">
      <c r="A1318" s="45">
        <v>1317</v>
      </c>
      <c r="B1318" s="82" t="s">
        <v>2496</v>
      </c>
      <c r="C1318" s="49" t="s">
        <v>9</v>
      </c>
      <c r="D1318" s="51">
        <v>45063</v>
      </c>
      <c r="E1318" s="51" t="s">
        <v>2551</v>
      </c>
      <c r="F1318" s="51" t="s">
        <v>52</v>
      </c>
      <c r="G1318" s="49" t="s">
        <v>115</v>
      </c>
      <c r="H1318" s="49" t="s">
        <v>19</v>
      </c>
      <c r="I1318" s="49" t="str">
        <f t="shared" si="156"/>
        <v>Neutral</v>
      </c>
      <c r="J1318" s="45">
        <v>9001</v>
      </c>
      <c r="K1318" s="49" t="s">
        <v>57</v>
      </c>
      <c r="L1318" s="82" t="str">
        <f>IF(J1318=9001,VLOOKUP(K1318,'ISO-reference'!$C$1:$D$67,2,FALSE),IF(J1318=45001,VLOOKUP(K1318,'ISO-reference'!$A$1:$B$40,2,FALSE),IF(J1318=21001,VLOOKUP(K1318,'ISO-reference'!$E$1:$F$75,2,FALSE),"No ISO Mapping")))</f>
        <v xml:space="preserve"> Creating and updating</v>
      </c>
      <c r="M1318" s="49" t="s">
        <v>489</v>
      </c>
      <c r="N1318" s="16"/>
      <c r="O1318" s="72">
        <f>Table1[[#This Row],[Audit Report Date]]+60</f>
        <v>45123</v>
      </c>
      <c r="P1318" s="52">
        <v>45132</v>
      </c>
      <c r="Q1318" s="82" t="s">
        <v>2542</v>
      </c>
      <c r="R1318" s="28" t="str">
        <f t="shared" si="161"/>
        <v>Closed</v>
      </c>
      <c r="S1318" s="17">
        <f t="shared" ca="1" si="160"/>
        <v>69</v>
      </c>
      <c r="T1318" s="17">
        <f t="shared" si="162"/>
        <v>9</v>
      </c>
      <c r="U1318" s="45">
        <v>1320</v>
      </c>
      <c r="V1318" s="45" t="s">
        <v>2128</v>
      </c>
    </row>
    <row r="1319" spans="1:22" ht="27.6">
      <c r="A1319" s="45">
        <v>1318</v>
      </c>
      <c r="B1319" s="82" t="s">
        <v>2497</v>
      </c>
      <c r="C1319" s="49" t="s">
        <v>9</v>
      </c>
      <c r="D1319" s="51">
        <v>45063</v>
      </c>
      <c r="E1319" s="51" t="s">
        <v>2551</v>
      </c>
      <c r="F1319" s="51" t="s">
        <v>52</v>
      </c>
      <c r="G1319" s="49" t="s">
        <v>115</v>
      </c>
      <c r="H1319" s="49" t="s">
        <v>19</v>
      </c>
      <c r="I1319" s="49" t="str">
        <f t="shared" si="156"/>
        <v>Neutral</v>
      </c>
      <c r="J1319" s="45">
        <v>9001</v>
      </c>
      <c r="K1319" s="49" t="s">
        <v>57</v>
      </c>
      <c r="L1319" s="82" t="str">
        <f>IF(J1319=9001,VLOOKUP(K1319,'ISO-reference'!$C$1:$D$67,2,FALSE),IF(J1319=45001,VLOOKUP(K1319,'ISO-reference'!$A$1:$B$40,2,FALSE),IF(J1319=21001,VLOOKUP(K1319,'ISO-reference'!$E$1:$F$75,2,FALSE),"No ISO Mapping")))</f>
        <v xml:space="preserve"> Creating and updating</v>
      </c>
      <c r="M1319" s="49" t="s">
        <v>13</v>
      </c>
      <c r="N1319" s="16"/>
      <c r="O1319" s="72">
        <f>Table1[[#This Row],[Audit Report Date]]+60</f>
        <v>45123</v>
      </c>
      <c r="P1319" s="52">
        <v>45132</v>
      </c>
      <c r="Q1319" s="82" t="s">
        <v>2543</v>
      </c>
      <c r="R1319" s="28" t="str">
        <f t="shared" si="161"/>
        <v>Closed</v>
      </c>
      <c r="S1319" s="17">
        <f t="shared" ca="1" si="160"/>
        <v>69</v>
      </c>
      <c r="T1319" s="17">
        <f t="shared" si="162"/>
        <v>9</v>
      </c>
      <c r="U1319" s="45">
        <v>1321</v>
      </c>
      <c r="V1319" s="45" t="s">
        <v>2128</v>
      </c>
    </row>
    <row r="1320" spans="1:22" ht="27.6">
      <c r="A1320" s="45">
        <v>1319</v>
      </c>
      <c r="B1320" s="82" t="s">
        <v>2498</v>
      </c>
      <c r="C1320" s="49" t="s">
        <v>9</v>
      </c>
      <c r="D1320" s="51">
        <v>45063</v>
      </c>
      <c r="E1320" s="51" t="s">
        <v>2551</v>
      </c>
      <c r="F1320" s="51" t="s">
        <v>52</v>
      </c>
      <c r="G1320" s="49" t="s">
        <v>115</v>
      </c>
      <c r="H1320" s="49" t="s">
        <v>19</v>
      </c>
      <c r="I1320" s="49" t="str">
        <f t="shared" si="156"/>
        <v>Neutral</v>
      </c>
      <c r="J1320" s="45">
        <v>9001</v>
      </c>
      <c r="K1320" s="49" t="s">
        <v>57</v>
      </c>
      <c r="L1320" s="82" t="str">
        <f>IF(J1320=9001,VLOOKUP(K1320,'ISO-reference'!$C$1:$D$67,2,FALSE),IF(J1320=45001,VLOOKUP(K1320,'ISO-reference'!$A$1:$B$40,2,FALSE),IF(J1320=21001,VLOOKUP(K1320,'ISO-reference'!$E$1:$F$75,2,FALSE),"No ISO Mapping")))</f>
        <v xml:space="preserve"> Creating and updating</v>
      </c>
      <c r="M1320" s="49" t="s">
        <v>16</v>
      </c>
      <c r="N1320" s="16"/>
      <c r="O1320" s="72">
        <f>Table1[[#This Row],[Audit Report Date]]+60</f>
        <v>45123</v>
      </c>
      <c r="P1320" s="52">
        <v>45164</v>
      </c>
      <c r="Q1320" s="82" t="s">
        <v>2816</v>
      </c>
      <c r="R1320" s="28" t="str">
        <f t="shared" si="161"/>
        <v>Closed</v>
      </c>
      <c r="S1320" s="17">
        <f t="shared" ca="1" si="160"/>
        <v>101</v>
      </c>
      <c r="T1320" s="17">
        <f t="shared" si="162"/>
        <v>41</v>
      </c>
      <c r="U1320" s="45">
        <v>1322</v>
      </c>
      <c r="V1320" s="45" t="s">
        <v>2128</v>
      </c>
    </row>
    <row r="1321" spans="1:22" ht="27.6">
      <c r="A1321" s="45">
        <v>1320</v>
      </c>
      <c r="B1321" s="82" t="s">
        <v>2516</v>
      </c>
      <c r="C1321" s="49" t="s">
        <v>134</v>
      </c>
      <c r="D1321" s="79">
        <v>45111</v>
      </c>
      <c r="E1321" s="51" t="s">
        <v>2551</v>
      </c>
      <c r="F1321" s="51" t="s">
        <v>76</v>
      </c>
      <c r="G1321" s="49" t="s">
        <v>1267</v>
      </c>
      <c r="H1321" s="49" t="s">
        <v>19</v>
      </c>
      <c r="I1321" s="49" t="str">
        <f t="shared" si="156"/>
        <v>Neutral</v>
      </c>
      <c r="J1321" s="80">
        <v>45001</v>
      </c>
      <c r="K1321" s="49" t="s">
        <v>591</v>
      </c>
      <c r="L1321" s="82" t="str">
        <f>IF(J1321=9001,VLOOKUP(K1321,'ISO-reference'!$C$1:$D$67,2,FALSE),IF(J1321=45001,VLOOKUP(K1321,'ISO-reference'!$A$1:$B$40,2,FALSE),IF(J1321=21001,VLOOKUP(K1321,'ISO-reference'!$E$1:$F$75,2,FALSE),"No ISO Mapping")))</f>
        <v xml:space="preserve"> Eliminating Hazards and reducing OH&amp;S risks</v>
      </c>
      <c r="M1321" s="49" t="s">
        <v>16</v>
      </c>
      <c r="N1321" s="16"/>
      <c r="O1321" s="72">
        <f>Table1[[#This Row],[Audit Report Date]]+60</f>
        <v>45171</v>
      </c>
      <c r="P1321" s="52">
        <v>45223</v>
      </c>
      <c r="Q1321" s="82" t="s">
        <v>2879</v>
      </c>
      <c r="R1321" s="28" t="str">
        <f t="shared" si="161"/>
        <v>Closed</v>
      </c>
      <c r="S1321" s="47">
        <f t="shared" ca="1" si="160"/>
        <v>112</v>
      </c>
      <c r="T1321" s="47">
        <f t="shared" ref="T1321:T1335" si="163">IF(R1321="Open",0, P1321-O1321)</f>
        <v>52</v>
      </c>
      <c r="U1321" s="45">
        <v>1323</v>
      </c>
      <c r="V1321" s="45" t="s">
        <v>2128</v>
      </c>
    </row>
    <row r="1322" spans="1:22" ht="27.6">
      <c r="A1322" s="45">
        <v>1321</v>
      </c>
      <c r="B1322" s="82" t="s">
        <v>2517</v>
      </c>
      <c r="C1322" s="49" t="s">
        <v>134</v>
      </c>
      <c r="D1322" s="79">
        <v>45111</v>
      </c>
      <c r="E1322" s="51" t="s">
        <v>2551</v>
      </c>
      <c r="F1322" s="51" t="s">
        <v>76</v>
      </c>
      <c r="G1322" s="49" t="s">
        <v>1267</v>
      </c>
      <c r="H1322" s="49" t="s">
        <v>19</v>
      </c>
      <c r="I1322" s="49" t="str">
        <f t="shared" si="156"/>
        <v>Neutral</v>
      </c>
      <c r="J1322" s="80">
        <v>45001</v>
      </c>
      <c r="K1322" s="49" t="s">
        <v>591</v>
      </c>
      <c r="L1322" s="82" t="str">
        <f>IF(J1322=9001,VLOOKUP(K1322,'ISO-reference'!$C$1:$D$67,2,FALSE),IF(J1322=45001,VLOOKUP(K1322,'ISO-reference'!$A$1:$B$40,2,FALSE),IF(J1322=21001,VLOOKUP(K1322,'ISO-reference'!$E$1:$F$75,2,FALSE),"No ISO Mapping")))</f>
        <v xml:space="preserve"> Eliminating Hazards and reducing OH&amp;S risks</v>
      </c>
      <c r="M1322" s="49" t="s">
        <v>16</v>
      </c>
      <c r="N1322" s="16"/>
      <c r="O1322" s="72">
        <f>Table1[[#This Row],[Audit Report Date]]+60</f>
        <v>45171</v>
      </c>
      <c r="P1322" s="52">
        <v>45223</v>
      </c>
      <c r="Q1322" s="82" t="s">
        <v>2878</v>
      </c>
      <c r="R1322" s="28" t="str">
        <f t="shared" si="161"/>
        <v>Closed</v>
      </c>
      <c r="S1322" s="47">
        <f t="shared" ca="1" si="160"/>
        <v>112</v>
      </c>
      <c r="T1322" s="47">
        <f t="shared" si="163"/>
        <v>52</v>
      </c>
      <c r="U1322" s="45">
        <v>1324</v>
      </c>
      <c r="V1322" s="45" t="s">
        <v>2128</v>
      </c>
    </row>
    <row r="1323" spans="1:22" ht="27.6">
      <c r="A1323" s="45">
        <v>1322</v>
      </c>
      <c r="B1323" s="82" t="s">
        <v>2518</v>
      </c>
      <c r="C1323" s="49" t="s">
        <v>134</v>
      </c>
      <c r="D1323" s="79">
        <v>45111</v>
      </c>
      <c r="E1323" s="51" t="s">
        <v>2551</v>
      </c>
      <c r="F1323" s="51" t="s">
        <v>76</v>
      </c>
      <c r="G1323" s="49" t="s">
        <v>1267</v>
      </c>
      <c r="H1323" s="49" t="s">
        <v>19</v>
      </c>
      <c r="I1323" s="49" t="str">
        <f t="shared" si="156"/>
        <v>Neutral</v>
      </c>
      <c r="J1323" s="80">
        <v>45001</v>
      </c>
      <c r="K1323" s="49" t="s">
        <v>591</v>
      </c>
      <c r="L1323" s="82" t="str">
        <f>IF(J1323=9001,VLOOKUP(K1323,'ISO-reference'!$C$1:$D$67,2,FALSE),IF(J1323=45001,VLOOKUP(K1323,'ISO-reference'!$A$1:$B$40,2,FALSE),IF(J1323=21001,VLOOKUP(K1323,'ISO-reference'!$E$1:$F$75,2,FALSE),"No ISO Mapping")))</f>
        <v xml:space="preserve"> Eliminating Hazards and reducing OH&amp;S risks</v>
      </c>
      <c r="M1323" s="49" t="s">
        <v>16</v>
      </c>
      <c r="N1323" s="16"/>
      <c r="O1323" s="72">
        <f>Table1[[#This Row],[Audit Report Date]]+60</f>
        <v>45171</v>
      </c>
      <c r="P1323" s="52" t="s">
        <v>2128</v>
      </c>
      <c r="Q1323" s="91"/>
      <c r="R1323" s="28" t="str">
        <f t="shared" si="161"/>
        <v>Open</v>
      </c>
      <c r="S1323" s="47">
        <f t="shared" ca="1" si="160"/>
        <v>125</v>
      </c>
      <c r="T1323" s="47">
        <f t="shared" si="163"/>
        <v>0</v>
      </c>
      <c r="U1323" s="45">
        <v>1325</v>
      </c>
      <c r="V1323" s="45" t="s">
        <v>2128</v>
      </c>
    </row>
    <row r="1324" spans="1:22" ht="41.4">
      <c r="A1324" s="45">
        <v>1323</v>
      </c>
      <c r="B1324" s="82" t="s">
        <v>2519</v>
      </c>
      <c r="C1324" s="49" t="s">
        <v>134</v>
      </c>
      <c r="D1324" s="79">
        <v>45111</v>
      </c>
      <c r="E1324" s="51" t="s">
        <v>2551</v>
      </c>
      <c r="F1324" s="51" t="s">
        <v>76</v>
      </c>
      <c r="G1324" s="49" t="s">
        <v>1267</v>
      </c>
      <c r="H1324" s="49" t="s">
        <v>19</v>
      </c>
      <c r="I1324" s="49" t="str">
        <f t="shared" si="156"/>
        <v>Neutral</v>
      </c>
      <c r="J1324" s="80">
        <v>45001</v>
      </c>
      <c r="K1324" s="49" t="s">
        <v>591</v>
      </c>
      <c r="L1324" s="82" t="str">
        <f>IF(J1324=9001,VLOOKUP(K1324,'ISO-reference'!$C$1:$D$67,2,FALSE),IF(J1324=45001,VLOOKUP(K1324,'ISO-reference'!$A$1:$B$40,2,FALSE),IF(J1324=21001,VLOOKUP(K1324,'ISO-reference'!$E$1:$F$75,2,FALSE),"No ISO Mapping")))</f>
        <v xml:space="preserve"> Eliminating Hazards and reducing OH&amp;S risks</v>
      </c>
      <c r="M1324" s="49" t="s">
        <v>16</v>
      </c>
      <c r="N1324" s="16"/>
      <c r="O1324" s="72">
        <f>Table1[[#This Row],[Audit Report Date]]+60</f>
        <v>45171</v>
      </c>
      <c r="P1324" s="52">
        <v>45223</v>
      </c>
      <c r="Q1324" s="82" t="s">
        <v>2877</v>
      </c>
      <c r="R1324" s="28" t="str">
        <f t="shared" si="161"/>
        <v>Closed</v>
      </c>
      <c r="S1324" s="47">
        <f t="shared" ca="1" si="160"/>
        <v>112</v>
      </c>
      <c r="T1324" s="47">
        <f t="shared" si="163"/>
        <v>52</v>
      </c>
      <c r="U1324" s="45">
        <v>1326</v>
      </c>
      <c r="V1324" s="45" t="s">
        <v>2128</v>
      </c>
    </row>
    <row r="1325" spans="1:22" ht="27.6">
      <c r="A1325" s="45">
        <v>1324</v>
      </c>
      <c r="B1325" s="82" t="s">
        <v>2520</v>
      </c>
      <c r="C1325" s="49" t="s">
        <v>134</v>
      </c>
      <c r="D1325" s="79">
        <v>45111</v>
      </c>
      <c r="E1325" s="51" t="s">
        <v>2551</v>
      </c>
      <c r="F1325" s="51" t="s">
        <v>76</v>
      </c>
      <c r="G1325" s="49" t="s">
        <v>1267</v>
      </c>
      <c r="H1325" s="49" t="s">
        <v>19</v>
      </c>
      <c r="I1325" s="49" t="str">
        <f t="shared" si="156"/>
        <v>Neutral</v>
      </c>
      <c r="J1325" s="80">
        <v>9001</v>
      </c>
      <c r="K1325" s="49" t="s">
        <v>57</v>
      </c>
      <c r="L1325" s="82" t="str">
        <f>IF(J1325=9001,VLOOKUP(K1325,'ISO-reference'!$C$1:$D$67,2,FALSE),IF(J1325=45001,VLOOKUP(K1325,'ISO-reference'!$A$1:$B$40,2,FALSE),IF(J1325=21001,VLOOKUP(K1325,'ISO-reference'!$E$1:$F$75,2,FALSE),"No ISO Mapping")))</f>
        <v xml:space="preserve"> Creating and updating</v>
      </c>
      <c r="M1325" s="49" t="s">
        <v>94</v>
      </c>
      <c r="N1325" s="16"/>
      <c r="O1325" s="72">
        <f>Table1[[#This Row],[Audit Report Date]]+60</f>
        <v>45171</v>
      </c>
      <c r="P1325" s="52">
        <v>45223</v>
      </c>
      <c r="Q1325" s="82" t="s">
        <v>2875</v>
      </c>
      <c r="R1325" s="28" t="str">
        <f t="shared" si="161"/>
        <v>Closed</v>
      </c>
      <c r="S1325" s="47">
        <f t="shared" ca="1" si="160"/>
        <v>112</v>
      </c>
      <c r="T1325" s="47">
        <f t="shared" si="163"/>
        <v>52</v>
      </c>
      <c r="U1325" s="45">
        <v>1328</v>
      </c>
      <c r="V1325" s="45" t="s">
        <v>2128</v>
      </c>
    </row>
    <row r="1326" spans="1:22" ht="27.6">
      <c r="A1326" s="45">
        <v>1325</v>
      </c>
      <c r="B1326" s="82" t="s">
        <v>2521</v>
      </c>
      <c r="C1326" s="49" t="s">
        <v>134</v>
      </c>
      <c r="D1326" s="79">
        <v>45111</v>
      </c>
      <c r="E1326" s="51" t="s">
        <v>2551</v>
      </c>
      <c r="F1326" s="51" t="s">
        <v>76</v>
      </c>
      <c r="G1326" s="49" t="s">
        <v>1267</v>
      </c>
      <c r="H1326" s="49" t="s">
        <v>19</v>
      </c>
      <c r="I1326" s="49" t="str">
        <f t="shared" si="156"/>
        <v>Neutral</v>
      </c>
      <c r="J1326" s="80">
        <v>45001</v>
      </c>
      <c r="K1326" s="49" t="s">
        <v>591</v>
      </c>
      <c r="L1326" s="82" t="str">
        <f>IF(J1326=9001,VLOOKUP(K1326,'ISO-reference'!$C$1:$D$67,2,FALSE),IF(J1326=45001,VLOOKUP(K1326,'ISO-reference'!$A$1:$B$40,2,FALSE),IF(J1326=21001,VLOOKUP(K1326,'ISO-reference'!$E$1:$F$75,2,FALSE),"No ISO Mapping")))</f>
        <v xml:space="preserve"> Eliminating Hazards and reducing OH&amp;S risks</v>
      </c>
      <c r="M1326" s="49" t="s">
        <v>16</v>
      </c>
      <c r="N1326" s="16"/>
      <c r="O1326" s="72">
        <f>Table1[[#This Row],[Audit Report Date]]+60</f>
        <v>45171</v>
      </c>
      <c r="P1326" s="52">
        <v>45223</v>
      </c>
      <c r="Q1326" s="82" t="s">
        <v>2876</v>
      </c>
      <c r="R1326" s="28" t="str">
        <f t="shared" si="161"/>
        <v>Closed</v>
      </c>
      <c r="S1326" s="47">
        <f t="shared" ca="1" si="160"/>
        <v>112</v>
      </c>
      <c r="T1326" s="47">
        <f t="shared" si="163"/>
        <v>52</v>
      </c>
      <c r="U1326" s="45">
        <v>1327</v>
      </c>
      <c r="V1326" s="45" t="s">
        <v>2128</v>
      </c>
    </row>
    <row r="1327" spans="1:22" ht="69">
      <c r="A1327" s="45">
        <v>1326</v>
      </c>
      <c r="B1327" s="95" t="s">
        <v>2522</v>
      </c>
      <c r="C1327" s="49" t="s">
        <v>134</v>
      </c>
      <c r="D1327" s="79">
        <v>45111</v>
      </c>
      <c r="E1327" s="51" t="s">
        <v>2551</v>
      </c>
      <c r="F1327" s="51" t="s">
        <v>742</v>
      </c>
      <c r="G1327" s="49" t="s">
        <v>743</v>
      </c>
      <c r="H1327" s="49" t="s">
        <v>19</v>
      </c>
      <c r="I1327" s="49" t="str">
        <f t="shared" si="156"/>
        <v>Neutral</v>
      </c>
      <c r="J1327" s="80">
        <v>21001</v>
      </c>
      <c r="K1327" s="81">
        <v>9.1</v>
      </c>
      <c r="L1327" s="82" t="str">
        <f>IF(J1327=9001,VLOOKUP(K1327,'ISO-reference'!$C$1:$D$67,2,FALSE),IF(J1327=45001,VLOOKUP(K1327,'ISO-reference'!$A$1:$B$40,2,FALSE),IF(J1327=21001,VLOOKUP(K1327,'ISO-reference'!$E$1:$F$75,2,FALSE),"No ISO Mapping")))</f>
        <v xml:space="preserve"> Monitoring, measurement, analysis &amp; evaluation</v>
      </c>
      <c r="M1327" s="49" t="s">
        <v>21</v>
      </c>
      <c r="N1327" s="16"/>
      <c r="O1327" s="72">
        <f>Table1[[#This Row],[Audit Report Date]]+60</f>
        <v>45171</v>
      </c>
      <c r="P1327" s="52">
        <v>45224</v>
      </c>
      <c r="Q1327" s="82" t="s">
        <v>2873</v>
      </c>
      <c r="R1327" s="28" t="str">
        <f t="shared" si="161"/>
        <v>Closed</v>
      </c>
      <c r="S1327" s="47">
        <f t="shared" ca="1" si="160"/>
        <v>113</v>
      </c>
      <c r="T1327" s="47">
        <f t="shared" si="163"/>
        <v>53</v>
      </c>
      <c r="U1327" s="45">
        <v>1330</v>
      </c>
      <c r="V1327" s="45" t="s">
        <v>2128</v>
      </c>
    </row>
    <row r="1328" spans="1:22" ht="41.4">
      <c r="A1328" s="45">
        <v>1327</v>
      </c>
      <c r="B1328" s="95" t="s">
        <v>2523</v>
      </c>
      <c r="C1328" s="49" t="s">
        <v>134</v>
      </c>
      <c r="D1328" s="79">
        <v>45111</v>
      </c>
      <c r="E1328" s="51" t="s">
        <v>2551</v>
      </c>
      <c r="F1328" s="51" t="s">
        <v>742</v>
      </c>
      <c r="G1328" s="49" t="s">
        <v>743</v>
      </c>
      <c r="H1328" s="49" t="s">
        <v>19</v>
      </c>
      <c r="I1328" s="49" t="str">
        <f t="shared" si="156"/>
        <v>Neutral</v>
      </c>
      <c r="J1328" s="80">
        <v>21001</v>
      </c>
      <c r="K1328" s="81">
        <v>8.1</v>
      </c>
      <c r="L1328" s="82" t="str">
        <f>IF(J1328=9001,VLOOKUP(K1328,'ISO-reference'!$C$1:$D$67,2,FALSE),IF(J1328=45001,VLOOKUP(K1328,'ISO-reference'!$A$1:$B$40,2,FALSE),IF(J1328=21001,VLOOKUP(K1328,'ISO-reference'!$E$1:$F$75,2,FALSE),"No ISO Mapping")))</f>
        <v xml:space="preserve"> Operational planning and control</v>
      </c>
      <c r="M1328" s="49" t="s">
        <v>21</v>
      </c>
      <c r="N1328" s="16"/>
      <c r="O1328" s="72">
        <f>Table1[[#This Row],[Audit Report Date]]+60</f>
        <v>45171</v>
      </c>
      <c r="P1328" s="52">
        <v>45224</v>
      </c>
      <c r="Q1328" s="82" t="s">
        <v>2874</v>
      </c>
      <c r="R1328" s="28" t="str">
        <f t="shared" si="161"/>
        <v>Closed</v>
      </c>
      <c r="S1328" s="47">
        <f t="shared" ca="1" si="160"/>
        <v>113</v>
      </c>
      <c r="T1328" s="47">
        <f t="shared" si="163"/>
        <v>53</v>
      </c>
      <c r="U1328" s="45">
        <v>1329</v>
      </c>
      <c r="V1328" s="45" t="s">
        <v>2128</v>
      </c>
    </row>
    <row r="1329" spans="1:22" ht="41.4">
      <c r="A1329" s="45">
        <v>1328</v>
      </c>
      <c r="B1329" s="95" t="s">
        <v>2524</v>
      </c>
      <c r="C1329" s="49" t="s">
        <v>134</v>
      </c>
      <c r="D1329" s="79">
        <v>45111</v>
      </c>
      <c r="E1329" s="51" t="s">
        <v>2551</v>
      </c>
      <c r="F1329" s="51" t="s">
        <v>742</v>
      </c>
      <c r="G1329" s="49" t="s">
        <v>743</v>
      </c>
      <c r="H1329" s="49" t="s">
        <v>19</v>
      </c>
      <c r="I1329" s="49" t="str">
        <f t="shared" si="156"/>
        <v>Neutral</v>
      </c>
      <c r="J1329" s="80">
        <v>45001</v>
      </c>
      <c r="K1329" s="81">
        <v>8.1999999999999993</v>
      </c>
      <c r="L1329" s="82" t="str">
        <f>IF(J1329=9001,VLOOKUP(K1329,'ISO-reference'!$C$1:$D$67,2,FALSE),IF(J1329=45001,VLOOKUP(K1329,'ISO-reference'!$A$1:$B$40,2,FALSE),IF(J1329=21001,VLOOKUP(K1329,'ISO-reference'!$E$1:$F$75,2,FALSE),"No ISO Mapping")))</f>
        <v xml:space="preserve"> Emergency preparedness and response</v>
      </c>
      <c r="M1329" s="49" t="s">
        <v>16</v>
      </c>
      <c r="N1329" s="16"/>
      <c r="O1329" s="72">
        <f>Table1[[#This Row],[Audit Report Date]]+60</f>
        <v>45171</v>
      </c>
      <c r="P1329" s="52">
        <v>45224</v>
      </c>
      <c r="Q1329" s="82" t="s">
        <v>2870</v>
      </c>
      <c r="R1329" s="28" t="str">
        <f t="shared" si="161"/>
        <v>Closed</v>
      </c>
      <c r="S1329" s="47">
        <f t="shared" ca="1" si="160"/>
        <v>113</v>
      </c>
      <c r="T1329" s="47">
        <f t="shared" si="163"/>
        <v>53</v>
      </c>
      <c r="U1329" s="45">
        <v>1333</v>
      </c>
      <c r="V1329" s="45" t="s">
        <v>2128</v>
      </c>
    </row>
    <row r="1330" spans="1:22" ht="41.4">
      <c r="A1330" s="45">
        <v>1329</v>
      </c>
      <c r="B1330" s="95" t="s">
        <v>2525</v>
      </c>
      <c r="C1330" s="49" t="s">
        <v>134</v>
      </c>
      <c r="D1330" s="79">
        <v>45111</v>
      </c>
      <c r="E1330" s="51" t="s">
        <v>2551</v>
      </c>
      <c r="F1330" s="51" t="s">
        <v>742</v>
      </c>
      <c r="G1330" s="49" t="s">
        <v>743</v>
      </c>
      <c r="H1330" s="49" t="s">
        <v>19</v>
      </c>
      <c r="I1330" s="49" t="str">
        <f t="shared" si="156"/>
        <v>Neutral</v>
      </c>
      <c r="J1330" s="80">
        <v>45001</v>
      </c>
      <c r="K1330" s="49" t="s">
        <v>433</v>
      </c>
      <c r="L1330" s="82" t="str">
        <f>IF(J1330=9001,VLOOKUP(K1330,'ISO-reference'!$C$1:$D$67,2,FALSE),IF(J1330=45001,VLOOKUP(K1330,'ISO-reference'!$A$1:$B$40,2,FALSE),IF(J1330=21001,VLOOKUP(K1330,'ISO-reference'!$E$1:$F$75,2,FALSE),"No ISO Mapping")))</f>
        <v xml:space="preserve"> Hazard identification &amp; assessment of risks and opportunities</v>
      </c>
      <c r="M1330" s="49" t="s">
        <v>16</v>
      </c>
      <c r="N1330" s="16"/>
      <c r="O1330" s="72">
        <f>Table1[[#This Row],[Audit Report Date]]+60</f>
        <v>45171</v>
      </c>
      <c r="P1330" s="52">
        <v>45224</v>
      </c>
      <c r="Q1330" s="82" t="s">
        <v>2871</v>
      </c>
      <c r="R1330" s="28" t="str">
        <f t="shared" si="161"/>
        <v>Closed</v>
      </c>
      <c r="S1330" s="47">
        <f t="shared" ca="1" si="160"/>
        <v>113</v>
      </c>
      <c r="T1330" s="47">
        <f t="shared" si="163"/>
        <v>53</v>
      </c>
      <c r="U1330" s="45">
        <v>1332</v>
      </c>
      <c r="V1330" s="45" t="s">
        <v>2128</v>
      </c>
    </row>
    <row r="1331" spans="1:22" ht="69">
      <c r="A1331" s="45">
        <v>1330</v>
      </c>
      <c r="B1331" s="95" t="s">
        <v>2526</v>
      </c>
      <c r="C1331" s="49" t="s">
        <v>134</v>
      </c>
      <c r="D1331" s="79">
        <v>45111</v>
      </c>
      <c r="E1331" s="51" t="s">
        <v>2551</v>
      </c>
      <c r="F1331" s="51" t="s">
        <v>742</v>
      </c>
      <c r="G1331" s="49" t="s">
        <v>743</v>
      </c>
      <c r="H1331" s="49" t="s">
        <v>19</v>
      </c>
      <c r="I1331" s="49" t="str">
        <f t="shared" si="156"/>
        <v>Neutral</v>
      </c>
      <c r="J1331" s="80">
        <v>21001</v>
      </c>
      <c r="K1331" s="81">
        <v>9.1999999999999993</v>
      </c>
      <c r="L1331" s="82" t="str">
        <f>IF(J1331=9001,VLOOKUP(K1331,'ISO-reference'!$C$1:$D$67,2,FALSE),IF(J1331=45001,VLOOKUP(K1331,'ISO-reference'!$A$1:$B$40,2,FALSE),IF(J1331=21001,VLOOKUP(K1331,'ISO-reference'!$E$1:$F$75,2,FALSE),"No ISO Mapping")))</f>
        <v xml:space="preserve"> Internal audit</v>
      </c>
      <c r="M1331" s="49" t="s">
        <v>73</v>
      </c>
      <c r="N1331" s="16"/>
      <c r="O1331" s="72">
        <f>Table1[[#This Row],[Audit Report Date]]+60</f>
        <v>45171</v>
      </c>
      <c r="P1331" s="52">
        <v>45224</v>
      </c>
      <c r="Q1331" s="82" t="s">
        <v>2872</v>
      </c>
      <c r="R1331" s="28" t="str">
        <f t="shared" si="161"/>
        <v>Closed</v>
      </c>
      <c r="S1331" s="47">
        <f t="shared" ca="1" si="160"/>
        <v>113</v>
      </c>
      <c r="T1331" s="47">
        <f t="shared" si="163"/>
        <v>53</v>
      </c>
      <c r="U1331" s="45">
        <v>1331</v>
      </c>
      <c r="V1331" s="45" t="s">
        <v>2128</v>
      </c>
    </row>
    <row r="1332" spans="1:22" ht="41.4">
      <c r="A1332" s="45">
        <v>1331</v>
      </c>
      <c r="B1332" s="95" t="s">
        <v>2527</v>
      </c>
      <c r="C1332" s="49" t="s">
        <v>134</v>
      </c>
      <c r="D1332" s="79">
        <v>45111</v>
      </c>
      <c r="E1332" s="51" t="s">
        <v>2551</v>
      </c>
      <c r="F1332" s="51" t="s">
        <v>10</v>
      </c>
      <c r="G1332" s="49" t="s">
        <v>2531</v>
      </c>
      <c r="H1332" s="49" t="s">
        <v>19</v>
      </c>
      <c r="I1332" s="49" t="str">
        <f t="shared" si="156"/>
        <v>Neutral</v>
      </c>
      <c r="J1332" s="80">
        <v>45001</v>
      </c>
      <c r="K1332" s="49" t="s">
        <v>433</v>
      </c>
      <c r="L1332" s="82" t="str">
        <f>IF(J1332=9001,VLOOKUP(K1332,'ISO-reference'!$C$1:$D$67,2,FALSE),IF(J1332=45001,VLOOKUP(K1332,'ISO-reference'!$A$1:$B$40,2,FALSE),IF(J1332=21001,VLOOKUP(K1332,'ISO-reference'!$E$1:$F$75,2,FALSE),"No ISO Mapping")))</f>
        <v xml:space="preserve"> Hazard identification &amp; assessment of risks and opportunities</v>
      </c>
      <c r="M1332" s="49" t="s">
        <v>94</v>
      </c>
      <c r="N1332" s="16"/>
      <c r="O1332" s="72">
        <f>Table1[[#This Row],[Audit Report Date]]+60</f>
        <v>45171</v>
      </c>
      <c r="P1332" s="52">
        <v>45155</v>
      </c>
      <c r="Q1332" s="82" t="s">
        <v>2549</v>
      </c>
      <c r="R1332" s="28" t="str">
        <f t="shared" si="161"/>
        <v>Closed</v>
      </c>
      <c r="S1332" s="47">
        <f t="shared" ca="1" si="160"/>
        <v>44</v>
      </c>
      <c r="T1332" s="47">
        <f t="shared" si="163"/>
        <v>-16</v>
      </c>
      <c r="U1332" s="45">
        <v>1335</v>
      </c>
      <c r="V1332" s="45" t="s">
        <v>2128</v>
      </c>
    </row>
    <row r="1333" spans="1:22" ht="55.2">
      <c r="A1333" s="45">
        <v>1332</v>
      </c>
      <c r="B1333" s="95" t="s">
        <v>2528</v>
      </c>
      <c r="C1333" s="49" t="s">
        <v>134</v>
      </c>
      <c r="D1333" s="79">
        <v>45111</v>
      </c>
      <c r="E1333" s="51" t="s">
        <v>2551</v>
      </c>
      <c r="F1333" s="51" t="s">
        <v>10</v>
      </c>
      <c r="G1333" s="49" t="s">
        <v>2531</v>
      </c>
      <c r="H1333" s="49" t="s">
        <v>19</v>
      </c>
      <c r="I1333" s="49" t="str">
        <f t="shared" si="156"/>
        <v>Neutral</v>
      </c>
      <c r="J1333" s="80">
        <v>45001</v>
      </c>
      <c r="K1333" s="49" t="s">
        <v>57</v>
      </c>
      <c r="L1333" s="82" t="str">
        <f>IF(J1333=9001,VLOOKUP(K1333,'ISO-reference'!$C$1:$D$67,2,FALSE),IF(J1333=45001,VLOOKUP(K1333,'ISO-reference'!$A$1:$B$40,2,FALSE),IF(J1333=21001,VLOOKUP(K1333,'ISO-reference'!$E$1:$F$75,2,FALSE),"No ISO Mapping")))</f>
        <v xml:space="preserve"> Creating and updating</v>
      </c>
      <c r="M1333" s="49" t="s">
        <v>16</v>
      </c>
      <c r="N1333" s="16"/>
      <c r="O1333" s="72">
        <f>Table1[[#This Row],[Audit Report Date]]+60</f>
        <v>45171</v>
      </c>
      <c r="P1333" s="52">
        <v>45155</v>
      </c>
      <c r="Q1333" s="82" t="s">
        <v>2817</v>
      </c>
      <c r="R1333" s="28" t="str">
        <f t="shared" si="161"/>
        <v>Closed</v>
      </c>
      <c r="S1333" s="47">
        <f t="shared" ca="1" si="160"/>
        <v>44</v>
      </c>
      <c r="T1333" s="47">
        <f t="shared" si="163"/>
        <v>-16</v>
      </c>
      <c r="U1333" s="45">
        <v>1336</v>
      </c>
      <c r="V1333" s="45" t="s">
        <v>2128</v>
      </c>
    </row>
    <row r="1334" spans="1:22" ht="55.2">
      <c r="A1334" s="45">
        <v>1333</v>
      </c>
      <c r="B1334" s="95" t="s">
        <v>2529</v>
      </c>
      <c r="C1334" s="49" t="s">
        <v>134</v>
      </c>
      <c r="D1334" s="79">
        <v>45111</v>
      </c>
      <c r="E1334" s="51" t="s">
        <v>2551</v>
      </c>
      <c r="F1334" s="51" t="s">
        <v>10</v>
      </c>
      <c r="G1334" s="49" t="s">
        <v>2531</v>
      </c>
      <c r="H1334" s="49" t="s">
        <v>19</v>
      </c>
      <c r="I1334" s="49" t="str">
        <f t="shared" si="156"/>
        <v>Neutral</v>
      </c>
      <c r="J1334" s="80">
        <v>21001</v>
      </c>
      <c r="K1334" s="81">
        <v>10.3</v>
      </c>
      <c r="L1334" s="82" t="str">
        <f>IF(J1334=9001,VLOOKUP(K1334,'ISO-reference'!$C$1:$D$67,2,FALSE),IF(J1334=45001,VLOOKUP(K1334,'ISO-reference'!$A$1:$B$40,2,FALSE),IF(J1334=21001,VLOOKUP(K1334,'ISO-reference'!$E$1:$F$75,2,FALSE),"No ISO Mapping")))</f>
        <v>Opportunities for Improvement</v>
      </c>
      <c r="M1334" s="49" t="s">
        <v>21</v>
      </c>
      <c r="N1334" s="16"/>
      <c r="O1334" s="72">
        <f>Table1[[#This Row],[Audit Report Date]]+60</f>
        <v>45171</v>
      </c>
      <c r="P1334" s="52">
        <v>45149</v>
      </c>
      <c r="Q1334" s="82" t="s">
        <v>2545</v>
      </c>
      <c r="R1334" s="28" t="str">
        <f t="shared" si="161"/>
        <v>Closed</v>
      </c>
      <c r="S1334" s="47">
        <f t="shared" ca="1" si="160"/>
        <v>38</v>
      </c>
      <c r="T1334" s="47">
        <f t="shared" si="163"/>
        <v>-22</v>
      </c>
      <c r="U1334" s="45">
        <v>1334</v>
      </c>
      <c r="V1334" s="45" t="s">
        <v>2128</v>
      </c>
    </row>
    <row r="1335" spans="1:22" ht="41.4">
      <c r="A1335" s="45">
        <v>1334</v>
      </c>
      <c r="B1335" s="95" t="s">
        <v>2530</v>
      </c>
      <c r="C1335" s="49" t="s">
        <v>134</v>
      </c>
      <c r="D1335" s="79">
        <v>45111</v>
      </c>
      <c r="E1335" s="51" t="s">
        <v>2551</v>
      </c>
      <c r="F1335" s="51" t="s">
        <v>10</v>
      </c>
      <c r="G1335" s="49" t="s">
        <v>2531</v>
      </c>
      <c r="H1335" s="49" t="s">
        <v>19</v>
      </c>
      <c r="I1335" s="49" t="str">
        <f t="shared" si="156"/>
        <v>Neutral</v>
      </c>
      <c r="J1335" s="80">
        <v>9001</v>
      </c>
      <c r="K1335" s="49" t="s">
        <v>123</v>
      </c>
      <c r="L1335" s="82" t="str">
        <f>IF(J1335=9001,VLOOKUP(K1335,'ISO-reference'!$C$1:$D$67,2,FALSE),IF(J1335=45001,VLOOKUP(K1335,'ISO-reference'!$A$1:$B$40,2,FALSE),IF(J1335=21001,VLOOKUP(K1335,'ISO-reference'!$E$1:$F$75,2,FALSE),"No ISO Mapping")))</f>
        <v xml:space="preserve"> Analysis &amp; evaluation</v>
      </c>
      <c r="M1335" s="49" t="s">
        <v>94</v>
      </c>
      <c r="N1335" s="16"/>
      <c r="O1335" s="72">
        <f>Table1[[#This Row],[Audit Report Date]]+60</f>
        <v>45171</v>
      </c>
      <c r="P1335" s="52">
        <v>45155</v>
      </c>
      <c r="Q1335" s="82" t="s">
        <v>2818</v>
      </c>
      <c r="R1335" s="28" t="str">
        <f t="shared" si="161"/>
        <v>Closed</v>
      </c>
      <c r="S1335" s="47">
        <f t="shared" ca="1" si="160"/>
        <v>44</v>
      </c>
      <c r="T1335" s="47">
        <f t="shared" si="163"/>
        <v>-16</v>
      </c>
      <c r="U1335" s="45">
        <v>1337</v>
      </c>
      <c r="V1335" s="45" t="s">
        <v>2128</v>
      </c>
    </row>
    <row r="1336" spans="1:22" ht="55.2">
      <c r="A1336" s="45">
        <v>1335</v>
      </c>
      <c r="B1336" s="95" t="s">
        <v>2532</v>
      </c>
      <c r="C1336" s="49" t="s">
        <v>134</v>
      </c>
      <c r="D1336" s="79">
        <v>45111</v>
      </c>
      <c r="E1336" s="51" t="s">
        <v>2551</v>
      </c>
      <c r="F1336" s="51" t="s">
        <v>10</v>
      </c>
      <c r="G1336" s="49" t="s">
        <v>2538</v>
      </c>
      <c r="H1336" s="49" t="s">
        <v>19</v>
      </c>
      <c r="I1336" s="49" t="str">
        <f t="shared" si="156"/>
        <v>Neutral</v>
      </c>
      <c r="J1336" s="80">
        <v>45001</v>
      </c>
      <c r="K1336" s="49" t="s">
        <v>591</v>
      </c>
      <c r="L1336" s="82" t="str">
        <f>IF(J1336=9001,VLOOKUP(K1336,'ISO-reference'!$C$1:$D$67,2,FALSE),IF(J1336=45001,VLOOKUP(K1336,'ISO-reference'!$A$1:$B$40,2,FALSE),IF(J1336=21001,VLOOKUP(K1336,'ISO-reference'!$E$1:$F$75,2,FALSE),"No ISO Mapping")))</f>
        <v xml:space="preserve"> Eliminating Hazards and reducing OH&amp;S risks</v>
      </c>
      <c r="M1336" s="49" t="s">
        <v>16</v>
      </c>
      <c r="N1336" s="16"/>
      <c r="O1336" s="72">
        <f>Table1[[#This Row],[Audit Report Date]]+60</f>
        <v>45171</v>
      </c>
      <c r="P1336" s="52">
        <v>45149</v>
      </c>
      <c r="Q1336" s="82" t="s">
        <v>2546</v>
      </c>
      <c r="R1336" s="28" t="str">
        <f t="shared" si="161"/>
        <v>Closed</v>
      </c>
      <c r="S1336" s="47">
        <f t="shared" ca="1" si="160"/>
        <v>38</v>
      </c>
      <c r="T1336" s="47">
        <f t="shared" ref="T1336:T1341" si="164">IF(R1336="Open",0, P1336-O1336)</f>
        <v>-22</v>
      </c>
      <c r="U1336" s="45">
        <v>1340</v>
      </c>
      <c r="V1336" s="45" t="s">
        <v>2128</v>
      </c>
    </row>
    <row r="1337" spans="1:22" ht="82.8">
      <c r="A1337" s="45">
        <v>1336</v>
      </c>
      <c r="B1337" s="95" t="s">
        <v>2533</v>
      </c>
      <c r="C1337" s="49" t="s">
        <v>134</v>
      </c>
      <c r="D1337" s="79">
        <v>45111</v>
      </c>
      <c r="E1337" s="51" t="s">
        <v>2551</v>
      </c>
      <c r="F1337" s="51" t="s">
        <v>10</v>
      </c>
      <c r="G1337" s="49" t="s">
        <v>2538</v>
      </c>
      <c r="H1337" s="49" t="s">
        <v>19</v>
      </c>
      <c r="I1337" s="49" t="str">
        <f t="shared" si="156"/>
        <v>Neutral</v>
      </c>
      <c r="J1337" s="80">
        <v>21001</v>
      </c>
      <c r="K1337" s="81">
        <v>7.3</v>
      </c>
      <c r="L1337" s="82" t="str">
        <f>IF(J1337=9001,VLOOKUP(K1337,'ISO-reference'!$C$1:$D$67,2,FALSE),IF(J1337=45001,VLOOKUP(K1337,'ISO-reference'!$A$1:$B$40,2,FALSE),IF(J1337=21001,VLOOKUP(K1337,'ISO-reference'!$E$1:$F$75,2,FALSE),"No ISO Mapping")))</f>
        <v xml:space="preserve"> Awareness</v>
      </c>
      <c r="M1337" s="49" t="s">
        <v>489</v>
      </c>
      <c r="N1337" s="16"/>
      <c r="O1337" s="72">
        <f>Table1[[#This Row],[Audit Report Date]]+60</f>
        <v>45171</v>
      </c>
      <c r="P1337" s="52">
        <v>45171</v>
      </c>
      <c r="Q1337" s="82" t="s">
        <v>2819</v>
      </c>
      <c r="R1337" s="28" t="str">
        <f t="shared" si="161"/>
        <v>Closed</v>
      </c>
      <c r="S1337" s="47">
        <f t="shared" ca="1" si="160"/>
        <v>60</v>
      </c>
      <c r="T1337" s="47">
        <f t="shared" si="164"/>
        <v>0</v>
      </c>
      <c r="U1337" s="45">
        <v>1338</v>
      </c>
      <c r="V1337" s="45" t="s">
        <v>2128</v>
      </c>
    </row>
    <row r="1338" spans="1:22" ht="138">
      <c r="A1338" s="45">
        <v>1337</v>
      </c>
      <c r="B1338" s="95" t="s">
        <v>2534</v>
      </c>
      <c r="C1338" s="49" t="s">
        <v>134</v>
      </c>
      <c r="D1338" s="79">
        <v>45111</v>
      </c>
      <c r="E1338" s="51" t="s">
        <v>2551</v>
      </c>
      <c r="F1338" s="51" t="s">
        <v>10</v>
      </c>
      <c r="G1338" s="49" t="s">
        <v>2538</v>
      </c>
      <c r="H1338" s="49" t="s">
        <v>19</v>
      </c>
      <c r="I1338" s="49" t="str">
        <f t="shared" si="156"/>
        <v>Neutral</v>
      </c>
      <c r="J1338" s="80">
        <v>9001</v>
      </c>
      <c r="K1338" s="81">
        <v>8.1</v>
      </c>
      <c r="L1338" s="82" t="str">
        <f>IF(J1338=9001,VLOOKUP(K1338,'ISO-reference'!$C$1:$D$67,2,FALSE),IF(J1338=45001,VLOOKUP(K1338,'ISO-reference'!$A$1:$B$40,2,FALSE),IF(J1338=21001,VLOOKUP(K1338,'ISO-reference'!$E$1:$F$75,2,FALSE),"No ISO Mapping")))</f>
        <v xml:space="preserve"> Operational planning and control</v>
      </c>
      <c r="M1338" s="49" t="s">
        <v>94</v>
      </c>
      <c r="N1338" s="16"/>
      <c r="O1338" s="72">
        <f>Table1[[#This Row],[Audit Report Date]]+60</f>
        <v>45171</v>
      </c>
      <c r="P1338" s="52">
        <v>45148</v>
      </c>
      <c r="Q1338" s="82" t="s">
        <v>2548</v>
      </c>
      <c r="R1338" s="28" t="str">
        <f t="shared" si="161"/>
        <v>Closed</v>
      </c>
      <c r="S1338" s="47">
        <f t="shared" ca="1" si="160"/>
        <v>37</v>
      </c>
      <c r="T1338" s="47">
        <f t="shared" si="164"/>
        <v>-23</v>
      </c>
      <c r="U1338" s="45">
        <v>1343</v>
      </c>
      <c r="V1338" s="45" t="s">
        <v>2128</v>
      </c>
    </row>
    <row r="1339" spans="1:22" ht="82.8">
      <c r="A1339" s="45">
        <v>1338</v>
      </c>
      <c r="B1339" s="95" t="s">
        <v>2535</v>
      </c>
      <c r="C1339" s="49" t="s">
        <v>134</v>
      </c>
      <c r="D1339" s="79">
        <v>45111</v>
      </c>
      <c r="E1339" s="51" t="s">
        <v>2551</v>
      </c>
      <c r="F1339" s="51" t="s">
        <v>10</v>
      </c>
      <c r="G1339" s="49" t="s">
        <v>2538</v>
      </c>
      <c r="H1339" s="49" t="s">
        <v>19</v>
      </c>
      <c r="I1339" s="49" t="str">
        <f t="shared" si="156"/>
        <v>Neutral</v>
      </c>
      <c r="J1339" s="80">
        <v>45001</v>
      </c>
      <c r="K1339" s="81">
        <v>9.1</v>
      </c>
      <c r="L1339" s="82" t="str">
        <f>IF(J1339=9001,VLOOKUP(K1339,'ISO-reference'!$C$1:$D$67,2,FALSE),IF(J1339=45001,VLOOKUP(K1339,'ISO-reference'!$A$1:$B$40,2,FALSE),IF(J1339=21001,VLOOKUP(K1339,'ISO-reference'!$E$1:$F$75,2,FALSE),"No ISO Mapping")))</f>
        <v xml:space="preserve"> Monitoring, measurement, analysis &amp; performance evaluation</v>
      </c>
      <c r="M1339" s="49" t="s">
        <v>16</v>
      </c>
      <c r="N1339" s="16"/>
      <c r="O1339" s="72">
        <f>Table1[[#This Row],[Audit Report Date]]+60</f>
        <v>45171</v>
      </c>
      <c r="P1339" s="52">
        <v>45190</v>
      </c>
      <c r="Q1339" s="82" t="s">
        <v>2820</v>
      </c>
      <c r="R1339" s="28" t="str">
        <f t="shared" si="161"/>
        <v>Closed</v>
      </c>
      <c r="S1339" s="47">
        <f t="shared" ca="1" si="160"/>
        <v>79</v>
      </c>
      <c r="T1339" s="47">
        <f t="shared" si="164"/>
        <v>19</v>
      </c>
      <c r="U1339" s="45">
        <v>1341</v>
      </c>
      <c r="V1339" s="45" t="s">
        <v>2128</v>
      </c>
    </row>
    <row r="1340" spans="1:22" ht="55.2">
      <c r="A1340" s="45">
        <v>1339</v>
      </c>
      <c r="B1340" s="95" t="s">
        <v>2536</v>
      </c>
      <c r="C1340" s="49" t="s">
        <v>134</v>
      </c>
      <c r="D1340" s="79">
        <v>45111</v>
      </c>
      <c r="E1340" s="51" t="s">
        <v>2551</v>
      </c>
      <c r="F1340" s="51" t="s">
        <v>10</v>
      </c>
      <c r="G1340" s="49" t="s">
        <v>2538</v>
      </c>
      <c r="H1340" s="49" t="s">
        <v>19</v>
      </c>
      <c r="I1340" s="49" t="str">
        <f t="shared" si="156"/>
        <v>Neutral</v>
      </c>
      <c r="J1340" s="80">
        <v>45001</v>
      </c>
      <c r="K1340" s="81">
        <v>8.1</v>
      </c>
      <c r="L1340" s="82" t="str">
        <f>IF(J1340=9001,VLOOKUP(K1340,'ISO-reference'!$C$1:$D$67,2,FALSE),IF(J1340=45001,VLOOKUP(K1340,'ISO-reference'!$A$1:$B$40,2,FALSE),IF(J1340=21001,VLOOKUP(K1340,'ISO-reference'!$E$1:$F$75,2,FALSE),"No ISO Mapping")))</f>
        <v xml:space="preserve"> Operational planning and control</v>
      </c>
      <c r="M1340" s="49" t="s">
        <v>16</v>
      </c>
      <c r="N1340" s="16"/>
      <c r="O1340" s="72">
        <f>Table1[[#This Row],[Audit Report Date]]+60</f>
        <v>45171</v>
      </c>
      <c r="P1340" s="52">
        <v>45186</v>
      </c>
      <c r="Q1340" s="82" t="s">
        <v>2821</v>
      </c>
      <c r="R1340" s="28" t="str">
        <f t="shared" si="161"/>
        <v>Closed</v>
      </c>
      <c r="S1340" s="47">
        <f t="shared" ca="1" si="160"/>
        <v>75</v>
      </c>
      <c r="T1340" s="47">
        <f t="shared" si="164"/>
        <v>15</v>
      </c>
      <c r="U1340" s="45">
        <v>1339</v>
      </c>
      <c r="V1340" s="45" t="s">
        <v>2128</v>
      </c>
    </row>
    <row r="1341" spans="1:22" ht="69">
      <c r="A1341" s="45">
        <v>1340</v>
      </c>
      <c r="B1341" s="95" t="s">
        <v>2537</v>
      </c>
      <c r="C1341" s="49" t="s">
        <v>134</v>
      </c>
      <c r="D1341" s="79">
        <v>45111</v>
      </c>
      <c r="E1341" s="51" t="s">
        <v>2551</v>
      </c>
      <c r="F1341" s="51" t="s">
        <v>10</v>
      </c>
      <c r="G1341" s="49" t="s">
        <v>2538</v>
      </c>
      <c r="H1341" s="49" t="s">
        <v>19</v>
      </c>
      <c r="I1341" s="49" t="str">
        <f t="shared" si="156"/>
        <v>Neutral</v>
      </c>
      <c r="J1341" s="80">
        <v>9001</v>
      </c>
      <c r="K1341" s="81">
        <v>10.3</v>
      </c>
      <c r="L1341" s="82" t="str">
        <f>IF(J1341=9001,VLOOKUP(K1341,'ISO-reference'!$C$1:$D$67,2,FALSE),IF(J1341=45001,VLOOKUP(K1341,'ISO-reference'!$A$1:$B$40,2,FALSE),IF(J1341=21001,VLOOKUP(K1341,'ISO-reference'!$E$1:$F$75,2,FALSE),"No ISO Mapping")))</f>
        <v xml:space="preserve"> Continual improvement</v>
      </c>
      <c r="M1341" s="49" t="s">
        <v>94</v>
      </c>
      <c r="N1341" s="16"/>
      <c r="O1341" s="72">
        <f>Table1[[#This Row],[Audit Report Date]]+60</f>
        <v>45171</v>
      </c>
      <c r="P1341" s="52">
        <v>45154</v>
      </c>
      <c r="Q1341" s="82" t="s">
        <v>2547</v>
      </c>
      <c r="R1341" s="28" t="str">
        <f t="shared" si="161"/>
        <v>Closed</v>
      </c>
      <c r="S1341" s="47">
        <f t="shared" ca="1" si="160"/>
        <v>43</v>
      </c>
      <c r="T1341" s="47">
        <f t="shared" si="164"/>
        <v>-17</v>
      </c>
      <c r="U1341" s="45">
        <v>1342</v>
      </c>
      <c r="V1341" s="45" t="s">
        <v>2128</v>
      </c>
    </row>
    <row r="1342" spans="1:22" ht="55.2">
      <c r="A1342" s="45">
        <v>1341</v>
      </c>
      <c r="B1342" s="95" t="s">
        <v>2661</v>
      </c>
      <c r="C1342" s="49" t="s">
        <v>9</v>
      </c>
      <c r="D1342" s="51">
        <v>45132</v>
      </c>
      <c r="E1342" s="51" t="s">
        <v>2646</v>
      </c>
      <c r="F1342" s="51" t="s">
        <v>2623</v>
      </c>
      <c r="G1342" s="49" t="s">
        <v>2693</v>
      </c>
      <c r="H1342" s="49" t="s">
        <v>19</v>
      </c>
      <c r="I1342" s="49" t="str">
        <f t="shared" si="156"/>
        <v>Neutral</v>
      </c>
      <c r="J1342" s="45">
        <v>21001</v>
      </c>
      <c r="K1342" s="49">
        <v>10.3</v>
      </c>
      <c r="L1342" s="82" t="str">
        <f>IF(J1342=9001,VLOOKUP(K1342,'ISO-reference'!$C$1:$D$67,2,FALSE),IF(J1342=45001,VLOOKUP(K1342,'ISO-reference'!$A$1:$B$40,2,FALSE),IF(J1342=21001,VLOOKUP(K1342,'ISO-reference'!$E$1:$F$75,2,FALSE),"No ISO Mapping")))</f>
        <v>Opportunities for Improvement</v>
      </c>
      <c r="M1342" s="49" t="s">
        <v>489</v>
      </c>
      <c r="N1342" s="16"/>
      <c r="O1342" s="52">
        <f t="shared" ref="O1342:O1405" si="165">D1342+60</f>
        <v>45192</v>
      </c>
      <c r="P1342" s="52">
        <v>45174</v>
      </c>
      <c r="Q1342" s="82" t="s">
        <v>2861</v>
      </c>
      <c r="R1342" s="32" t="str">
        <f t="shared" si="161"/>
        <v>Closed</v>
      </c>
      <c r="S1342" s="17">
        <f t="shared" ca="1" si="160"/>
        <v>42</v>
      </c>
      <c r="T1342" s="17">
        <f>IF(R1342="Open",0, P1342-O1342)</f>
        <v>-18</v>
      </c>
      <c r="U1342" s="45">
        <v>1344</v>
      </c>
      <c r="V1342" s="45" t="s">
        <v>2128</v>
      </c>
    </row>
    <row r="1343" spans="1:22" ht="55.2">
      <c r="A1343" s="45">
        <v>1342</v>
      </c>
      <c r="B1343" s="95" t="s">
        <v>2662</v>
      </c>
      <c r="C1343" s="49" t="s">
        <v>9</v>
      </c>
      <c r="D1343" s="51">
        <v>45132</v>
      </c>
      <c r="E1343" s="51" t="s">
        <v>2646</v>
      </c>
      <c r="F1343" s="51" t="s">
        <v>2623</v>
      </c>
      <c r="G1343" s="49" t="s">
        <v>2693</v>
      </c>
      <c r="H1343" s="49" t="s">
        <v>88</v>
      </c>
      <c r="I1343" s="49" t="str">
        <f t="shared" si="156"/>
        <v>Neutral</v>
      </c>
      <c r="J1343" s="45">
        <v>21001</v>
      </c>
      <c r="K1343" s="49">
        <v>10.3</v>
      </c>
      <c r="L1343" s="82" t="str">
        <f>IF(J1343=9001,VLOOKUP(K1343,'ISO-reference'!$C$1:$D$67,2,FALSE),IF(J1343=45001,VLOOKUP(K1343,'ISO-reference'!$A$1:$B$40,2,FALSE),IF(J1343=21001,VLOOKUP(K1343,'ISO-reference'!$E$1:$F$75,2,FALSE),"No ISO Mapping")))</f>
        <v>Opportunities for Improvement</v>
      </c>
      <c r="M1343" s="49" t="s">
        <v>489</v>
      </c>
      <c r="N1343" s="16"/>
      <c r="O1343" s="52">
        <f t="shared" si="165"/>
        <v>45192</v>
      </c>
      <c r="P1343" s="52">
        <v>45175</v>
      </c>
      <c r="Q1343" s="82" t="s">
        <v>2860</v>
      </c>
      <c r="R1343" s="32" t="str">
        <f t="shared" si="161"/>
        <v>Closed</v>
      </c>
      <c r="S1343" s="17">
        <f t="shared" ca="1" si="160"/>
        <v>43</v>
      </c>
      <c r="T1343" s="17">
        <f>IF(R1343="Open",0, P1343-O1343)</f>
        <v>-17</v>
      </c>
      <c r="U1343" s="45">
        <v>1345</v>
      </c>
      <c r="V1343" s="45" t="s">
        <v>2128</v>
      </c>
    </row>
    <row r="1344" spans="1:22" ht="69">
      <c r="A1344" s="45">
        <v>1343</v>
      </c>
      <c r="B1344" s="95" t="s">
        <v>2663</v>
      </c>
      <c r="C1344" s="49" t="s">
        <v>9</v>
      </c>
      <c r="D1344" s="51">
        <v>45132</v>
      </c>
      <c r="E1344" s="51" t="s">
        <v>2646</v>
      </c>
      <c r="F1344" s="51" t="s">
        <v>2623</v>
      </c>
      <c r="G1344" s="49" t="s">
        <v>2693</v>
      </c>
      <c r="H1344" s="49" t="s">
        <v>88</v>
      </c>
      <c r="I1344" s="49" t="str">
        <f t="shared" si="156"/>
        <v>Neutral</v>
      </c>
      <c r="J1344" s="45">
        <v>21001</v>
      </c>
      <c r="K1344" s="49" t="s">
        <v>72</v>
      </c>
      <c r="L1344" s="82" t="str">
        <f>IF(J1344=9001,VLOOKUP(K1344,'ISO-reference'!$C$1:$D$67,2,FALSE),IF(J1344=45001,VLOOKUP(K1344,'ISO-reference'!$A$1:$B$40,2,FALSE),IF(J1344=21001,VLOOKUP(K1344,'ISO-reference'!$E$1:$F$75,2,FALSE),"No ISO Mapping")))</f>
        <v xml:space="preserve"> Control of documented information</v>
      </c>
      <c r="M1344" s="49" t="s">
        <v>489</v>
      </c>
      <c r="N1344" s="16"/>
      <c r="O1344" s="52">
        <f t="shared" si="165"/>
        <v>45192</v>
      </c>
      <c r="P1344" s="52">
        <v>45175</v>
      </c>
      <c r="Q1344" s="82" t="s">
        <v>2859</v>
      </c>
      <c r="R1344" s="32" t="str">
        <f t="shared" si="161"/>
        <v>Closed</v>
      </c>
      <c r="S1344" s="17">
        <f t="shared" ref="S1344:S1368" ca="1" si="166">IF(P1344="NA",TODAY()-D1344, P1344-D1344)</f>
        <v>43</v>
      </c>
      <c r="T1344" s="17">
        <f t="shared" ref="T1344:T1368" si="167">IF(R1344="Open",0, P1344-O1344)</f>
        <v>-17</v>
      </c>
      <c r="U1344" s="45">
        <v>1346</v>
      </c>
      <c r="V1344" s="45" t="s">
        <v>2128</v>
      </c>
    </row>
    <row r="1345" spans="1:22" ht="55.2">
      <c r="A1345" s="45">
        <v>1344</v>
      </c>
      <c r="B1345" s="95" t="s">
        <v>2664</v>
      </c>
      <c r="C1345" s="49" t="s">
        <v>9</v>
      </c>
      <c r="D1345" s="51">
        <v>45132</v>
      </c>
      <c r="E1345" s="51" t="s">
        <v>2646</v>
      </c>
      <c r="F1345" s="51" t="s">
        <v>2623</v>
      </c>
      <c r="G1345" s="49" t="s">
        <v>2693</v>
      </c>
      <c r="H1345" s="49" t="s">
        <v>88</v>
      </c>
      <c r="I1345" s="49" t="str">
        <f t="shared" si="156"/>
        <v>Neutral</v>
      </c>
      <c r="J1345" s="45">
        <v>21001</v>
      </c>
      <c r="K1345" s="49" t="s">
        <v>72</v>
      </c>
      <c r="L1345" s="82" t="str">
        <f>IF(J1345=9001,VLOOKUP(K1345,'ISO-reference'!$C$1:$D$67,2,FALSE),IF(J1345=45001,VLOOKUP(K1345,'ISO-reference'!$A$1:$B$40,2,FALSE),IF(J1345=21001,VLOOKUP(K1345,'ISO-reference'!$E$1:$F$75,2,FALSE),"No ISO Mapping")))</f>
        <v xml:space="preserve"> Control of documented information</v>
      </c>
      <c r="M1345" s="49" t="s">
        <v>94</v>
      </c>
      <c r="N1345" s="16"/>
      <c r="O1345" s="52">
        <f t="shared" si="165"/>
        <v>45192</v>
      </c>
      <c r="P1345" s="52">
        <v>45176</v>
      </c>
      <c r="Q1345" s="82" t="s">
        <v>2858</v>
      </c>
      <c r="R1345" s="32" t="str">
        <f t="shared" si="161"/>
        <v>Closed</v>
      </c>
      <c r="S1345" s="17">
        <f t="shared" ca="1" si="166"/>
        <v>44</v>
      </c>
      <c r="T1345" s="17">
        <f t="shared" si="167"/>
        <v>-16</v>
      </c>
      <c r="U1345" s="45">
        <v>1347</v>
      </c>
      <c r="V1345" s="45" t="s">
        <v>2128</v>
      </c>
    </row>
    <row r="1346" spans="1:22" ht="41.4">
      <c r="A1346" s="45">
        <v>1345</v>
      </c>
      <c r="B1346" s="95" t="s">
        <v>2665</v>
      </c>
      <c r="C1346" s="49" t="s">
        <v>9</v>
      </c>
      <c r="D1346" s="51">
        <v>45132</v>
      </c>
      <c r="E1346" s="51" t="s">
        <v>2646</v>
      </c>
      <c r="F1346" s="51" t="s">
        <v>2623</v>
      </c>
      <c r="G1346" s="49" t="s">
        <v>2693</v>
      </c>
      <c r="H1346" s="49" t="s">
        <v>88</v>
      </c>
      <c r="I1346" s="49" t="str">
        <f t="shared" ref="I1346:I1409" si="168">IF(H1346="Strength", "Positive", IF(OR(H1346="OFI", H1346="Observation"), "Neutral", "Negative"))</f>
        <v>Neutral</v>
      </c>
      <c r="J1346" s="45">
        <v>21001</v>
      </c>
      <c r="K1346" s="49" t="s">
        <v>72</v>
      </c>
      <c r="L1346" s="82" t="str">
        <f>IF(J1346=9001,VLOOKUP(K1346,'ISO-reference'!$C$1:$D$67,2,FALSE),IF(J1346=45001,VLOOKUP(K1346,'ISO-reference'!$A$1:$B$40,2,FALSE),IF(J1346=21001,VLOOKUP(K1346,'ISO-reference'!$E$1:$F$75,2,FALSE),"No ISO Mapping")))</f>
        <v xml:space="preserve"> Control of documented information</v>
      </c>
      <c r="M1346" s="49" t="s">
        <v>94</v>
      </c>
      <c r="N1346" s="16"/>
      <c r="O1346" s="52">
        <f t="shared" si="165"/>
        <v>45192</v>
      </c>
      <c r="P1346" s="52">
        <v>45212</v>
      </c>
      <c r="Q1346" s="82" t="s">
        <v>2857</v>
      </c>
      <c r="R1346" s="32" t="str">
        <f t="shared" si="161"/>
        <v>Closed</v>
      </c>
      <c r="S1346" s="17">
        <f t="shared" ca="1" si="166"/>
        <v>80</v>
      </c>
      <c r="T1346" s="17">
        <f t="shared" si="167"/>
        <v>20</v>
      </c>
      <c r="U1346" s="45">
        <v>1348</v>
      </c>
      <c r="V1346" s="45" t="s">
        <v>2128</v>
      </c>
    </row>
    <row r="1347" spans="1:22" ht="69">
      <c r="A1347" s="45">
        <v>1346</v>
      </c>
      <c r="B1347" s="95" t="s">
        <v>2666</v>
      </c>
      <c r="C1347" s="49" t="s">
        <v>9</v>
      </c>
      <c r="D1347" s="51">
        <v>45132</v>
      </c>
      <c r="E1347" s="51" t="s">
        <v>2646</v>
      </c>
      <c r="F1347" s="51" t="s">
        <v>2623</v>
      </c>
      <c r="G1347" s="49" t="s">
        <v>2693</v>
      </c>
      <c r="H1347" s="49" t="s">
        <v>12</v>
      </c>
      <c r="I1347" s="49" t="str">
        <f t="shared" si="168"/>
        <v>Negative</v>
      </c>
      <c r="J1347" s="45">
        <v>21001</v>
      </c>
      <c r="K1347" s="49" t="s">
        <v>72</v>
      </c>
      <c r="L1347" s="82" t="str">
        <f>IF(J1347=9001,VLOOKUP(K1347,'ISO-reference'!$C$1:$D$67,2,FALSE),IF(J1347=45001,VLOOKUP(K1347,'ISO-reference'!$A$1:$B$40,2,FALSE),IF(J1347=21001,VLOOKUP(K1347,'ISO-reference'!$E$1:$F$75,2,FALSE),"No ISO Mapping")))</f>
        <v xml:space="preserve"> Control of documented information</v>
      </c>
      <c r="M1347" s="49" t="s">
        <v>21</v>
      </c>
      <c r="N1347" s="16"/>
      <c r="O1347" s="52">
        <f t="shared" si="165"/>
        <v>45192</v>
      </c>
      <c r="P1347" s="52">
        <v>45167</v>
      </c>
      <c r="Q1347" s="82" t="s">
        <v>2856</v>
      </c>
      <c r="R1347" s="32" t="str">
        <f t="shared" si="161"/>
        <v>Closed</v>
      </c>
      <c r="S1347" s="17">
        <f t="shared" ca="1" si="166"/>
        <v>35</v>
      </c>
      <c r="T1347" s="17">
        <f t="shared" si="167"/>
        <v>-25</v>
      </c>
      <c r="U1347" s="45">
        <v>1349</v>
      </c>
      <c r="V1347" s="45" t="s">
        <v>2128</v>
      </c>
    </row>
    <row r="1348" spans="1:22" ht="69">
      <c r="A1348" s="45">
        <v>1347</v>
      </c>
      <c r="B1348" s="95" t="s">
        <v>2667</v>
      </c>
      <c r="C1348" s="49" t="s">
        <v>9</v>
      </c>
      <c r="D1348" s="51">
        <v>45132</v>
      </c>
      <c r="E1348" s="51" t="s">
        <v>2646</v>
      </c>
      <c r="F1348" s="51" t="s">
        <v>2623</v>
      </c>
      <c r="G1348" s="49" t="s">
        <v>2694</v>
      </c>
      <c r="H1348" s="49" t="s">
        <v>12</v>
      </c>
      <c r="I1348" s="49" t="str">
        <f t="shared" si="168"/>
        <v>Negative</v>
      </c>
      <c r="J1348" s="45">
        <v>45001</v>
      </c>
      <c r="K1348" s="49" t="s">
        <v>591</v>
      </c>
      <c r="L1348" s="82" t="str">
        <f>IF(J1348=9001,VLOOKUP(K1348,'ISO-reference'!$C$1:$D$67,2,FALSE),IF(J1348=45001,VLOOKUP(K1348,'ISO-reference'!$A$1:$B$40,2,FALSE),IF(J1348=21001,VLOOKUP(K1348,'ISO-reference'!$E$1:$F$75,2,FALSE),"No ISO Mapping")))</f>
        <v xml:space="preserve"> Eliminating Hazards and reducing OH&amp;S risks</v>
      </c>
      <c r="M1348" s="49" t="s">
        <v>16</v>
      </c>
      <c r="N1348" s="16"/>
      <c r="O1348" s="52">
        <f t="shared" si="165"/>
        <v>45192</v>
      </c>
      <c r="P1348" s="52">
        <v>45167</v>
      </c>
      <c r="Q1348" s="82" t="s">
        <v>2855</v>
      </c>
      <c r="R1348" s="32" t="str">
        <f t="shared" si="161"/>
        <v>Closed</v>
      </c>
      <c r="S1348" s="17">
        <f t="shared" ca="1" si="166"/>
        <v>35</v>
      </c>
      <c r="T1348" s="17">
        <f t="shared" si="167"/>
        <v>-25</v>
      </c>
      <c r="U1348" s="45">
        <v>1350</v>
      </c>
      <c r="V1348" s="45" t="s">
        <v>2128</v>
      </c>
    </row>
    <row r="1349" spans="1:22" ht="69">
      <c r="A1349" s="45">
        <v>1348</v>
      </c>
      <c r="B1349" s="95" t="s">
        <v>2668</v>
      </c>
      <c r="C1349" s="49" t="s">
        <v>9</v>
      </c>
      <c r="D1349" s="51">
        <v>45132</v>
      </c>
      <c r="E1349" s="51" t="s">
        <v>2646</v>
      </c>
      <c r="F1349" s="51" t="s">
        <v>2623</v>
      </c>
      <c r="G1349" s="49" t="s">
        <v>2693</v>
      </c>
      <c r="H1349" s="49" t="s">
        <v>88</v>
      </c>
      <c r="I1349" s="49" t="str">
        <f t="shared" si="168"/>
        <v>Neutral</v>
      </c>
      <c r="J1349" s="45">
        <v>45001</v>
      </c>
      <c r="K1349" s="49" t="s">
        <v>591</v>
      </c>
      <c r="L1349" s="82" t="str">
        <f>IF(J1349=9001,VLOOKUP(K1349,'ISO-reference'!$C$1:$D$67,2,FALSE),IF(J1349=45001,VLOOKUP(K1349,'ISO-reference'!$A$1:$B$40,2,FALSE),IF(J1349=21001,VLOOKUP(K1349,'ISO-reference'!$E$1:$F$75,2,FALSE),"No ISO Mapping")))</f>
        <v xml:space="preserve"> Eliminating Hazards and reducing OH&amp;S risks</v>
      </c>
      <c r="M1349" s="49" t="s">
        <v>16</v>
      </c>
      <c r="N1349" s="16"/>
      <c r="O1349" s="52">
        <f t="shared" si="165"/>
        <v>45192</v>
      </c>
      <c r="P1349" s="52">
        <v>45175</v>
      </c>
      <c r="Q1349" s="82" t="s">
        <v>2854</v>
      </c>
      <c r="R1349" s="32" t="str">
        <f t="shared" si="161"/>
        <v>Closed</v>
      </c>
      <c r="S1349" s="17">
        <f t="shared" ca="1" si="166"/>
        <v>43</v>
      </c>
      <c r="T1349" s="17">
        <f t="shared" si="167"/>
        <v>-17</v>
      </c>
      <c r="U1349" s="45">
        <v>1351</v>
      </c>
      <c r="V1349" s="45" t="s">
        <v>2128</v>
      </c>
    </row>
    <row r="1350" spans="1:22" ht="69">
      <c r="A1350" s="45">
        <v>1349</v>
      </c>
      <c r="B1350" s="95" t="s">
        <v>2669</v>
      </c>
      <c r="C1350" s="49" t="s">
        <v>9</v>
      </c>
      <c r="D1350" s="51">
        <v>45132</v>
      </c>
      <c r="E1350" s="51" t="s">
        <v>2646</v>
      </c>
      <c r="F1350" s="51" t="s">
        <v>2623</v>
      </c>
      <c r="G1350" s="49" t="s">
        <v>2693</v>
      </c>
      <c r="H1350" s="49" t="s">
        <v>88</v>
      </c>
      <c r="I1350" s="49" t="str">
        <f t="shared" si="168"/>
        <v>Neutral</v>
      </c>
      <c r="J1350" s="45">
        <v>45001</v>
      </c>
      <c r="K1350" s="49">
        <v>7.3</v>
      </c>
      <c r="L1350" s="82" t="str">
        <f>IF(J1350=9001,VLOOKUP(K1350,'ISO-reference'!$C$1:$D$67,2,FALSE),IF(J1350=45001,VLOOKUP(K1350,'ISO-reference'!$A$1:$B$40,2,FALSE),IF(J1350=21001,VLOOKUP(K1350,'ISO-reference'!$E$1:$F$75,2,FALSE),"No ISO Mapping")))</f>
        <v xml:space="preserve"> Awareness</v>
      </c>
      <c r="M1350" s="49" t="s">
        <v>94</v>
      </c>
      <c r="N1350" s="16"/>
      <c r="O1350" s="52">
        <f t="shared" si="165"/>
        <v>45192</v>
      </c>
      <c r="P1350" s="52">
        <v>45168</v>
      </c>
      <c r="Q1350" s="82" t="s">
        <v>2853</v>
      </c>
      <c r="R1350" s="32" t="str">
        <f t="shared" si="161"/>
        <v>Closed</v>
      </c>
      <c r="S1350" s="17">
        <f t="shared" ca="1" si="166"/>
        <v>36</v>
      </c>
      <c r="T1350" s="17">
        <f t="shared" si="167"/>
        <v>-24</v>
      </c>
      <c r="U1350" s="45">
        <v>1352</v>
      </c>
      <c r="V1350" s="45" t="s">
        <v>2128</v>
      </c>
    </row>
    <row r="1351" spans="1:22" ht="124.2">
      <c r="A1351" s="45">
        <v>1350</v>
      </c>
      <c r="B1351" s="95" t="s">
        <v>2670</v>
      </c>
      <c r="C1351" s="49" t="s">
        <v>9</v>
      </c>
      <c r="D1351" s="51">
        <v>45132</v>
      </c>
      <c r="E1351" s="51" t="s">
        <v>2646</v>
      </c>
      <c r="F1351" s="51" t="s">
        <v>2623</v>
      </c>
      <c r="G1351" s="49" t="s">
        <v>2693</v>
      </c>
      <c r="H1351" s="49" t="s">
        <v>88</v>
      </c>
      <c r="I1351" s="49" t="str">
        <f t="shared" si="168"/>
        <v>Neutral</v>
      </c>
      <c r="J1351" s="45">
        <v>45001</v>
      </c>
      <c r="K1351" s="49" t="s">
        <v>433</v>
      </c>
      <c r="L1351" s="82" t="str">
        <f>IF(J1351=9001,VLOOKUP(K1351,'ISO-reference'!$C$1:$D$67,2,FALSE),IF(J1351=45001,VLOOKUP(K1351,'ISO-reference'!$A$1:$B$40,2,FALSE),IF(J1351=21001,VLOOKUP(K1351,'ISO-reference'!$E$1:$F$75,2,FALSE),"No ISO Mapping")))</f>
        <v xml:space="preserve"> Hazard identification &amp; assessment of risks and opportunities</v>
      </c>
      <c r="M1351" s="49" t="s">
        <v>94</v>
      </c>
      <c r="N1351" s="16"/>
      <c r="O1351" s="52">
        <f t="shared" si="165"/>
        <v>45192</v>
      </c>
      <c r="P1351" s="52">
        <v>45175</v>
      </c>
      <c r="Q1351" s="82" t="s">
        <v>2852</v>
      </c>
      <c r="R1351" s="32" t="str">
        <f t="shared" si="161"/>
        <v>Closed</v>
      </c>
      <c r="S1351" s="17">
        <f t="shared" ca="1" si="166"/>
        <v>43</v>
      </c>
      <c r="T1351" s="17">
        <f t="shared" si="167"/>
        <v>-17</v>
      </c>
      <c r="U1351" s="45">
        <v>1353</v>
      </c>
      <c r="V1351" s="45" t="s">
        <v>2128</v>
      </c>
    </row>
    <row r="1352" spans="1:22" ht="55.2">
      <c r="A1352" s="45">
        <v>1351</v>
      </c>
      <c r="B1352" s="95" t="s">
        <v>2671</v>
      </c>
      <c r="C1352" s="49" t="s">
        <v>9</v>
      </c>
      <c r="D1352" s="51">
        <v>45132</v>
      </c>
      <c r="E1352" s="51" t="s">
        <v>2646</v>
      </c>
      <c r="F1352" s="51" t="s">
        <v>2623</v>
      </c>
      <c r="G1352" s="49" t="s">
        <v>2693</v>
      </c>
      <c r="H1352" s="49" t="s">
        <v>88</v>
      </c>
      <c r="I1352" s="49" t="str">
        <f t="shared" si="168"/>
        <v>Neutral</v>
      </c>
      <c r="J1352" s="45">
        <v>45001</v>
      </c>
      <c r="K1352" s="49" t="s">
        <v>433</v>
      </c>
      <c r="L1352" s="82" t="str">
        <f>IF(J1352=9001,VLOOKUP(K1352,'ISO-reference'!$C$1:$D$67,2,FALSE),IF(J1352=45001,VLOOKUP(K1352,'ISO-reference'!$A$1:$B$40,2,FALSE),IF(J1352=21001,VLOOKUP(K1352,'ISO-reference'!$E$1:$F$75,2,FALSE),"No ISO Mapping")))</f>
        <v xml:space="preserve"> Hazard identification &amp; assessment of risks and opportunities</v>
      </c>
      <c r="M1352" s="49" t="s">
        <v>16</v>
      </c>
      <c r="N1352" s="16"/>
      <c r="O1352" s="52">
        <f t="shared" si="165"/>
        <v>45192</v>
      </c>
      <c r="P1352" s="52">
        <v>45167</v>
      </c>
      <c r="Q1352" s="82" t="s">
        <v>2851</v>
      </c>
      <c r="R1352" s="32" t="str">
        <f t="shared" si="161"/>
        <v>Closed</v>
      </c>
      <c r="S1352" s="17">
        <f t="shared" ca="1" si="166"/>
        <v>35</v>
      </c>
      <c r="T1352" s="17">
        <f t="shared" si="167"/>
        <v>-25</v>
      </c>
      <c r="U1352" s="45">
        <v>1354</v>
      </c>
      <c r="V1352" s="45" t="s">
        <v>2128</v>
      </c>
    </row>
    <row r="1353" spans="1:22" ht="69">
      <c r="A1353" s="45">
        <v>1352</v>
      </c>
      <c r="B1353" s="95" t="s">
        <v>2672</v>
      </c>
      <c r="C1353" s="49" t="s">
        <v>9</v>
      </c>
      <c r="D1353" s="51">
        <v>45132</v>
      </c>
      <c r="E1353" s="51" t="s">
        <v>2646</v>
      </c>
      <c r="F1353" s="51" t="s">
        <v>2623</v>
      </c>
      <c r="G1353" s="49" t="s">
        <v>2694</v>
      </c>
      <c r="H1353" s="49" t="s">
        <v>88</v>
      </c>
      <c r="I1353" s="49" t="str">
        <f t="shared" si="168"/>
        <v>Neutral</v>
      </c>
      <c r="J1353" s="45">
        <v>45001</v>
      </c>
      <c r="K1353" s="49" t="s">
        <v>433</v>
      </c>
      <c r="L1353" s="82" t="str">
        <f>IF(J1353=9001,VLOOKUP(K1353,'ISO-reference'!$C$1:$D$67,2,FALSE),IF(J1353=45001,VLOOKUP(K1353,'ISO-reference'!$A$1:$B$40,2,FALSE),IF(J1353=21001,VLOOKUP(K1353,'ISO-reference'!$E$1:$F$75,2,FALSE),"No ISO Mapping")))</f>
        <v xml:space="preserve"> Hazard identification &amp; assessment of risks and opportunities</v>
      </c>
      <c r="M1353" s="49" t="s">
        <v>94</v>
      </c>
      <c r="N1353" s="16"/>
      <c r="O1353" s="52">
        <f t="shared" si="165"/>
        <v>45192</v>
      </c>
      <c r="P1353" s="52">
        <v>45212</v>
      </c>
      <c r="Q1353" s="82" t="s">
        <v>2850</v>
      </c>
      <c r="R1353" s="32" t="str">
        <f t="shared" si="161"/>
        <v>Closed</v>
      </c>
      <c r="S1353" s="17">
        <f t="shared" ca="1" si="166"/>
        <v>80</v>
      </c>
      <c r="T1353" s="17">
        <f t="shared" si="167"/>
        <v>20</v>
      </c>
      <c r="U1353" s="45">
        <v>1355</v>
      </c>
      <c r="V1353" s="45" t="s">
        <v>2128</v>
      </c>
    </row>
    <row r="1354" spans="1:22" ht="41.4">
      <c r="A1354" s="45">
        <v>1353</v>
      </c>
      <c r="B1354" s="95" t="s">
        <v>2673</v>
      </c>
      <c r="C1354" s="49" t="s">
        <v>9</v>
      </c>
      <c r="D1354" s="51">
        <v>45132</v>
      </c>
      <c r="E1354" s="51" t="s">
        <v>2646</v>
      </c>
      <c r="F1354" s="51" t="s">
        <v>2623</v>
      </c>
      <c r="G1354" s="49" t="s">
        <v>2694</v>
      </c>
      <c r="H1354" s="49" t="s">
        <v>88</v>
      </c>
      <c r="I1354" s="49" t="str">
        <f t="shared" si="168"/>
        <v>Neutral</v>
      </c>
      <c r="J1354" s="45">
        <v>45001</v>
      </c>
      <c r="K1354" s="49" t="s">
        <v>433</v>
      </c>
      <c r="L1354" s="82" t="str">
        <f>IF(J1354=9001,VLOOKUP(K1354,'ISO-reference'!$C$1:$D$67,2,FALSE),IF(J1354=45001,VLOOKUP(K1354,'ISO-reference'!$A$1:$B$40,2,FALSE),IF(J1354=21001,VLOOKUP(K1354,'ISO-reference'!$E$1:$F$75,2,FALSE),"No ISO Mapping")))</f>
        <v xml:space="preserve"> Hazard identification &amp; assessment of risks and opportunities</v>
      </c>
      <c r="M1354" s="49" t="s">
        <v>16</v>
      </c>
      <c r="N1354" s="16"/>
      <c r="O1354" s="52">
        <f t="shared" si="165"/>
        <v>45192</v>
      </c>
      <c r="P1354" s="52">
        <v>45212</v>
      </c>
      <c r="Q1354" s="82" t="s">
        <v>2849</v>
      </c>
      <c r="R1354" s="32" t="str">
        <f t="shared" si="161"/>
        <v>Closed</v>
      </c>
      <c r="S1354" s="17">
        <f t="shared" ca="1" si="166"/>
        <v>80</v>
      </c>
      <c r="T1354" s="17">
        <f t="shared" si="167"/>
        <v>20</v>
      </c>
      <c r="U1354" s="45">
        <v>1356</v>
      </c>
      <c r="V1354" s="45" t="s">
        <v>2128</v>
      </c>
    </row>
    <row r="1355" spans="1:22" ht="55.2">
      <c r="A1355" s="45">
        <v>1354</v>
      </c>
      <c r="B1355" s="95" t="s">
        <v>2674</v>
      </c>
      <c r="C1355" s="49" t="s">
        <v>9</v>
      </c>
      <c r="D1355" s="51">
        <v>45132</v>
      </c>
      <c r="E1355" s="51" t="s">
        <v>2646</v>
      </c>
      <c r="F1355" s="51" t="s">
        <v>2623</v>
      </c>
      <c r="G1355" s="49" t="s">
        <v>2695</v>
      </c>
      <c r="H1355" s="49" t="s">
        <v>19</v>
      </c>
      <c r="I1355" s="49" t="str">
        <f t="shared" si="168"/>
        <v>Neutral</v>
      </c>
      <c r="J1355" s="45">
        <v>45001</v>
      </c>
      <c r="K1355" s="49" t="s">
        <v>433</v>
      </c>
      <c r="L1355" s="82" t="str">
        <f>IF(J1355=9001,VLOOKUP(K1355,'ISO-reference'!$C$1:$D$67,2,FALSE),IF(J1355=45001,VLOOKUP(K1355,'ISO-reference'!$A$1:$B$40,2,FALSE),IF(J1355=21001,VLOOKUP(K1355,'ISO-reference'!$E$1:$F$75,2,FALSE),"No ISO Mapping")))</f>
        <v xml:space="preserve"> Hazard identification &amp; assessment of risks and opportunities</v>
      </c>
      <c r="M1355" s="49" t="s">
        <v>16</v>
      </c>
      <c r="N1355" s="16"/>
      <c r="O1355" s="52">
        <f t="shared" si="165"/>
        <v>45192</v>
      </c>
      <c r="P1355" s="52">
        <v>45212</v>
      </c>
      <c r="Q1355" s="82" t="s">
        <v>2848</v>
      </c>
      <c r="R1355" s="32" t="str">
        <f t="shared" si="161"/>
        <v>Closed</v>
      </c>
      <c r="S1355" s="17">
        <f t="shared" ca="1" si="166"/>
        <v>80</v>
      </c>
      <c r="T1355" s="17">
        <f t="shared" si="167"/>
        <v>20</v>
      </c>
      <c r="U1355" s="45">
        <v>1357</v>
      </c>
      <c r="V1355" s="45" t="s">
        <v>2128</v>
      </c>
    </row>
    <row r="1356" spans="1:22" ht="69">
      <c r="A1356" s="45">
        <v>1355</v>
      </c>
      <c r="B1356" s="95" t="s">
        <v>2675</v>
      </c>
      <c r="C1356" s="49" t="s">
        <v>9</v>
      </c>
      <c r="D1356" s="51">
        <v>45132</v>
      </c>
      <c r="E1356" s="51" t="s">
        <v>2646</v>
      </c>
      <c r="F1356" s="51" t="s">
        <v>2623</v>
      </c>
      <c r="G1356" s="49" t="s">
        <v>2693</v>
      </c>
      <c r="H1356" s="49" t="s">
        <v>88</v>
      </c>
      <c r="I1356" s="49" t="str">
        <f t="shared" si="168"/>
        <v>Neutral</v>
      </c>
      <c r="J1356" s="45">
        <v>45001</v>
      </c>
      <c r="K1356" s="49" t="s">
        <v>433</v>
      </c>
      <c r="L1356" s="82" t="str">
        <f>IF(J1356=9001,VLOOKUP(K1356,'ISO-reference'!$C$1:$D$67,2,FALSE),IF(J1356=45001,VLOOKUP(K1356,'ISO-reference'!$A$1:$B$40,2,FALSE),IF(J1356=21001,VLOOKUP(K1356,'ISO-reference'!$E$1:$F$75,2,FALSE),"No ISO Mapping")))</f>
        <v xml:space="preserve"> Hazard identification &amp; assessment of risks and opportunities</v>
      </c>
      <c r="M1356" s="49" t="s">
        <v>16</v>
      </c>
      <c r="N1356" s="16"/>
      <c r="O1356" s="52">
        <f t="shared" si="165"/>
        <v>45192</v>
      </c>
      <c r="P1356" s="52">
        <v>45212</v>
      </c>
      <c r="Q1356" s="82" t="s">
        <v>2847</v>
      </c>
      <c r="R1356" s="32" t="str">
        <f t="shared" si="161"/>
        <v>Closed</v>
      </c>
      <c r="S1356" s="17">
        <f t="shared" ca="1" si="166"/>
        <v>80</v>
      </c>
      <c r="T1356" s="17">
        <f t="shared" si="167"/>
        <v>20</v>
      </c>
      <c r="U1356" s="45">
        <v>1358</v>
      </c>
      <c r="V1356" s="45" t="s">
        <v>2128</v>
      </c>
    </row>
    <row r="1357" spans="1:22" ht="41.4">
      <c r="A1357" s="45">
        <v>1356</v>
      </c>
      <c r="B1357" s="95" t="s">
        <v>2676</v>
      </c>
      <c r="C1357" s="49" t="s">
        <v>9</v>
      </c>
      <c r="D1357" s="51">
        <v>45132</v>
      </c>
      <c r="E1357" s="51" t="s">
        <v>2646</v>
      </c>
      <c r="F1357" s="51" t="s">
        <v>2623</v>
      </c>
      <c r="G1357" s="49" t="s">
        <v>2693</v>
      </c>
      <c r="H1357" s="49" t="s">
        <v>19</v>
      </c>
      <c r="I1357" s="49" t="str">
        <f t="shared" si="168"/>
        <v>Neutral</v>
      </c>
      <c r="J1357" s="45">
        <v>45001</v>
      </c>
      <c r="K1357" s="49">
        <v>8.1999999999999993</v>
      </c>
      <c r="L1357" s="82" t="str">
        <f>IF(J1357=9001,VLOOKUP(K1357,'ISO-reference'!$C$1:$D$67,2,FALSE),IF(J1357=45001,VLOOKUP(K1357,'ISO-reference'!$A$1:$B$40,2,FALSE),IF(J1357=21001,VLOOKUP(K1357,'ISO-reference'!$E$1:$F$75,2,FALSE),"No ISO Mapping")))</f>
        <v xml:space="preserve"> Emergency preparedness and response</v>
      </c>
      <c r="M1357" s="49" t="s">
        <v>16</v>
      </c>
      <c r="N1357" s="16"/>
      <c r="O1357" s="52">
        <f t="shared" si="165"/>
        <v>45192</v>
      </c>
      <c r="P1357" s="52">
        <v>45212</v>
      </c>
      <c r="Q1357" s="82" t="s">
        <v>2846</v>
      </c>
      <c r="R1357" s="32" t="str">
        <f t="shared" si="161"/>
        <v>Closed</v>
      </c>
      <c r="S1357" s="17">
        <f t="shared" ca="1" si="166"/>
        <v>80</v>
      </c>
      <c r="T1357" s="17">
        <f t="shared" si="167"/>
        <v>20</v>
      </c>
      <c r="U1357" s="45">
        <v>1359</v>
      </c>
      <c r="V1357" s="45" t="s">
        <v>2128</v>
      </c>
    </row>
    <row r="1358" spans="1:22" ht="41.4">
      <c r="A1358" s="45">
        <v>1357</v>
      </c>
      <c r="B1358" s="95" t="s">
        <v>2677</v>
      </c>
      <c r="C1358" s="49" t="s">
        <v>9</v>
      </c>
      <c r="D1358" s="51">
        <v>45132</v>
      </c>
      <c r="E1358" s="51" t="s">
        <v>2646</v>
      </c>
      <c r="F1358" s="51" t="s">
        <v>2623</v>
      </c>
      <c r="G1358" s="49" t="s">
        <v>2693</v>
      </c>
      <c r="H1358" s="49" t="s">
        <v>88</v>
      </c>
      <c r="I1358" s="49" t="str">
        <f t="shared" si="168"/>
        <v>Neutral</v>
      </c>
      <c r="J1358" s="45">
        <v>45001</v>
      </c>
      <c r="K1358" s="49">
        <v>8.1999999999999993</v>
      </c>
      <c r="L1358" s="82" t="str">
        <f>IF(J1358=9001,VLOOKUP(K1358,'ISO-reference'!$C$1:$D$67,2,FALSE),IF(J1358=45001,VLOOKUP(K1358,'ISO-reference'!$A$1:$B$40,2,FALSE),IF(J1358=21001,VLOOKUP(K1358,'ISO-reference'!$E$1:$F$75,2,FALSE),"No ISO Mapping")))</f>
        <v xml:space="preserve"> Emergency preparedness and response</v>
      </c>
      <c r="M1358" s="49" t="s">
        <v>13</v>
      </c>
      <c r="N1358" s="16"/>
      <c r="O1358" s="52">
        <f t="shared" si="165"/>
        <v>45192</v>
      </c>
      <c r="P1358" s="52">
        <v>45212</v>
      </c>
      <c r="Q1358" s="82" t="s">
        <v>2845</v>
      </c>
      <c r="R1358" s="32" t="str">
        <f t="shared" si="161"/>
        <v>Closed</v>
      </c>
      <c r="S1358" s="17">
        <f t="shared" ca="1" si="166"/>
        <v>80</v>
      </c>
      <c r="T1358" s="17">
        <f t="shared" si="167"/>
        <v>20</v>
      </c>
      <c r="U1358" s="45">
        <v>1360</v>
      </c>
      <c r="V1358" s="45" t="s">
        <v>2128</v>
      </c>
    </row>
    <row r="1359" spans="1:22" ht="82.8">
      <c r="A1359" s="45">
        <v>1358</v>
      </c>
      <c r="B1359" s="95" t="s">
        <v>2678</v>
      </c>
      <c r="C1359" s="49" t="s">
        <v>9</v>
      </c>
      <c r="D1359" s="51">
        <v>45132</v>
      </c>
      <c r="E1359" s="51" t="s">
        <v>2646</v>
      </c>
      <c r="F1359" s="51" t="s">
        <v>2623</v>
      </c>
      <c r="G1359" s="49" t="s">
        <v>2693</v>
      </c>
      <c r="H1359" s="49" t="s">
        <v>88</v>
      </c>
      <c r="I1359" s="49" t="str">
        <f t="shared" si="168"/>
        <v>Neutral</v>
      </c>
      <c r="J1359" s="45">
        <v>45001</v>
      </c>
      <c r="K1359" s="49">
        <v>8.1999999999999993</v>
      </c>
      <c r="L1359" s="82" t="str">
        <f>IF(J1359=9001,VLOOKUP(K1359,'ISO-reference'!$C$1:$D$67,2,FALSE),IF(J1359=45001,VLOOKUP(K1359,'ISO-reference'!$A$1:$B$40,2,FALSE),IF(J1359=21001,VLOOKUP(K1359,'ISO-reference'!$E$1:$F$75,2,FALSE),"No ISO Mapping")))</f>
        <v xml:space="preserve"> Emergency preparedness and response</v>
      </c>
      <c r="M1359" s="49" t="s">
        <v>16</v>
      </c>
      <c r="N1359" s="16"/>
      <c r="O1359" s="52">
        <f t="shared" si="165"/>
        <v>45192</v>
      </c>
      <c r="P1359" s="52">
        <v>45212</v>
      </c>
      <c r="Q1359" s="82" t="s">
        <v>2844</v>
      </c>
      <c r="R1359" s="32" t="str">
        <f t="shared" si="161"/>
        <v>Closed</v>
      </c>
      <c r="S1359" s="17">
        <f t="shared" ca="1" si="166"/>
        <v>80</v>
      </c>
      <c r="T1359" s="17">
        <f t="shared" si="167"/>
        <v>20</v>
      </c>
      <c r="U1359" s="45">
        <v>1361</v>
      </c>
      <c r="V1359" s="45" t="s">
        <v>2128</v>
      </c>
    </row>
    <row r="1360" spans="1:22" ht="82.8">
      <c r="A1360" s="45">
        <v>1359</v>
      </c>
      <c r="B1360" s="95" t="s">
        <v>2679</v>
      </c>
      <c r="C1360" s="49" t="s">
        <v>9</v>
      </c>
      <c r="D1360" s="51">
        <v>45132</v>
      </c>
      <c r="E1360" s="51" t="s">
        <v>2646</v>
      </c>
      <c r="F1360" s="51" t="s">
        <v>2623</v>
      </c>
      <c r="G1360" s="49" t="s">
        <v>2693</v>
      </c>
      <c r="H1360" s="49" t="s">
        <v>88</v>
      </c>
      <c r="I1360" s="49" t="str">
        <f t="shared" si="168"/>
        <v>Neutral</v>
      </c>
      <c r="J1360" s="45">
        <v>45001</v>
      </c>
      <c r="K1360" s="49">
        <v>8.1999999999999993</v>
      </c>
      <c r="L1360" s="82" t="str">
        <f>IF(J1360=9001,VLOOKUP(K1360,'ISO-reference'!$C$1:$D$67,2,FALSE),IF(J1360=45001,VLOOKUP(K1360,'ISO-reference'!$A$1:$B$40,2,FALSE),IF(J1360=21001,VLOOKUP(K1360,'ISO-reference'!$E$1:$F$75,2,FALSE),"No ISO Mapping")))</f>
        <v xml:space="preserve"> Emergency preparedness and response</v>
      </c>
      <c r="M1360" s="49" t="s">
        <v>16</v>
      </c>
      <c r="N1360" s="16"/>
      <c r="O1360" s="52">
        <f t="shared" si="165"/>
        <v>45192</v>
      </c>
      <c r="P1360" s="52">
        <v>45212</v>
      </c>
      <c r="Q1360" s="82" t="s">
        <v>2843</v>
      </c>
      <c r="R1360" s="32" t="str">
        <f t="shared" si="161"/>
        <v>Closed</v>
      </c>
      <c r="S1360" s="17">
        <f t="shared" ca="1" si="166"/>
        <v>80</v>
      </c>
      <c r="T1360" s="17">
        <f t="shared" si="167"/>
        <v>20</v>
      </c>
      <c r="U1360" s="45">
        <v>1362</v>
      </c>
      <c r="V1360" s="45" t="s">
        <v>2128</v>
      </c>
    </row>
    <row r="1361" spans="1:22" ht="193.2">
      <c r="A1361" s="45">
        <v>1360</v>
      </c>
      <c r="B1361" s="95" t="s">
        <v>2680</v>
      </c>
      <c r="C1361" s="49" t="s">
        <v>9</v>
      </c>
      <c r="D1361" s="51">
        <v>45132</v>
      </c>
      <c r="E1361" s="51" t="s">
        <v>2646</v>
      </c>
      <c r="F1361" s="51" t="s">
        <v>2623</v>
      </c>
      <c r="G1361" s="49" t="s">
        <v>2693</v>
      </c>
      <c r="H1361" s="49" t="s">
        <v>88</v>
      </c>
      <c r="I1361" s="49" t="str">
        <f t="shared" si="168"/>
        <v>Neutral</v>
      </c>
      <c r="J1361" s="45">
        <v>45001</v>
      </c>
      <c r="K1361" s="49">
        <v>6.1</v>
      </c>
      <c r="L1361" s="82" t="str">
        <f>IF(J1361=9001,VLOOKUP(K1361,'ISO-reference'!$C$1:$D$67,2,FALSE),IF(J1361=45001,VLOOKUP(K1361,'ISO-reference'!$A$1:$B$40,2,FALSE),IF(J1361=21001,VLOOKUP(K1361,'ISO-reference'!$E$1:$F$75,2,FALSE),"No ISO Mapping")))</f>
        <v xml:space="preserve"> Actions to address risk &amp; opportunities</v>
      </c>
      <c r="M1361" s="49" t="s">
        <v>16</v>
      </c>
      <c r="N1361" s="16"/>
      <c r="O1361" s="52">
        <f t="shared" si="165"/>
        <v>45192</v>
      </c>
      <c r="P1361" s="52">
        <v>45212</v>
      </c>
      <c r="Q1361" s="82" t="s">
        <v>2842</v>
      </c>
      <c r="R1361" s="32" t="str">
        <f t="shared" si="161"/>
        <v>Closed</v>
      </c>
      <c r="S1361" s="17">
        <f t="shared" ca="1" si="166"/>
        <v>80</v>
      </c>
      <c r="T1361" s="17">
        <f t="shared" si="167"/>
        <v>20</v>
      </c>
      <c r="U1361" s="45">
        <v>1363</v>
      </c>
      <c r="V1361" s="45" t="s">
        <v>2128</v>
      </c>
    </row>
    <row r="1362" spans="1:22" ht="179.4">
      <c r="A1362" s="45">
        <v>1361</v>
      </c>
      <c r="B1362" s="95" t="s">
        <v>2681</v>
      </c>
      <c r="C1362" s="49" t="s">
        <v>9</v>
      </c>
      <c r="D1362" s="51">
        <v>45132</v>
      </c>
      <c r="E1362" s="51" t="s">
        <v>2646</v>
      </c>
      <c r="F1362" s="51" t="s">
        <v>2623</v>
      </c>
      <c r="G1362" s="49" t="s">
        <v>2695</v>
      </c>
      <c r="H1362" s="49" t="s">
        <v>88</v>
      </c>
      <c r="I1362" s="49" t="str">
        <f t="shared" si="168"/>
        <v>Neutral</v>
      </c>
      <c r="J1362" s="45">
        <v>45001</v>
      </c>
      <c r="K1362" s="49">
        <v>6.1</v>
      </c>
      <c r="L1362" s="82" t="str">
        <f>IF(J1362=9001,VLOOKUP(K1362,'ISO-reference'!$C$1:$D$67,2,FALSE),IF(J1362=45001,VLOOKUP(K1362,'ISO-reference'!$A$1:$B$40,2,FALSE),IF(J1362=21001,VLOOKUP(K1362,'ISO-reference'!$E$1:$F$75,2,FALSE),"No ISO Mapping")))</f>
        <v xml:space="preserve"> Actions to address risk &amp; opportunities</v>
      </c>
      <c r="M1362" s="49" t="s">
        <v>16</v>
      </c>
      <c r="N1362" s="16"/>
      <c r="O1362" s="52">
        <f t="shared" si="165"/>
        <v>45192</v>
      </c>
      <c r="P1362" s="52">
        <v>45212</v>
      </c>
      <c r="Q1362" s="82" t="s">
        <v>2841</v>
      </c>
      <c r="R1362" s="32" t="str">
        <f t="shared" si="161"/>
        <v>Closed</v>
      </c>
      <c r="S1362" s="17">
        <f t="shared" ca="1" si="166"/>
        <v>80</v>
      </c>
      <c r="T1362" s="17">
        <f t="shared" si="167"/>
        <v>20</v>
      </c>
      <c r="U1362" s="45">
        <v>1364</v>
      </c>
      <c r="V1362" s="45" t="s">
        <v>2128</v>
      </c>
    </row>
    <row r="1363" spans="1:22" ht="124.2">
      <c r="A1363" s="45">
        <v>1362</v>
      </c>
      <c r="B1363" s="95" t="s">
        <v>2682</v>
      </c>
      <c r="C1363" s="49" t="s">
        <v>9</v>
      </c>
      <c r="D1363" s="51">
        <v>45132</v>
      </c>
      <c r="E1363" s="51" t="s">
        <v>2646</v>
      </c>
      <c r="F1363" s="51" t="s">
        <v>2623</v>
      </c>
      <c r="G1363" s="49" t="s">
        <v>2696</v>
      </c>
      <c r="H1363" s="49" t="s">
        <v>19</v>
      </c>
      <c r="I1363" s="49" t="str">
        <f t="shared" si="168"/>
        <v>Neutral</v>
      </c>
      <c r="J1363" s="45">
        <v>9001</v>
      </c>
      <c r="K1363" s="49">
        <v>10.3</v>
      </c>
      <c r="L1363" s="82" t="str">
        <f>IF(J1363=9001,VLOOKUP(K1363,'ISO-reference'!$C$1:$D$67,2,FALSE),IF(J1363=45001,VLOOKUP(K1363,'ISO-reference'!$A$1:$B$40,2,FALSE),IF(J1363=21001,VLOOKUP(K1363,'ISO-reference'!$E$1:$F$75,2,FALSE),"No ISO Mapping")))</f>
        <v xml:space="preserve"> Continual improvement</v>
      </c>
      <c r="M1363" s="49" t="s">
        <v>489</v>
      </c>
      <c r="N1363" s="16"/>
      <c r="O1363" s="52">
        <f t="shared" si="165"/>
        <v>45192</v>
      </c>
      <c r="P1363" s="52">
        <v>45212</v>
      </c>
      <c r="Q1363" s="82" t="s">
        <v>2840</v>
      </c>
      <c r="R1363" s="32" t="str">
        <f t="shared" si="161"/>
        <v>Closed</v>
      </c>
      <c r="S1363" s="17">
        <f t="shared" ca="1" si="166"/>
        <v>80</v>
      </c>
      <c r="T1363" s="17">
        <f t="shared" si="167"/>
        <v>20</v>
      </c>
      <c r="U1363" s="45">
        <v>1365</v>
      </c>
      <c r="V1363" s="45" t="s">
        <v>2128</v>
      </c>
    </row>
    <row r="1364" spans="1:22" ht="151.80000000000001">
      <c r="A1364" s="45">
        <v>1363</v>
      </c>
      <c r="B1364" s="95" t="s">
        <v>2683</v>
      </c>
      <c r="C1364" s="49" t="s">
        <v>9</v>
      </c>
      <c r="D1364" s="51">
        <v>45132</v>
      </c>
      <c r="E1364" s="51" t="s">
        <v>2646</v>
      </c>
      <c r="F1364" s="51" t="s">
        <v>2623</v>
      </c>
      <c r="G1364" s="49" t="s">
        <v>2696</v>
      </c>
      <c r="H1364" s="49" t="s">
        <v>19</v>
      </c>
      <c r="I1364" s="49" t="str">
        <f t="shared" si="168"/>
        <v>Neutral</v>
      </c>
      <c r="J1364" s="45">
        <v>9001</v>
      </c>
      <c r="K1364" s="49" t="s">
        <v>45</v>
      </c>
      <c r="L1364" s="82" t="str">
        <f>IF(J1364=9001,VLOOKUP(K1364,'ISO-reference'!$C$1:$D$67,2,FALSE),IF(J1364=45001,VLOOKUP(K1364,'ISO-reference'!$A$1:$B$40,2,FALSE),IF(J1364=21001,VLOOKUP(K1364,'ISO-reference'!$E$1:$F$75,2,FALSE),"No ISO Mapping")))</f>
        <v xml:space="preserve"> People</v>
      </c>
      <c r="M1364" s="49" t="s">
        <v>13</v>
      </c>
      <c r="N1364" s="16"/>
      <c r="O1364" s="52">
        <f t="shared" si="165"/>
        <v>45192</v>
      </c>
      <c r="P1364" s="52">
        <v>45212</v>
      </c>
      <c r="Q1364" s="82" t="s">
        <v>2839</v>
      </c>
      <c r="R1364" s="32" t="str">
        <f t="shared" si="161"/>
        <v>Closed</v>
      </c>
      <c r="S1364" s="17">
        <f t="shared" ca="1" si="166"/>
        <v>80</v>
      </c>
      <c r="T1364" s="17">
        <f t="shared" si="167"/>
        <v>20</v>
      </c>
      <c r="U1364" s="45">
        <v>1366</v>
      </c>
      <c r="V1364" s="45" t="s">
        <v>2128</v>
      </c>
    </row>
    <row r="1365" spans="1:22" ht="220.8">
      <c r="A1365" s="45">
        <v>1364</v>
      </c>
      <c r="B1365" s="95" t="s">
        <v>2684</v>
      </c>
      <c r="C1365" s="49" t="s">
        <v>9</v>
      </c>
      <c r="D1365" s="51">
        <v>45132</v>
      </c>
      <c r="E1365" s="51" t="s">
        <v>2646</v>
      </c>
      <c r="F1365" s="51" t="s">
        <v>2623</v>
      </c>
      <c r="G1365" s="49" t="s">
        <v>2693</v>
      </c>
      <c r="H1365" s="49" t="s">
        <v>19</v>
      </c>
      <c r="I1365" s="49" t="str">
        <f t="shared" si="168"/>
        <v>Neutral</v>
      </c>
      <c r="J1365" s="45">
        <v>9001</v>
      </c>
      <c r="K1365" s="49">
        <v>7.3</v>
      </c>
      <c r="L1365" s="82" t="str">
        <f>IF(J1365=9001,VLOOKUP(K1365,'ISO-reference'!$C$1:$D$67,2,FALSE),IF(J1365=45001,VLOOKUP(K1365,'ISO-reference'!$A$1:$B$40,2,FALSE),IF(J1365=21001,VLOOKUP(K1365,'ISO-reference'!$E$1:$F$75,2,FALSE),"No ISO Mapping")))</f>
        <v xml:space="preserve"> Awareness</v>
      </c>
      <c r="M1365" s="49" t="s">
        <v>94</v>
      </c>
      <c r="N1365" s="16"/>
      <c r="O1365" s="52">
        <f t="shared" si="165"/>
        <v>45192</v>
      </c>
      <c r="P1365" s="52">
        <v>45174</v>
      </c>
      <c r="Q1365" s="82" t="s">
        <v>2838</v>
      </c>
      <c r="R1365" s="32" t="str">
        <f t="shared" si="161"/>
        <v>Closed</v>
      </c>
      <c r="S1365" s="17">
        <f t="shared" ca="1" si="166"/>
        <v>42</v>
      </c>
      <c r="T1365" s="17">
        <f t="shared" si="167"/>
        <v>-18</v>
      </c>
      <c r="U1365" s="45">
        <v>1367</v>
      </c>
      <c r="V1365" s="45" t="s">
        <v>2128</v>
      </c>
    </row>
    <row r="1366" spans="1:22" ht="27.6">
      <c r="A1366" s="45">
        <v>1365</v>
      </c>
      <c r="B1366" s="82" t="s">
        <v>2685</v>
      </c>
      <c r="C1366" s="49" t="s">
        <v>9</v>
      </c>
      <c r="D1366" s="51">
        <v>45132</v>
      </c>
      <c r="E1366" s="51" t="s">
        <v>2646</v>
      </c>
      <c r="F1366" s="51" t="s">
        <v>2623</v>
      </c>
      <c r="G1366" s="49" t="s">
        <v>2693</v>
      </c>
      <c r="H1366" s="49" t="s">
        <v>19</v>
      </c>
      <c r="I1366" s="49" t="str">
        <f t="shared" si="168"/>
        <v>Neutral</v>
      </c>
      <c r="J1366" s="45">
        <v>9001</v>
      </c>
      <c r="K1366" s="49">
        <v>9.1</v>
      </c>
      <c r="L1366" s="82" t="str">
        <f>IF(J1366=9001,VLOOKUP(K1366,'ISO-reference'!$C$1:$D$67,2,FALSE),IF(J1366=45001,VLOOKUP(K1366,'ISO-reference'!$A$1:$B$40,2,FALSE),IF(J1366=21001,VLOOKUP(K1366,'ISO-reference'!$E$1:$F$75,2,FALSE),"No ISO Mapping")))</f>
        <v xml:space="preserve"> Monitoring, measurement, analysis &amp; evaluation</v>
      </c>
      <c r="M1366" s="49" t="s">
        <v>16</v>
      </c>
      <c r="N1366" s="16"/>
      <c r="O1366" s="52">
        <f t="shared" si="165"/>
        <v>45192</v>
      </c>
      <c r="P1366" s="52" t="s">
        <v>2128</v>
      </c>
      <c r="Q1366" s="82"/>
      <c r="R1366" s="32" t="str">
        <f t="shared" si="161"/>
        <v>Open</v>
      </c>
      <c r="S1366" s="17">
        <f t="shared" ca="1" si="166"/>
        <v>104</v>
      </c>
      <c r="T1366" s="17">
        <f t="shared" si="167"/>
        <v>0</v>
      </c>
      <c r="U1366" s="45">
        <v>1368</v>
      </c>
      <c r="V1366" s="45" t="s">
        <v>2128</v>
      </c>
    </row>
    <row r="1367" spans="1:22" ht="138">
      <c r="A1367" s="45">
        <v>1366</v>
      </c>
      <c r="B1367" s="95" t="s">
        <v>2686</v>
      </c>
      <c r="C1367" s="49" t="s">
        <v>9</v>
      </c>
      <c r="D1367" s="51">
        <v>45132</v>
      </c>
      <c r="E1367" s="51" t="s">
        <v>2646</v>
      </c>
      <c r="F1367" s="51" t="s">
        <v>2623</v>
      </c>
      <c r="G1367" s="49" t="s">
        <v>2693</v>
      </c>
      <c r="H1367" s="49" t="s">
        <v>19</v>
      </c>
      <c r="I1367" s="49" t="str">
        <f t="shared" si="168"/>
        <v>Neutral</v>
      </c>
      <c r="J1367" s="45">
        <v>9001</v>
      </c>
      <c r="K1367" s="49">
        <v>9.3000000000000007</v>
      </c>
      <c r="L1367" s="82" t="str">
        <f>IF(J1367=9001,VLOOKUP(K1367,'ISO-reference'!$C$1:$D$67,2,FALSE),IF(J1367=45001,VLOOKUP(K1367,'ISO-reference'!$A$1:$B$40,2,FALSE),IF(J1367=21001,VLOOKUP(K1367,'ISO-reference'!$E$1:$F$75,2,FALSE),"No ISO Mapping")))</f>
        <v xml:space="preserve"> Management review</v>
      </c>
      <c r="M1367" s="49" t="s">
        <v>94</v>
      </c>
      <c r="N1367" s="16"/>
      <c r="O1367" s="52">
        <f t="shared" si="165"/>
        <v>45192</v>
      </c>
      <c r="P1367" s="52">
        <v>45212</v>
      </c>
      <c r="Q1367" s="82" t="s">
        <v>2837</v>
      </c>
      <c r="R1367" s="32" t="str">
        <f t="shared" si="161"/>
        <v>Closed</v>
      </c>
      <c r="S1367" s="17">
        <f t="shared" ca="1" si="166"/>
        <v>80</v>
      </c>
      <c r="T1367" s="17">
        <f t="shared" si="167"/>
        <v>20</v>
      </c>
      <c r="U1367" s="45">
        <v>1369</v>
      </c>
      <c r="V1367" s="45" t="s">
        <v>2128</v>
      </c>
    </row>
    <row r="1368" spans="1:22" ht="96.6">
      <c r="A1368" s="45">
        <v>1367</v>
      </c>
      <c r="B1368" s="95" t="s">
        <v>2687</v>
      </c>
      <c r="C1368" s="49" t="s">
        <v>9</v>
      </c>
      <c r="D1368" s="51">
        <v>45132</v>
      </c>
      <c r="E1368" s="51" t="s">
        <v>2646</v>
      </c>
      <c r="F1368" s="51" t="s">
        <v>2623</v>
      </c>
      <c r="G1368" s="49" t="s">
        <v>2693</v>
      </c>
      <c r="H1368" s="49" t="s">
        <v>19</v>
      </c>
      <c r="I1368" s="49" t="str">
        <f t="shared" si="168"/>
        <v>Neutral</v>
      </c>
      <c r="J1368" s="45">
        <v>9001</v>
      </c>
      <c r="K1368" s="49">
        <v>7.5</v>
      </c>
      <c r="L1368" s="82" t="str">
        <f>IF(J1368=9001,VLOOKUP(K1368,'ISO-reference'!$C$1:$D$67,2,FALSE),IF(J1368=45001,VLOOKUP(K1368,'ISO-reference'!$A$1:$B$40,2,FALSE),IF(J1368=21001,VLOOKUP(K1368,'ISO-reference'!$E$1:$F$75,2,FALSE),"No ISO Mapping")))</f>
        <v xml:space="preserve"> Documented information</v>
      </c>
      <c r="M1368" s="49" t="s">
        <v>94</v>
      </c>
      <c r="N1368" s="16"/>
      <c r="O1368" s="52">
        <f t="shared" si="165"/>
        <v>45192</v>
      </c>
      <c r="P1368" s="52">
        <v>45212</v>
      </c>
      <c r="Q1368" s="82" t="s">
        <v>2836</v>
      </c>
      <c r="R1368" s="32" t="str">
        <f t="shared" si="161"/>
        <v>Closed</v>
      </c>
      <c r="S1368" s="17">
        <f t="shared" ca="1" si="166"/>
        <v>80</v>
      </c>
      <c r="T1368" s="17">
        <f t="shared" si="167"/>
        <v>20</v>
      </c>
      <c r="U1368" s="45">
        <v>1370</v>
      </c>
      <c r="V1368" s="45" t="s">
        <v>2128</v>
      </c>
    </row>
    <row r="1369" spans="1:22" ht="27.6">
      <c r="A1369" s="99">
        <v>1368</v>
      </c>
      <c r="B1369" s="100" t="s">
        <v>2697</v>
      </c>
      <c r="C1369" s="101" t="s">
        <v>9</v>
      </c>
      <c r="D1369" s="102">
        <v>45157</v>
      </c>
      <c r="E1369" s="102" t="s">
        <v>2553</v>
      </c>
      <c r="F1369" s="102" t="s">
        <v>2698</v>
      </c>
      <c r="G1369" s="102" t="s">
        <v>2699</v>
      </c>
      <c r="H1369" s="101" t="s">
        <v>19</v>
      </c>
      <c r="I1369" s="49" t="str">
        <f t="shared" si="168"/>
        <v>Neutral</v>
      </c>
      <c r="J1369" s="103">
        <v>45001</v>
      </c>
      <c r="K1369" s="101" t="s">
        <v>433</v>
      </c>
      <c r="L1369" s="104" t="e">
        <f>IF(J1369=9001,VLOOKUP(K1369,'[1]ISO-reference'!$C$1:$D$67,2,FALSE),IF(J1369=45001,VLOOKUP(K1369,'[1]ISO-reference'!$A$1:$B$40,2,FALSE),IF(J1369=21001,VLOOKUP(K1369,'[1]ISO-reference'!$E$1:$F$75,2,FALSE),"No ISO Mapping")))</f>
        <v>#N/A</v>
      </c>
      <c r="M1369" s="101" t="s">
        <v>16</v>
      </c>
      <c r="N1369" s="103"/>
      <c r="O1369" s="105">
        <f t="shared" si="165"/>
        <v>45217</v>
      </c>
      <c r="P1369" s="105">
        <v>45200</v>
      </c>
      <c r="Q1369" s="82" t="s">
        <v>2822</v>
      </c>
      <c r="R1369" s="106" t="str">
        <f t="shared" si="161"/>
        <v>Closed</v>
      </c>
      <c r="S1369" s="107">
        <f ca="1">IF(P1369="NA",TODAY()-D1369, P1369-D1369)</f>
        <v>43</v>
      </c>
      <c r="T1369" s="107">
        <f>IF(R1369="Open",0, P1369-O1369)</f>
        <v>-17</v>
      </c>
      <c r="U1369" s="107">
        <v>1371</v>
      </c>
      <c r="V1369" s="108" t="s">
        <v>2128</v>
      </c>
    </row>
    <row r="1370" spans="1:22" ht="27.6">
      <c r="A1370" s="99">
        <v>1369</v>
      </c>
      <c r="B1370" s="100" t="s">
        <v>2700</v>
      </c>
      <c r="C1370" s="101" t="s">
        <v>9</v>
      </c>
      <c r="D1370" s="102">
        <v>45157</v>
      </c>
      <c r="E1370" s="102" t="s">
        <v>2553</v>
      </c>
      <c r="F1370" s="102" t="s">
        <v>2698</v>
      </c>
      <c r="G1370" s="102" t="s">
        <v>2699</v>
      </c>
      <c r="H1370" s="101" t="s">
        <v>88</v>
      </c>
      <c r="I1370" s="49" t="str">
        <f t="shared" si="168"/>
        <v>Neutral</v>
      </c>
      <c r="J1370" s="103">
        <v>45001</v>
      </c>
      <c r="K1370" s="101">
        <v>8.1999999999999993</v>
      </c>
      <c r="L1370" s="104" t="e">
        <f>IF(J1370=9001,VLOOKUP(K1370,'[1]ISO-reference'!$C$1:$D$67,2,FALSE),IF(J1370=45001,VLOOKUP(K1370,'[1]ISO-reference'!$A$1:$B$40,2,FALSE),IF(J1370=21001,VLOOKUP(K1370,'[1]ISO-reference'!$E$1:$F$75,2,FALSE),"No ISO Mapping")))</f>
        <v>#N/A</v>
      </c>
      <c r="M1370" s="101" t="s">
        <v>16</v>
      </c>
      <c r="N1370" s="103"/>
      <c r="O1370" s="105">
        <f t="shared" si="165"/>
        <v>45217</v>
      </c>
      <c r="P1370" s="105">
        <v>45197</v>
      </c>
      <c r="Q1370" s="82" t="s">
        <v>2823</v>
      </c>
      <c r="R1370" s="106" t="str">
        <f t="shared" si="161"/>
        <v>Closed</v>
      </c>
      <c r="S1370" s="107">
        <f t="shared" ref="S1370:S1431" ca="1" si="169">IF(P1370="NA",TODAY()-D1370, P1370-D1370)</f>
        <v>40</v>
      </c>
      <c r="T1370" s="107">
        <f t="shared" ref="T1370:T1431" si="170">IF(R1370="Open",0, P1370-O1370)</f>
        <v>-20</v>
      </c>
      <c r="U1370" s="107">
        <v>1372</v>
      </c>
      <c r="V1370" s="108" t="s">
        <v>2128</v>
      </c>
    </row>
    <row r="1371" spans="1:22" ht="27.6">
      <c r="A1371" s="99">
        <v>1370</v>
      </c>
      <c r="B1371" s="100" t="s">
        <v>2701</v>
      </c>
      <c r="C1371" s="101" t="s">
        <v>9</v>
      </c>
      <c r="D1371" s="102">
        <v>45157</v>
      </c>
      <c r="E1371" s="102" t="s">
        <v>2553</v>
      </c>
      <c r="F1371" s="102" t="s">
        <v>2698</v>
      </c>
      <c r="G1371" s="102" t="s">
        <v>2699</v>
      </c>
      <c r="H1371" s="101" t="s">
        <v>19</v>
      </c>
      <c r="I1371" s="49" t="str">
        <f t="shared" si="168"/>
        <v>Neutral</v>
      </c>
      <c r="J1371" s="103">
        <v>45001</v>
      </c>
      <c r="K1371" s="101">
        <v>8.1999999999999993</v>
      </c>
      <c r="L1371" s="104" t="e">
        <f>IF(J1371=9001,VLOOKUP(K1371,'[1]ISO-reference'!$C$1:$D$67,2,FALSE),IF(J1371=45001,VLOOKUP(K1371,'[1]ISO-reference'!$A$1:$B$40,2,FALSE),IF(J1371=21001,VLOOKUP(K1371,'[1]ISO-reference'!$E$1:$F$75,2,FALSE),"No ISO Mapping")))</f>
        <v>#N/A</v>
      </c>
      <c r="M1371" s="101" t="s">
        <v>16</v>
      </c>
      <c r="N1371" s="103"/>
      <c r="O1371" s="105">
        <f t="shared" si="165"/>
        <v>45217</v>
      </c>
      <c r="P1371" s="105">
        <v>45182</v>
      </c>
      <c r="Q1371" s="82" t="s">
        <v>2824</v>
      </c>
      <c r="R1371" s="106" t="str">
        <f t="shared" si="161"/>
        <v>Closed</v>
      </c>
      <c r="S1371" s="107">
        <f t="shared" ca="1" si="169"/>
        <v>25</v>
      </c>
      <c r="T1371" s="107">
        <f t="shared" si="170"/>
        <v>-35</v>
      </c>
      <c r="U1371" s="107">
        <v>1373</v>
      </c>
      <c r="V1371" s="108" t="s">
        <v>2128</v>
      </c>
    </row>
    <row r="1372" spans="1:22" ht="27.6">
      <c r="A1372" s="99">
        <v>1371</v>
      </c>
      <c r="B1372" s="100" t="s">
        <v>2702</v>
      </c>
      <c r="C1372" s="101" t="s">
        <v>9</v>
      </c>
      <c r="D1372" s="102">
        <v>45157</v>
      </c>
      <c r="E1372" s="102" t="s">
        <v>2553</v>
      </c>
      <c r="F1372" s="102" t="s">
        <v>2698</v>
      </c>
      <c r="G1372" s="102" t="s">
        <v>2699</v>
      </c>
      <c r="H1372" s="101" t="s">
        <v>88</v>
      </c>
      <c r="I1372" s="49" t="str">
        <f t="shared" si="168"/>
        <v>Neutral</v>
      </c>
      <c r="J1372" s="103">
        <v>9001</v>
      </c>
      <c r="K1372" s="101" t="s">
        <v>123</v>
      </c>
      <c r="L1372" s="104" t="e">
        <f>IF(J1372=9001,VLOOKUP(K1372,'[1]ISO-reference'!$C$1:$D$67,2,FALSE),IF(J1372=45001,VLOOKUP(K1372,'[1]ISO-reference'!$A$1:$B$40,2,FALSE),IF(J1372=21001,VLOOKUP(K1372,'[1]ISO-reference'!$E$1:$F$75,2,FALSE),"No ISO Mapping")))</f>
        <v>#N/A</v>
      </c>
      <c r="M1372" s="101" t="s">
        <v>489</v>
      </c>
      <c r="N1372" s="103"/>
      <c r="O1372" s="105">
        <f t="shared" si="165"/>
        <v>45217</v>
      </c>
      <c r="P1372" s="105">
        <v>45202</v>
      </c>
      <c r="Q1372" s="82" t="s">
        <v>2825</v>
      </c>
      <c r="R1372" s="106" t="str">
        <f t="shared" si="161"/>
        <v>Closed</v>
      </c>
      <c r="S1372" s="107">
        <f t="shared" ca="1" si="169"/>
        <v>45</v>
      </c>
      <c r="T1372" s="107">
        <f t="shared" si="170"/>
        <v>-15</v>
      </c>
      <c r="U1372" s="107">
        <v>1374</v>
      </c>
      <c r="V1372" s="108" t="s">
        <v>2128</v>
      </c>
    </row>
    <row r="1373" spans="1:22" ht="27.6">
      <c r="A1373" s="99">
        <v>1372</v>
      </c>
      <c r="B1373" s="100" t="s">
        <v>2703</v>
      </c>
      <c r="C1373" s="101" t="s">
        <v>9</v>
      </c>
      <c r="D1373" s="102">
        <v>45157</v>
      </c>
      <c r="E1373" s="102" t="s">
        <v>2553</v>
      </c>
      <c r="F1373" s="102" t="s">
        <v>2698</v>
      </c>
      <c r="G1373" s="102" t="s">
        <v>2699</v>
      </c>
      <c r="H1373" s="101" t="s">
        <v>19</v>
      </c>
      <c r="I1373" s="49" t="str">
        <f t="shared" si="168"/>
        <v>Neutral</v>
      </c>
      <c r="J1373" s="103">
        <v>9001</v>
      </c>
      <c r="K1373" s="101" t="s">
        <v>123</v>
      </c>
      <c r="L1373" s="104" t="e">
        <f>IF(J1373=9001,VLOOKUP(K1373,'[1]ISO-reference'!$C$1:$D$67,2,FALSE),IF(J1373=45001,VLOOKUP(K1373,'[1]ISO-reference'!$A$1:$B$40,2,FALSE),IF(J1373=21001,VLOOKUP(K1373,'[1]ISO-reference'!$E$1:$F$75,2,FALSE),"No ISO Mapping")))</f>
        <v>#N/A</v>
      </c>
      <c r="M1373" s="101" t="s">
        <v>489</v>
      </c>
      <c r="N1373" s="103"/>
      <c r="O1373" s="105">
        <f t="shared" si="165"/>
        <v>45217</v>
      </c>
      <c r="P1373" s="105">
        <v>45202</v>
      </c>
      <c r="Q1373" s="82" t="s">
        <v>2826</v>
      </c>
      <c r="R1373" s="106" t="str">
        <f t="shared" si="161"/>
        <v>Closed</v>
      </c>
      <c r="S1373" s="107">
        <f t="shared" ca="1" si="169"/>
        <v>45</v>
      </c>
      <c r="T1373" s="107">
        <f t="shared" si="170"/>
        <v>-15</v>
      </c>
      <c r="U1373" s="107">
        <v>1375</v>
      </c>
      <c r="V1373" s="108" t="s">
        <v>2128</v>
      </c>
    </row>
    <row r="1374" spans="1:22" ht="27.6">
      <c r="A1374" s="99">
        <v>1373</v>
      </c>
      <c r="B1374" s="100" t="s">
        <v>2704</v>
      </c>
      <c r="C1374" s="101" t="s">
        <v>9</v>
      </c>
      <c r="D1374" s="102">
        <v>45157</v>
      </c>
      <c r="E1374" s="102" t="s">
        <v>2553</v>
      </c>
      <c r="F1374" s="102" t="s">
        <v>2698</v>
      </c>
      <c r="G1374" s="102" t="s">
        <v>2699</v>
      </c>
      <c r="H1374" s="101" t="s">
        <v>88</v>
      </c>
      <c r="I1374" s="49" t="str">
        <f t="shared" si="168"/>
        <v>Neutral</v>
      </c>
      <c r="J1374" s="103">
        <v>9001</v>
      </c>
      <c r="K1374" s="101" t="s">
        <v>57</v>
      </c>
      <c r="L1374" s="104" t="e">
        <f>IF(J1374=9001,VLOOKUP(K1374,'[1]ISO-reference'!$C$1:$D$67,2,FALSE),IF(J1374=45001,VLOOKUP(K1374,'[1]ISO-reference'!$A$1:$B$40,2,FALSE),IF(J1374=21001,VLOOKUP(K1374,'[1]ISO-reference'!$E$1:$F$75,2,FALSE),"No ISO Mapping")))</f>
        <v>#N/A</v>
      </c>
      <c r="M1374" s="101" t="s">
        <v>13</v>
      </c>
      <c r="N1374" s="103"/>
      <c r="O1374" s="105">
        <f t="shared" si="165"/>
        <v>45217</v>
      </c>
      <c r="P1374" s="105">
        <v>45202</v>
      </c>
      <c r="Q1374" s="82" t="s">
        <v>2827</v>
      </c>
      <c r="R1374" s="106" t="str">
        <f t="shared" si="161"/>
        <v>Closed</v>
      </c>
      <c r="S1374" s="107">
        <f t="shared" ca="1" si="169"/>
        <v>45</v>
      </c>
      <c r="T1374" s="107">
        <f t="shared" si="170"/>
        <v>-15</v>
      </c>
      <c r="U1374" s="107">
        <v>1376</v>
      </c>
      <c r="V1374" s="108" t="s">
        <v>2128</v>
      </c>
    </row>
    <row r="1375" spans="1:22" ht="41.4">
      <c r="A1375" s="99">
        <v>1374</v>
      </c>
      <c r="B1375" s="100" t="s">
        <v>2705</v>
      </c>
      <c r="C1375" s="101" t="s">
        <v>9</v>
      </c>
      <c r="D1375" s="102">
        <v>45157</v>
      </c>
      <c r="E1375" s="102" t="s">
        <v>2553</v>
      </c>
      <c r="F1375" s="102" t="s">
        <v>2698</v>
      </c>
      <c r="G1375" s="102" t="s">
        <v>2699</v>
      </c>
      <c r="H1375" s="101" t="s">
        <v>19</v>
      </c>
      <c r="I1375" s="49" t="str">
        <f t="shared" si="168"/>
        <v>Neutral</v>
      </c>
      <c r="J1375" s="103">
        <v>9001</v>
      </c>
      <c r="K1375" s="101" t="s">
        <v>57</v>
      </c>
      <c r="L1375" s="104" t="e">
        <f>IF(J1375=9001,VLOOKUP(K1375,'[1]ISO-reference'!$C$1:$D$67,2,FALSE),IF(J1375=45001,VLOOKUP(K1375,'[1]ISO-reference'!$A$1:$B$40,2,FALSE),IF(J1375=21001,VLOOKUP(K1375,'[1]ISO-reference'!$E$1:$F$75,2,FALSE),"No ISO Mapping")))</f>
        <v>#N/A</v>
      </c>
      <c r="M1375" s="101" t="s">
        <v>13</v>
      </c>
      <c r="N1375" s="103"/>
      <c r="O1375" s="105">
        <f t="shared" si="165"/>
        <v>45217</v>
      </c>
      <c r="P1375" s="105">
        <v>45182</v>
      </c>
      <c r="Q1375" s="82" t="s">
        <v>2828</v>
      </c>
      <c r="R1375" s="106" t="str">
        <f t="shared" si="161"/>
        <v>Closed</v>
      </c>
      <c r="S1375" s="107">
        <f t="shared" ca="1" si="169"/>
        <v>25</v>
      </c>
      <c r="T1375" s="107">
        <f t="shared" si="170"/>
        <v>-35</v>
      </c>
      <c r="U1375" s="107">
        <v>1377</v>
      </c>
      <c r="V1375" s="108" t="s">
        <v>2128</v>
      </c>
    </row>
    <row r="1376" spans="1:22" ht="27.6">
      <c r="A1376" s="99">
        <v>1375</v>
      </c>
      <c r="B1376" s="100" t="s">
        <v>2706</v>
      </c>
      <c r="C1376" s="101" t="s">
        <v>9</v>
      </c>
      <c r="D1376" s="102">
        <v>45157</v>
      </c>
      <c r="E1376" s="102" t="s">
        <v>2553</v>
      </c>
      <c r="F1376" s="102" t="s">
        <v>2698</v>
      </c>
      <c r="G1376" s="102" t="s">
        <v>2699</v>
      </c>
      <c r="H1376" s="101" t="s">
        <v>19</v>
      </c>
      <c r="I1376" s="49" t="str">
        <f t="shared" si="168"/>
        <v>Neutral</v>
      </c>
      <c r="J1376" s="103">
        <v>9001</v>
      </c>
      <c r="K1376" s="101" t="s">
        <v>57</v>
      </c>
      <c r="L1376" s="104" t="e">
        <f>IF(J1376=9001,VLOOKUP(K1376,'[1]ISO-reference'!$C$1:$D$67,2,FALSE),IF(J1376=45001,VLOOKUP(K1376,'[1]ISO-reference'!$A$1:$B$40,2,FALSE),IF(J1376=21001,VLOOKUP(K1376,'[1]ISO-reference'!$E$1:$F$75,2,FALSE),"No ISO Mapping")))</f>
        <v>#N/A</v>
      </c>
      <c r="M1376" s="101" t="s">
        <v>16</v>
      </c>
      <c r="N1376" s="103"/>
      <c r="O1376" s="105">
        <f t="shared" si="165"/>
        <v>45217</v>
      </c>
      <c r="P1376" s="105">
        <v>45180</v>
      </c>
      <c r="Q1376" s="82" t="s">
        <v>2829</v>
      </c>
      <c r="R1376" s="106" t="str">
        <f t="shared" si="161"/>
        <v>Closed</v>
      </c>
      <c r="S1376" s="107">
        <f t="shared" ca="1" si="169"/>
        <v>23</v>
      </c>
      <c r="T1376" s="107">
        <f t="shared" si="170"/>
        <v>-37</v>
      </c>
      <c r="U1376" s="107">
        <v>1378</v>
      </c>
      <c r="V1376" s="108" t="s">
        <v>2128</v>
      </c>
    </row>
    <row r="1377" spans="1:22" ht="13.8">
      <c r="A1377" s="99">
        <v>1376</v>
      </c>
      <c r="B1377" s="100" t="s">
        <v>2707</v>
      </c>
      <c r="C1377" s="101" t="s">
        <v>9</v>
      </c>
      <c r="D1377" s="102">
        <v>45180</v>
      </c>
      <c r="E1377" s="102" t="s">
        <v>2708</v>
      </c>
      <c r="F1377" s="102" t="s">
        <v>76</v>
      </c>
      <c r="G1377" s="102" t="s">
        <v>2709</v>
      </c>
      <c r="H1377" s="101" t="s">
        <v>88</v>
      </c>
      <c r="I1377" s="49" t="str">
        <f t="shared" si="168"/>
        <v>Neutral</v>
      </c>
      <c r="J1377" s="103">
        <v>45001</v>
      </c>
      <c r="K1377" s="101" t="s">
        <v>591</v>
      </c>
      <c r="L1377" s="104" t="e">
        <f>IF(J1377=9001,VLOOKUP(K1377,'[1]ISO-reference'!$C$1:$D$67,2,FALSE),IF(J1377=45001,VLOOKUP(K1377,'[1]ISO-reference'!$A$1:$B$40,2,FALSE),IF(J1377=21001,VLOOKUP(K1377,'[1]ISO-reference'!$E$1:$F$75,2,FALSE),"No ISO Mapping")))</f>
        <v>#N/A</v>
      </c>
      <c r="M1377" s="101" t="s">
        <v>16</v>
      </c>
      <c r="N1377" s="103"/>
      <c r="O1377" s="105">
        <f t="shared" si="165"/>
        <v>45240</v>
      </c>
      <c r="P1377" s="105" t="s">
        <v>2128</v>
      </c>
      <c r="Q1377" s="104"/>
      <c r="R1377" s="106" t="str">
        <f t="shared" si="161"/>
        <v>Open</v>
      </c>
      <c r="S1377" s="107">
        <f t="shared" ca="1" si="169"/>
        <v>56</v>
      </c>
      <c r="T1377" s="107">
        <f t="shared" si="170"/>
        <v>0</v>
      </c>
      <c r="U1377" s="107">
        <v>1379</v>
      </c>
      <c r="V1377" s="108" t="s">
        <v>2128</v>
      </c>
    </row>
    <row r="1378" spans="1:22" ht="13.8">
      <c r="A1378" s="99">
        <v>1377</v>
      </c>
      <c r="B1378" s="100" t="s">
        <v>2710</v>
      </c>
      <c r="C1378" s="101" t="s">
        <v>9</v>
      </c>
      <c r="D1378" s="102">
        <v>45180</v>
      </c>
      <c r="E1378" s="102" t="s">
        <v>2708</v>
      </c>
      <c r="F1378" s="102" t="s">
        <v>76</v>
      </c>
      <c r="G1378" s="102" t="s">
        <v>2709</v>
      </c>
      <c r="H1378" s="101" t="s">
        <v>88</v>
      </c>
      <c r="I1378" s="49" t="str">
        <f t="shared" si="168"/>
        <v>Neutral</v>
      </c>
      <c r="J1378" s="103">
        <v>45001</v>
      </c>
      <c r="K1378" s="101" t="s">
        <v>591</v>
      </c>
      <c r="L1378" s="104" t="e">
        <f>IF(J1378=9001,VLOOKUP(K1378,'[1]ISO-reference'!$C$1:$D$67,2,FALSE),IF(J1378=45001,VLOOKUP(K1378,'[1]ISO-reference'!$A$1:$B$40,2,FALSE),IF(J1378=21001,VLOOKUP(K1378,'[1]ISO-reference'!$E$1:$F$75,2,FALSE),"No ISO Mapping")))</f>
        <v>#N/A</v>
      </c>
      <c r="M1378" s="101" t="s">
        <v>16</v>
      </c>
      <c r="N1378" s="103"/>
      <c r="O1378" s="105">
        <f t="shared" si="165"/>
        <v>45240</v>
      </c>
      <c r="P1378" s="105" t="s">
        <v>2128</v>
      </c>
      <c r="Q1378" s="104"/>
      <c r="R1378" s="106" t="str">
        <f t="shared" si="161"/>
        <v>Open</v>
      </c>
      <c r="S1378" s="107">
        <f t="shared" ca="1" si="169"/>
        <v>56</v>
      </c>
      <c r="T1378" s="107">
        <f t="shared" si="170"/>
        <v>0</v>
      </c>
      <c r="U1378" s="107">
        <v>1380</v>
      </c>
      <c r="V1378" s="108" t="s">
        <v>2128</v>
      </c>
    </row>
    <row r="1379" spans="1:22" ht="13.8">
      <c r="A1379" s="99">
        <v>1378</v>
      </c>
      <c r="B1379" s="100" t="s">
        <v>2711</v>
      </c>
      <c r="C1379" s="101" t="s">
        <v>9</v>
      </c>
      <c r="D1379" s="102">
        <v>45180</v>
      </c>
      <c r="E1379" s="102" t="s">
        <v>2708</v>
      </c>
      <c r="F1379" s="102" t="s">
        <v>76</v>
      </c>
      <c r="G1379" s="102" t="s">
        <v>2709</v>
      </c>
      <c r="H1379" s="101" t="s">
        <v>88</v>
      </c>
      <c r="I1379" s="49" t="str">
        <f t="shared" si="168"/>
        <v>Neutral</v>
      </c>
      <c r="J1379" s="103">
        <v>45001</v>
      </c>
      <c r="K1379" s="101" t="s">
        <v>591</v>
      </c>
      <c r="L1379" s="104" t="e">
        <f>IF(J1379=9001,VLOOKUP(K1379,'[1]ISO-reference'!$C$1:$D$67,2,FALSE),IF(J1379=45001,VLOOKUP(K1379,'[1]ISO-reference'!$A$1:$B$40,2,FALSE),IF(J1379=21001,VLOOKUP(K1379,'[1]ISO-reference'!$E$1:$F$75,2,FALSE),"No ISO Mapping")))</f>
        <v>#N/A</v>
      </c>
      <c r="M1379" s="101" t="s">
        <v>16</v>
      </c>
      <c r="N1379" s="103"/>
      <c r="O1379" s="105">
        <f t="shared" si="165"/>
        <v>45240</v>
      </c>
      <c r="P1379" s="105" t="s">
        <v>2128</v>
      </c>
      <c r="Q1379" s="104"/>
      <c r="R1379" s="106" t="str">
        <f t="shared" ref="R1379:R1442" si="171">IF(P1379="NA", "Open", "Closed")</f>
        <v>Open</v>
      </c>
      <c r="S1379" s="107">
        <f t="shared" ca="1" si="169"/>
        <v>56</v>
      </c>
      <c r="T1379" s="107">
        <f t="shared" si="170"/>
        <v>0</v>
      </c>
      <c r="U1379" s="107">
        <v>1381</v>
      </c>
      <c r="V1379" s="108" t="s">
        <v>2128</v>
      </c>
    </row>
    <row r="1380" spans="1:22" ht="13.8">
      <c r="A1380" s="99">
        <v>1379</v>
      </c>
      <c r="B1380" s="100" t="s">
        <v>2712</v>
      </c>
      <c r="C1380" s="101" t="s">
        <v>9</v>
      </c>
      <c r="D1380" s="102">
        <v>45180</v>
      </c>
      <c r="E1380" s="102" t="s">
        <v>2708</v>
      </c>
      <c r="F1380" s="102" t="s">
        <v>76</v>
      </c>
      <c r="G1380" s="102" t="s">
        <v>2709</v>
      </c>
      <c r="H1380" s="101" t="s">
        <v>88</v>
      </c>
      <c r="I1380" s="49" t="str">
        <f t="shared" si="168"/>
        <v>Neutral</v>
      </c>
      <c r="J1380" s="103">
        <v>45001</v>
      </c>
      <c r="K1380" s="101">
        <v>8.1999999999999993</v>
      </c>
      <c r="L1380" s="104" t="e">
        <f>IF(J1380=9001,VLOOKUP(K1380,'[1]ISO-reference'!$C$1:$D$67,2,FALSE),IF(J1380=45001,VLOOKUP(K1380,'[1]ISO-reference'!$A$1:$B$40,2,FALSE),IF(J1380=21001,VLOOKUP(K1380,'[1]ISO-reference'!$E$1:$F$75,2,FALSE),"No ISO Mapping")))</f>
        <v>#N/A</v>
      </c>
      <c r="M1380" s="101" t="s">
        <v>16</v>
      </c>
      <c r="N1380" s="103"/>
      <c r="O1380" s="105">
        <f t="shared" si="165"/>
        <v>45240</v>
      </c>
      <c r="P1380" s="105" t="s">
        <v>2128</v>
      </c>
      <c r="Q1380" s="104"/>
      <c r="R1380" s="106" t="str">
        <f t="shared" si="171"/>
        <v>Open</v>
      </c>
      <c r="S1380" s="107">
        <f t="shared" ca="1" si="169"/>
        <v>56</v>
      </c>
      <c r="T1380" s="107">
        <f t="shared" si="170"/>
        <v>0</v>
      </c>
      <c r="U1380" s="107">
        <v>1382</v>
      </c>
      <c r="V1380" s="108" t="s">
        <v>2128</v>
      </c>
    </row>
    <row r="1381" spans="1:22" ht="13.8">
      <c r="A1381" s="99">
        <v>1380</v>
      </c>
      <c r="B1381" s="100" t="s">
        <v>2713</v>
      </c>
      <c r="C1381" s="101" t="s">
        <v>9</v>
      </c>
      <c r="D1381" s="102">
        <v>45180</v>
      </c>
      <c r="E1381" s="102" t="s">
        <v>2708</v>
      </c>
      <c r="F1381" s="102" t="s">
        <v>76</v>
      </c>
      <c r="G1381" s="102" t="s">
        <v>2709</v>
      </c>
      <c r="H1381" s="101" t="s">
        <v>88</v>
      </c>
      <c r="I1381" s="49" t="str">
        <f t="shared" si="168"/>
        <v>Neutral</v>
      </c>
      <c r="J1381" s="103">
        <v>45001</v>
      </c>
      <c r="K1381" s="101">
        <v>8.1999999999999993</v>
      </c>
      <c r="L1381" s="104" t="e">
        <f>IF(J1381=9001,VLOOKUP(K1381,'[1]ISO-reference'!$C$1:$D$67,2,FALSE),IF(J1381=45001,VLOOKUP(K1381,'[1]ISO-reference'!$A$1:$B$40,2,FALSE),IF(J1381=21001,VLOOKUP(K1381,'[1]ISO-reference'!$E$1:$F$75,2,FALSE),"No ISO Mapping")))</f>
        <v>#N/A</v>
      </c>
      <c r="M1381" s="101" t="s">
        <v>16</v>
      </c>
      <c r="N1381" s="103"/>
      <c r="O1381" s="105">
        <f t="shared" si="165"/>
        <v>45240</v>
      </c>
      <c r="P1381" s="105" t="s">
        <v>2128</v>
      </c>
      <c r="Q1381" s="104"/>
      <c r="R1381" s="106" t="str">
        <f t="shared" si="171"/>
        <v>Open</v>
      </c>
      <c r="S1381" s="107">
        <f t="shared" ca="1" si="169"/>
        <v>56</v>
      </c>
      <c r="T1381" s="107">
        <f t="shared" si="170"/>
        <v>0</v>
      </c>
      <c r="U1381" s="107">
        <v>1383</v>
      </c>
      <c r="V1381" s="108" t="s">
        <v>2128</v>
      </c>
    </row>
    <row r="1382" spans="1:22" ht="13.8">
      <c r="A1382" s="99">
        <v>1381</v>
      </c>
      <c r="B1382" s="100" t="s">
        <v>2714</v>
      </c>
      <c r="C1382" s="101" t="s">
        <v>9</v>
      </c>
      <c r="D1382" s="102">
        <v>45180</v>
      </c>
      <c r="E1382" s="102" t="s">
        <v>2708</v>
      </c>
      <c r="F1382" s="102" t="s">
        <v>76</v>
      </c>
      <c r="G1382" s="101" t="s">
        <v>2715</v>
      </c>
      <c r="H1382" s="101" t="s">
        <v>88</v>
      </c>
      <c r="I1382" s="49" t="str">
        <f t="shared" si="168"/>
        <v>Neutral</v>
      </c>
      <c r="J1382" s="103">
        <v>21001</v>
      </c>
      <c r="K1382" s="101">
        <v>9.3000000000000007</v>
      </c>
      <c r="L1382" s="104" t="e">
        <f>IF(J1382=9001,VLOOKUP(K1382,'[1]ISO-reference'!$C$1:$D$67,2,FALSE),IF(J1382=45001,VLOOKUP(K1382,'[1]ISO-reference'!$A$1:$B$40,2,FALSE),IF(J1382=21001,VLOOKUP(K1382,'[1]ISO-reference'!$E$1:$F$75,2,FALSE),"No ISO Mapping")))</f>
        <v>#N/A</v>
      </c>
      <c r="M1382" s="101" t="s">
        <v>2241</v>
      </c>
      <c r="N1382" s="103"/>
      <c r="O1382" s="105">
        <f t="shared" si="165"/>
        <v>45240</v>
      </c>
      <c r="P1382" s="105" t="s">
        <v>2128</v>
      </c>
      <c r="Q1382" s="104"/>
      <c r="R1382" s="106" t="str">
        <f t="shared" si="171"/>
        <v>Open</v>
      </c>
      <c r="S1382" s="107">
        <f t="shared" ca="1" si="169"/>
        <v>56</v>
      </c>
      <c r="T1382" s="107">
        <f t="shared" si="170"/>
        <v>0</v>
      </c>
      <c r="U1382" s="107">
        <v>1384</v>
      </c>
      <c r="V1382" s="108" t="s">
        <v>2128</v>
      </c>
    </row>
    <row r="1383" spans="1:22" ht="13.8">
      <c r="A1383" s="99">
        <v>1382</v>
      </c>
      <c r="B1383" s="100" t="s">
        <v>2716</v>
      </c>
      <c r="C1383" s="101" t="s">
        <v>9</v>
      </c>
      <c r="D1383" s="102">
        <v>45180</v>
      </c>
      <c r="E1383" s="102" t="s">
        <v>2708</v>
      </c>
      <c r="F1383" s="102" t="s">
        <v>76</v>
      </c>
      <c r="G1383" s="101" t="s">
        <v>2715</v>
      </c>
      <c r="H1383" s="101" t="s">
        <v>19</v>
      </c>
      <c r="I1383" s="49" t="str">
        <f t="shared" si="168"/>
        <v>Neutral</v>
      </c>
      <c r="J1383" s="103">
        <v>45001</v>
      </c>
      <c r="K1383" s="101">
        <v>10.3</v>
      </c>
      <c r="L1383" s="104" t="e">
        <f>IF(J1383=9001,VLOOKUP(K1383,'[1]ISO-reference'!$C$1:$D$67,2,FALSE),IF(J1383=45001,VLOOKUP(K1383,'[1]ISO-reference'!$A$1:$B$40,2,FALSE),IF(J1383=21001,VLOOKUP(K1383,'[1]ISO-reference'!$E$1:$F$75,2,FALSE),"No ISO Mapping")))</f>
        <v>#N/A</v>
      </c>
      <c r="M1383" s="101" t="s">
        <v>16</v>
      </c>
      <c r="N1383" s="103"/>
      <c r="O1383" s="105">
        <f t="shared" si="165"/>
        <v>45240</v>
      </c>
      <c r="P1383" s="105" t="s">
        <v>2128</v>
      </c>
      <c r="Q1383" s="104"/>
      <c r="R1383" s="106" t="str">
        <f t="shared" si="171"/>
        <v>Open</v>
      </c>
      <c r="S1383" s="107">
        <f t="shared" ca="1" si="169"/>
        <v>56</v>
      </c>
      <c r="T1383" s="107">
        <f t="shared" si="170"/>
        <v>0</v>
      </c>
      <c r="U1383" s="107">
        <v>1385</v>
      </c>
      <c r="V1383" s="108" t="s">
        <v>2128</v>
      </c>
    </row>
    <row r="1384" spans="1:22" ht="13.8">
      <c r="A1384" s="99">
        <v>1383</v>
      </c>
      <c r="B1384" s="100" t="s">
        <v>2717</v>
      </c>
      <c r="C1384" s="101" t="s">
        <v>9</v>
      </c>
      <c r="D1384" s="102">
        <v>45180</v>
      </c>
      <c r="E1384" s="102" t="s">
        <v>2708</v>
      </c>
      <c r="F1384" s="102" t="s">
        <v>76</v>
      </c>
      <c r="G1384" s="101" t="s">
        <v>2715</v>
      </c>
      <c r="H1384" s="101" t="s">
        <v>88</v>
      </c>
      <c r="I1384" s="49" t="str">
        <f t="shared" si="168"/>
        <v>Neutral</v>
      </c>
      <c r="J1384" s="103">
        <v>45001</v>
      </c>
      <c r="K1384" s="101">
        <v>5.2</v>
      </c>
      <c r="L1384" s="104" t="e">
        <f>IF(J1384=9001,VLOOKUP(K1384,'[1]ISO-reference'!$C$1:$D$67,2,FALSE),IF(J1384=45001,VLOOKUP(K1384,'[1]ISO-reference'!$A$1:$B$40,2,FALSE),IF(J1384=21001,VLOOKUP(K1384,'[1]ISO-reference'!$E$1:$F$75,2,FALSE),"No ISO Mapping")))</f>
        <v>#N/A</v>
      </c>
      <c r="M1384" s="101" t="s">
        <v>16</v>
      </c>
      <c r="N1384" s="103"/>
      <c r="O1384" s="105">
        <f t="shared" si="165"/>
        <v>45240</v>
      </c>
      <c r="P1384" s="105" t="s">
        <v>2128</v>
      </c>
      <c r="Q1384" s="104"/>
      <c r="R1384" s="106" t="str">
        <f t="shared" si="171"/>
        <v>Open</v>
      </c>
      <c r="S1384" s="107">
        <f t="shared" ca="1" si="169"/>
        <v>56</v>
      </c>
      <c r="T1384" s="107">
        <f t="shared" si="170"/>
        <v>0</v>
      </c>
      <c r="U1384" s="107">
        <v>1386</v>
      </c>
      <c r="V1384" s="108" t="s">
        <v>2128</v>
      </c>
    </row>
    <row r="1385" spans="1:22" ht="13.8">
      <c r="A1385" s="99">
        <v>1384</v>
      </c>
      <c r="B1385" s="100" t="s">
        <v>2718</v>
      </c>
      <c r="C1385" s="101" t="s">
        <v>9</v>
      </c>
      <c r="D1385" s="102">
        <v>45180</v>
      </c>
      <c r="E1385" s="102" t="s">
        <v>2708</v>
      </c>
      <c r="F1385" s="102" t="s">
        <v>76</v>
      </c>
      <c r="G1385" s="101" t="s">
        <v>2715</v>
      </c>
      <c r="H1385" s="101" t="s">
        <v>88</v>
      </c>
      <c r="I1385" s="49" t="str">
        <f t="shared" si="168"/>
        <v>Neutral</v>
      </c>
      <c r="J1385" s="103">
        <v>45001</v>
      </c>
      <c r="K1385" s="101" t="s">
        <v>433</v>
      </c>
      <c r="L1385" s="104" t="e">
        <f>IF(J1385=9001,VLOOKUP(K1385,'[1]ISO-reference'!$C$1:$D$67,2,FALSE),IF(J1385=45001,VLOOKUP(K1385,'[1]ISO-reference'!$A$1:$B$40,2,FALSE),IF(J1385=21001,VLOOKUP(K1385,'[1]ISO-reference'!$E$1:$F$75,2,FALSE),"No ISO Mapping")))</f>
        <v>#N/A</v>
      </c>
      <c r="M1385" s="101" t="s">
        <v>2241</v>
      </c>
      <c r="N1385" s="103"/>
      <c r="O1385" s="105">
        <f t="shared" si="165"/>
        <v>45240</v>
      </c>
      <c r="P1385" s="105" t="s">
        <v>2128</v>
      </c>
      <c r="Q1385" s="104"/>
      <c r="R1385" s="106" t="str">
        <f t="shared" si="171"/>
        <v>Open</v>
      </c>
      <c r="S1385" s="107">
        <f t="shared" ca="1" si="169"/>
        <v>56</v>
      </c>
      <c r="T1385" s="107">
        <f t="shared" si="170"/>
        <v>0</v>
      </c>
      <c r="U1385" s="107">
        <v>1387</v>
      </c>
      <c r="V1385" s="108" t="s">
        <v>2128</v>
      </c>
    </row>
    <row r="1386" spans="1:22" ht="13.8">
      <c r="A1386" s="99">
        <v>1385</v>
      </c>
      <c r="B1386" s="100" t="s">
        <v>2719</v>
      </c>
      <c r="C1386" s="101" t="s">
        <v>9</v>
      </c>
      <c r="D1386" s="102">
        <v>45180</v>
      </c>
      <c r="E1386" s="102" t="s">
        <v>2708</v>
      </c>
      <c r="F1386" s="102" t="s">
        <v>76</v>
      </c>
      <c r="G1386" s="101" t="s">
        <v>2715</v>
      </c>
      <c r="H1386" s="101" t="s">
        <v>88</v>
      </c>
      <c r="I1386" s="49" t="str">
        <f t="shared" si="168"/>
        <v>Neutral</v>
      </c>
      <c r="J1386" s="103">
        <v>45001</v>
      </c>
      <c r="K1386" s="101">
        <v>8.1</v>
      </c>
      <c r="L1386" s="104" t="e">
        <f>IF(J1386=9001,VLOOKUP(K1386,'[1]ISO-reference'!$C$1:$D$67,2,FALSE),IF(J1386=45001,VLOOKUP(K1386,'[1]ISO-reference'!$A$1:$B$40,2,FALSE),IF(J1386=21001,VLOOKUP(K1386,'[1]ISO-reference'!$E$1:$F$75,2,FALSE),"No ISO Mapping")))</f>
        <v>#N/A</v>
      </c>
      <c r="M1386" s="101" t="s">
        <v>16</v>
      </c>
      <c r="N1386" s="103"/>
      <c r="O1386" s="105">
        <f t="shared" si="165"/>
        <v>45240</v>
      </c>
      <c r="P1386" s="105" t="s">
        <v>2128</v>
      </c>
      <c r="Q1386" s="104"/>
      <c r="R1386" s="106" t="str">
        <f t="shared" si="171"/>
        <v>Open</v>
      </c>
      <c r="S1386" s="107">
        <f t="shared" ca="1" si="169"/>
        <v>56</v>
      </c>
      <c r="T1386" s="107">
        <f t="shared" si="170"/>
        <v>0</v>
      </c>
      <c r="U1386" s="107">
        <v>1388</v>
      </c>
      <c r="V1386" s="108" t="s">
        <v>2128</v>
      </c>
    </row>
    <row r="1387" spans="1:22" ht="13.8">
      <c r="A1387" s="99">
        <v>1386</v>
      </c>
      <c r="B1387" s="100" t="s">
        <v>2720</v>
      </c>
      <c r="C1387" s="101" t="s">
        <v>9</v>
      </c>
      <c r="D1387" s="102">
        <v>45180</v>
      </c>
      <c r="E1387" s="102" t="s">
        <v>2708</v>
      </c>
      <c r="F1387" s="102" t="s">
        <v>76</v>
      </c>
      <c r="G1387" s="101" t="s">
        <v>2715</v>
      </c>
      <c r="H1387" s="101" t="s">
        <v>88</v>
      </c>
      <c r="I1387" s="49" t="str">
        <f t="shared" si="168"/>
        <v>Neutral</v>
      </c>
      <c r="J1387" s="103">
        <v>45001</v>
      </c>
      <c r="K1387" s="101" t="s">
        <v>591</v>
      </c>
      <c r="L1387" s="104" t="e">
        <f>IF(J1387=9001,VLOOKUP(K1387,'[1]ISO-reference'!$C$1:$D$67,2,FALSE),IF(J1387=45001,VLOOKUP(K1387,'[1]ISO-reference'!$A$1:$B$40,2,FALSE),IF(J1387=21001,VLOOKUP(K1387,'[1]ISO-reference'!$E$1:$F$75,2,FALSE),"No ISO Mapping")))</f>
        <v>#N/A</v>
      </c>
      <c r="M1387" s="101" t="s">
        <v>16</v>
      </c>
      <c r="N1387" s="103"/>
      <c r="O1387" s="105">
        <f t="shared" si="165"/>
        <v>45240</v>
      </c>
      <c r="P1387" s="105" t="s">
        <v>2128</v>
      </c>
      <c r="Q1387" s="104"/>
      <c r="R1387" s="106" t="str">
        <f t="shared" si="171"/>
        <v>Open</v>
      </c>
      <c r="S1387" s="107">
        <f t="shared" ca="1" si="169"/>
        <v>56</v>
      </c>
      <c r="T1387" s="107">
        <f t="shared" si="170"/>
        <v>0</v>
      </c>
      <c r="U1387" s="107">
        <v>1389</v>
      </c>
      <c r="V1387" s="108" t="s">
        <v>2128</v>
      </c>
    </row>
    <row r="1388" spans="1:22" ht="13.8">
      <c r="A1388" s="99">
        <v>1387</v>
      </c>
      <c r="B1388" s="100" t="s">
        <v>2721</v>
      </c>
      <c r="C1388" s="101" t="s">
        <v>9</v>
      </c>
      <c r="D1388" s="102">
        <v>45180</v>
      </c>
      <c r="E1388" s="102" t="s">
        <v>2708</v>
      </c>
      <c r="F1388" s="102" t="s">
        <v>76</v>
      </c>
      <c r="G1388" s="101" t="s">
        <v>2715</v>
      </c>
      <c r="H1388" s="101" t="s">
        <v>88</v>
      </c>
      <c r="I1388" s="49" t="str">
        <f t="shared" si="168"/>
        <v>Neutral</v>
      </c>
      <c r="J1388" s="103">
        <v>45001</v>
      </c>
      <c r="K1388" s="101" t="s">
        <v>591</v>
      </c>
      <c r="L1388" s="104" t="e">
        <f>IF(J1388=9001,VLOOKUP(K1388,'[1]ISO-reference'!$C$1:$D$67,2,FALSE),IF(J1388=45001,VLOOKUP(K1388,'[1]ISO-reference'!$A$1:$B$40,2,FALSE),IF(J1388=21001,VLOOKUP(K1388,'[1]ISO-reference'!$E$1:$F$75,2,FALSE),"No ISO Mapping")))</f>
        <v>#N/A</v>
      </c>
      <c r="M1388" s="101" t="s">
        <v>16</v>
      </c>
      <c r="N1388" s="103"/>
      <c r="O1388" s="105">
        <f t="shared" si="165"/>
        <v>45240</v>
      </c>
      <c r="P1388" s="105" t="s">
        <v>2128</v>
      </c>
      <c r="Q1388" s="104"/>
      <c r="R1388" s="106" t="str">
        <f t="shared" si="171"/>
        <v>Open</v>
      </c>
      <c r="S1388" s="107">
        <f t="shared" ca="1" si="169"/>
        <v>56</v>
      </c>
      <c r="T1388" s="107">
        <f t="shared" si="170"/>
        <v>0</v>
      </c>
      <c r="U1388" s="107">
        <v>1390</v>
      </c>
      <c r="V1388" s="108" t="s">
        <v>2128</v>
      </c>
    </row>
    <row r="1389" spans="1:22" ht="13.8">
      <c r="A1389" s="99">
        <v>1388</v>
      </c>
      <c r="B1389" s="100" t="s">
        <v>2722</v>
      </c>
      <c r="C1389" s="101" t="s">
        <v>9</v>
      </c>
      <c r="D1389" s="102">
        <v>45180</v>
      </c>
      <c r="E1389" s="102" t="s">
        <v>2708</v>
      </c>
      <c r="F1389" s="102" t="s">
        <v>76</v>
      </c>
      <c r="G1389" s="101" t="s">
        <v>2715</v>
      </c>
      <c r="H1389" s="101" t="s">
        <v>19</v>
      </c>
      <c r="I1389" s="49" t="str">
        <f t="shared" si="168"/>
        <v>Neutral</v>
      </c>
      <c r="J1389" s="103">
        <v>45001</v>
      </c>
      <c r="K1389" s="101" t="s">
        <v>591</v>
      </c>
      <c r="L1389" s="104" t="e">
        <f>IF(J1389=9001,VLOOKUP(K1389,'[1]ISO-reference'!$C$1:$D$67,2,FALSE),IF(J1389=45001,VLOOKUP(K1389,'[1]ISO-reference'!$A$1:$B$40,2,FALSE),IF(J1389=21001,VLOOKUP(K1389,'[1]ISO-reference'!$E$1:$F$75,2,FALSE),"No ISO Mapping")))</f>
        <v>#N/A</v>
      </c>
      <c r="M1389" s="101" t="s">
        <v>16</v>
      </c>
      <c r="N1389" s="103"/>
      <c r="O1389" s="105">
        <f t="shared" si="165"/>
        <v>45240</v>
      </c>
      <c r="P1389" s="105" t="s">
        <v>2128</v>
      </c>
      <c r="Q1389" s="104"/>
      <c r="R1389" s="106" t="str">
        <f t="shared" si="171"/>
        <v>Open</v>
      </c>
      <c r="S1389" s="107">
        <f t="shared" ca="1" si="169"/>
        <v>56</v>
      </c>
      <c r="T1389" s="107">
        <f t="shared" si="170"/>
        <v>0</v>
      </c>
      <c r="U1389" s="107">
        <v>1391</v>
      </c>
      <c r="V1389" s="108" t="s">
        <v>2128</v>
      </c>
    </row>
    <row r="1390" spans="1:22" ht="13.8">
      <c r="A1390" s="99">
        <v>1389</v>
      </c>
      <c r="B1390" s="100" t="s">
        <v>2723</v>
      </c>
      <c r="C1390" s="101" t="s">
        <v>9</v>
      </c>
      <c r="D1390" s="102">
        <v>45180</v>
      </c>
      <c r="E1390" s="102" t="s">
        <v>2708</v>
      </c>
      <c r="F1390" s="102" t="s">
        <v>76</v>
      </c>
      <c r="G1390" s="101" t="s">
        <v>2715</v>
      </c>
      <c r="H1390" s="101" t="s">
        <v>88</v>
      </c>
      <c r="I1390" s="49" t="str">
        <f t="shared" si="168"/>
        <v>Neutral</v>
      </c>
      <c r="J1390" s="103">
        <v>45001</v>
      </c>
      <c r="K1390" s="101">
        <v>8.1999999999999993</v>
      </c>
      <c r="L1390" s="104" t="e">
        <f>IF(J1390=9001,VLOOKUP(K1390,'[1]ISO-reference'!$C$1:$D$67,2,FALSE),IF(J1390=45001,VLOOKUP(K1390,'[1]ISO-reference'!$A$1:$B$40,2,FALSE),IF(J1390=21001,VLOOKUP(K1390,'[1]ISO-reference'!$E$1:$F$75,2,FALSE),"No ISO Mapping")))</f>
        <v>#N/A</v>
      </c>
      <c r="M1390" s="101" t="s">
        <v>16</v>
      </c>
      <c r="N1390" s="103"/>
      <c r="O1390" s="105">
        <f t="shared" si="165"/>
        <v>45240</v>
      </c>
      <c r="P1390" s="105" t="s">
        <v>2128</v>
      </c>
      <c r="Q1390" s="104"/>
      <c r="R1390" s="106" t="str">
        <f t="shared" si="171"/>
        <v>Open</v>
      </c>
      <c r="S1390" s="107">
        <f t="shared" ca="1" si="169"/>
        <v>56</v>
      </c>
      <c r="T1390" s="107">
        <f t="shared" si="170"/>
        <v>0</v>
      </c>
      <c r="U1390" s="107">
        <v>1392</v>
      </c>
      <c r="V1390" s="108" t="s">
        <v>2128</v>
      </c>
    </row>
    <row r="1391" spans="1:22" ht="13.8">
      <c r="A1391" s="99">
        <v>1390</v>
      </c>
      <c r="B1391" s="100" t="s">
        <v>2712</v>
      </c>
      <c r="C1391" s="101" t="s">
        <v>9</v>
      </c>
      <c r="D1391" s="102">
        <v>45180</v>
      </c>
      <c r="E1391" s="102" t="s">
        <v>2708</v>
      </c>
      <c r="F1391" s="102" t="s">
        <v>76</v>
      </c>
      <c r="G1391" s="101" t="s">
        <v>2715</v>
      </c>
      <c r="H1391" s="101" t="s">
        <v>88</v>
      </c>
      <c r="I1391" s="49" t="str">
        <f t="shared" si="168"/>
        <v>Neutral</v>
      </c>
      <c r="J1391" s="103">
        <v>45001</v>
      </c>
      <c r="K1391" s="101">
        <v>8.1999999999999993</v>
      </c>
      <c r="L1391" s="104" t="e">
        <f>IF(J1391=9001,VLOOKUP(K1391,'[1]ISO-reference'!$C$1:$D$67,2,FALSE),IF(J1391=45001,VLOOKUP(K1391,'[1]ISO-reference'!$A$1:$B$40,2,FALSE),IF(J1391=21001,VLOOKUP(K1391,'[1]ISO-reference'!$E$1:$F$75,2,FALSE),"No ISO Mapping")))</f>
        <v>#N/A</v>
      </c>
      <c r="M1391" s="101" t="s">
        <v>16</v>
      </c>
      <c r="N1391" s="103"/>
      <c r="O1391" s="105">
        <f t="shared" si="165"/>
        <v>45240</v>
      </c>
      <c r="P1391" s="105" t="s">
        <v>2128</v>
      </c>
      <c r="Q1391" s="104"/>
      <c r="R1391" s="106" t="str">
        <f t="shared" si="171"/>
        <v>Open</v>
      </c>
      <c r="S1391" s="107">
        <f t="shared" ca="1" si="169"/>
        <v>56</v>
      </c>
      <c r="T1391" s="107">
        <f t="shared" si="170"/>
        <v>0</v>
      </c>
      <c r="U1391" s="107">
        <v>1393</v>
      </c>
      <c r="V1391" s="108" t="s">
        <v>2128</v>
      </c>
    </row>
    <row r="1392" spans="1:22" ht="13.8">
      <c r="A1392" s="99">
        <v>1391</v>
      </c>
      <c r="B1392" s="100" t="s">
        <v>2724</v>
      </c>
      <c r="C1392" s="101" t="s">
        <v>9</v>
      </c>
      <c r="D1392" s="102">
        <v>45180</v>
      </c>
      <c r="E1392" s="102" t="s">
        <v>2708</v>
      </c>
      <c r="F1392" s="102" t="s">
        <v>76</v>
      </c>
      <c r="G1392" s="101" t="s">
        <v>2715</v>
      </c>
      <c r="H1392" s="101" t="s">
        <v>88</v>
      </c>
      <c r="I1392" s="49" t="str">
        <f t="shared" si="168"/>
        <v>Neutral</v>
      </c>
      <c r="J1392" s="103">
        <v>9001</v>
      </c>
      <c r="K1392" s="101">
        <v>6.2</v>
      </c>
      <c r="L1392" s="104" t="e">
        <f>IF(J1392=9001,VLOOKUP(K1392,'[1]ISO-reference'!$C$1:$D$67,2,FALSE),IF(J1392=45001,VLOOKUP(K1392,'[1]ISO-reference'!$A$1:$B$40,2,FALSE),IF(J1392=21001,VLOOKUP(K1392,'[1]ISO-reference'!$E$1:$F$75,2,FALSE),"No ISO Mapping")))</f>
        <v>#N/A</v>
      </c>
      <c r="M1392" s="101" t="s">
        <v>2241</v>
      </c>
      <c r="N1392" s="103"/>
      <c r="O1392" s="105">
        <f t="shared" si="165"/>
        <v>45240</v>
      </c>
      <c r="P1392" s="105" t="s">
        <v>2128</v>
      </c>
      <c r="Q1392" s="104"/>
      <c r="R1392" s="106" t="str">
        <f t="shared" si="171"/>
        <v>Open</v>
      </c>
      <c r="S1392" s="107">
        <f t="shared" ca="1" si="169"/>
        <v>56</v>
      </c>
      <c r="T1392" s="107">
        <f t="shared" si="170"/>
        <v>0</v>
      </c>
      <c r="U1392" s="107">
        <v>1394</v>
      </c>
      <c r="V1392" s="108" t="s">
        <v>2128</v>
      </c>
    </row>
    <row r="1393" spans="1:22" ht="13.8">
      <c r="A1393" s="99">
        <v>1392</v>
      </c>
      <c r="B1393" s="100" t="s">
        <v>2725</v>
      </c>
      <c r="C1393" s="101" t="s">
        <v>9</v>
      </c>
      <c r="D1393" s="102">
        <v>45180</v>
      </c>
      <c r="E1393" s="102" t="s">
        <v>2708</v>
      </c>
      <c r="F1393" s="102" t="s">
        <v>76</v>
      </c>
      <c r="G1393" s="101" t="s">
        <v>2715</v>
      </c>
      <c r="H1393" s="101" t="s">
        <v>88</v>
      </c>
      <c r="I1393" s="49" t="str">
        <f t="shared" si="168"/>
        <v>Neutral</v>
      </c>
      <c r="J1393" s="103">
        <v>9001</v>
      </c>
      <c r="K1393" s="101" t="s">
        <v>72</v>
      </c>
      <c r="L1393" s="104" t="e">
        <f>IF(J1393=9001,VLOOKUP(K1393,'[1]ISO-reference'!$C$1:$D$67,2,FALSE),IF(J1393=45001,VLOOKUP(K1393,'[1]ISO-reference'!$A$1:$B$40,2,FALSE),IF(J1393=21001,VLOOKUP(K1393,'[1]ISO-reference'!$E$1:$F$75,2,FALSE),"No ISO Mapping")))</f>
        <v>#N/A</v>
      </c>
      <c r="M1393" s="101" t="s">
        <v>489</v>
      </c>
      <c r="N1393" s="103"/>
      <c r="O1393" s="105">
        <f t="shared" si="165"/>
        <v>45240</v>
      </c>
      <c r="P1393" s="105" t="s">
        <v>2128</v>
      </c>
      <c r="Q1393" s="104"/>
      <c r="R1393" s="106" t="str">
        <f t="shared" si="171"/>
        <v>Open</v>
      </c>
      <c r="S1393" s="107">
        <f t="shared" ca="1" si="169"/>
        <v>56</v>
      </c>
      <c r="T1393" s="107">
        <f t="shared" si="170"/>
        <v>0</v>
      </c>
      <c r="U1393" s="107">
        <v>1395</v>
      </c>
      <c r="V1393" s="108" t="s">
        <v>2128</v>
      </c>
    </row>
    <row r="1394" spans="1:22" ht="13.8">
      <c r="A1394" s="99">
        <v>1393</v>
      </c>
      <c r="B1394" s="100" t="s">
        <v>1664</v>
      </c>
      <c r="C1394" s="101" t="s">
        <v>9</v>
      </c>
      <c r="D1394" s="102">
        <v>45180</v>
      </c>
      <c r="E1394" s="102" t="s">
        <v>2708</v>
      </c>
      <c r="F1394" s="102" t="s">
        <v>76</v>
      </c>
      <c r="G1394" s="101" t="s">
        <v>2715</v>
      </c>
      <c r="H1394" s="101" t="s">
        <v>19</v>
      </c>
      <c r="I1394" s="49" t="str">
        <f t="shared" si="168"/>
        <v>Neutral</v>
      </c>
      <c r="J1394" s="103">
        <v>9001</v>
      </c>
      <c r="K1394" s="101" t="s">
        <v>947</v>
      </c>
      <c r="L1394" s="104" t="e">
        <f>IF(J1394=9001,VLOOKUP(K1394,'[1]ISO-reference'!$C$1:$D$67,2,FALSE),IF(J1394=45001,VLOOKUP(K1394,'[1]ISO-reference'!$A$1:$B$40,2,FALSE),IF(J1394=21001,VLOOKUP(K1394,'[1]ISO-reference'!$E$1:$F$75,2,FALSE),"No ISO Mapping")))</f>
        <v>#N/A</v>
      </c>
      <c r="M1394" s="101" t="s">
        <v>489</v>
      </c>
      <c r="N1394" s="103"/>
      <c r="O1394" s="105">
        <f t="shared" si="165"/>
        <v>45240</v>
      </c>
      <c r="P1394" s="105" t="s">
        <v>2128</v>
      </c>
      <c r="Q1394" s="104"/>
      <c r="R1394" s="106" t="str">
        <f t="shared" si="171"/>
        <v>Open</v>
      </c>
      <c r="S1394" s="107">
        <f t="shared" ca="1" si="169"/>
        <v>56</v>
      </c>
      <c r="T1394" s="107">
        <f t="shared" si="170"/>
        <v>0</v>
      </c>
      <c r="U1394" s="107">
        <v>1396</v>
      </c>
      <c r="V1394" s="108" t="s">
        <v>2128</v>
      </c>
    </row>
    <row r="1395" spans="1:22" ht="13.8">
      <c r="A1395" s="99">
        <v>1394</v>
      </c>
      <c r="B1395" s="100" t="s">
        <v>1660</v>
      </c>
      <c r="C1395" s="101" t="s">
        <v>9</v>
      </c>
      <c r="D1395" s="102">
        <v>45180</v>
      </c>
      <c r="E1395" s="102" t="s">
        <v>2708</v>
      </c>
      <c r="F1395" s="102" t="s">
        <v>76</v>
      </c>
      <c r="G1395" s="101" t="s">
        <v>2715</v>
      </c>
      <c r="H1395" s="101" t="s">
        <v>88</v>
      </c>
      <c r="I1395" s="49" t="str">
        <f t="shared" si="168"/>
        <v>Neutral</v>
      </c>
      <c r="J1395" s="103">
        <v>9001</v>
      </c>
      <c r="K1395" s="101" t="s">
        <v>123</v>
      </c>
      <c r="L1395" s="104" t="e">
        <f>IF(J1395=9001,VLOOKUP(K1395,'[1]ISO-reference'!$C$1:$D$67,2,FALSE),IF(J1395=45001,VLOOKUP(K1395,'[1]ISO-reference'!$A$1:$B$40,2,FALSE),IF(J1395=21001,VLOOKUP(K1395,'[1]ISO-reference'!$E$1:$F$75,2,FALSE),"No ISO Mapping")))</f>
        <v>#N/A</v>
      </c>
      <c r="M1395" s="101" t="s">
        <v>16</v>
      </c>
      <c r="N1395" s="103"/>
      <c r="O1395" s="105">
        <f t="shared" si="165"/>
        <v>45240</v>
      </c>
      <c r="P1395" s="105" t="s">
        <v>2128</v>
      </c>
      <c r="Q1395" s="104"/>
      <c r="R1395" s="106" t="str">
        <f t="shared" si="171"/>
        <v>Open</v>
      </c>
      <c r="S1395" s="107">
        <f t="shared" ca="1" si="169"/>
        <v>56</v>
      </c>
      <c r="T1395" s="107">
        <f t="shared" si="170"/>
        <v>0</v>
      </c>
      <c r="U1395" s="107">
        <v>1397</v>
      </c>
      <c r="V1395" s="108" t="s">
        <v>2128</v>
      </c>
    </row>
    <row r="1396" spans="1:22" ht="13.8">
      <c r="A1396" s="99">
        <v>1395</v>
      </c>
      <c r="B1396" s="100" t="s">
        <v>2726</v>
      </c>
      <c r="C1396" s="101" t="s">
        <v>9</v>
      </c>
      <c r="D1396" s="102">
        <v>45180</v>
      </c>
      <c r="E1396" s="102" t="s">
        <v>2708</v>
      </c>
      <c r="F1396" s="102" t="s">
        <v>76</v>
      </c>
      <c r="G1396" s="101" t="s">
        <v>2727</v>
      </c>
      <c r="H1396" s="101" t="s">
        <v>88</v>
      </c>
      <c r="I1396" s="49" t="str">
        <f t="shared" si="168"/>
        <v>Neutral</v>
      </c>
      <c r="J1396" s="103">
        <v>45001</v>
      </c>
      <c r="K1396" s="101" t="s">
        <v>591</v>
      </c>
      <c r="L1396" s="104" t="e">
        <f>IF(J1396=9001,VLOOKUP(K1396,'[1]ISO-reference'!$C$1:$D$67,2,FALSE),IF(J1396=45001,VLOOKUP(K1396,'[1]ISO-reference'!$A$1:$B$40,2,FALSE),IF(J1396=21001,VLOOKUP(K1396,'[1]ISO-reference'!$E$1:$F$75,2,FALSE),"No ISO Mapping")))</f>
        <v>#N/A</v>
      </c>
      <c r="M1396" s="101" t="s">
        <v>16</v>
      </c>
      <c r="N1396" s="103"/>
      <c r="O1396" s="105">
        <f t="shared" si="165"/>
        <v>45240</v>
      </c>
      <c r="P1396" s="105" t="s">
        <v>2128</v>
      </c>
      <c r="Q1396" s="104"/>
      <c r="R1396" s="106" t="str">
        <f t="shared" si="171"/>
        <v>Open</v>
      </c>
      <c r="S1396" s="107">
        <f t="shared" ca="1" si="169"/>
        <v>56</v>
      </c>
      <c r="T1396" s="107">
        <f t="shared" si="170"/>
        <v>0</v>
      </c>
      <c r="U1396" s="107">
        <v>1398</v>
      </c>
      <c r="V1396" s="108" t="s">
        <v>2128</v>
      </c>
    </row>
    <row r="1397" spans="1:22" ht="13.8">
      <c r="A1397" s="99">
        <v>1396</v>
      </c>
      <c r="B1397" s="100" t="s">
        <v>2707</v>
      </c>
      <c r="C1397" s="101" t="s">
        <v>9</v>
      </c>
      <c r="D1397" s="102">
        <v>45180</v>
      </c>
      <c r="E1397" s="102" t="s">
        <v>2708</v>
      </c>
      <c r="F1397" s="102" t="s">
        <v>76</v>
      </c>
      <c r="G1397" s="101" t="s">
        <v>2727</v>
      </c>
      <c r="H1397" s="101" t="s">
        <v>88</v>
      </c>
      <c r="I1397" s="49" t="str">
        <f t="shared" si="168"/>
        <v>Neutral</v>
      </c>
      <c r="J1397" s="103">
        <v>45001</v>
      </c>
      <c r="K1397" s="101" t="s">
        <v>591</v>
      </c>
      <c r="L1397" s="104" t="e">
        <f>IF(J1397=9001,VLOOKUP(K1397,'[1]ISO-reference'!$C$1:$D$67,2,FALSE),IF(J1397=45001,VLOOKUP(K1397,'[1]ISO-reference'!$A$1:$B$40,2,FALSE),IF(J1397=21001,VLOOKUP(K1397,'[1]ISO-reference'!$E$1:$F$75,2,FALSE),"No ISO Mapping")))</f>
        <v>#N/A</v>
      </c>
      <c r="M1397" s="101" t="s">
        <v>16</v>
      </c>
      <c r="N1397" s="103"/>
      <c r="O1397" s="105">
        <f t="shared" si="165"/>
        <v>45240</v>
      </c>
      <c r="P1397" s="105" t="s">
        <v>2128</v>
      </c>
      <c r="Q1397" s="104"/>
      <c r="R1397" s="106" t="str">
        <f t="shared" si="171"/>
        <v>Open</v>
      </c>
      <c r="S1397" s="107">
        <f t="shared" ca="1" si="169"/>
        <v>56</v>
      </c>
      <c r="T1397" s="107">
        <f t="shared" si="170"/>
        <v>0</v>
      </c>
      <c r="U1397" s="107">
        <v>1399</v>
      </c>
      <c r="V1397" s="108" t="s">
        <v>2128</v>
      </c>
    </row>
    <row r="1398" spans="1:22" ht="13.8">
      <c r="A1398" s="99">
        <v>1397</v>
      </c>
      <c r="B1398" s="100" t="s">
        <v>2712</v>
      </c>
      <c r="C1398" s="101" t="s">
        <v>9</v>
      </c>
      <c r="D1398" s="102">
        <v>45180</v>
      </c>
      <c r="E1398" s="102" t="s">
        <v>2708</v>
      </c>
      <c r="F1398" s="102" t="s">
        <v>76</v>
      </c>
      <c r="G1398" s="101" t="s">
        <v>2727</v>
      </c>
      <c r="H1398" s="101" t="s">
        <v>88</v>
      </c>
      <c r="I1398" s="49" t="str">
        <f t="shared" si="168"/>
        <v>Neutral</v>
      </c>
      <c r="J1398" s="103">
        <v>45001</v>
      </c>
      <c r="K1398" s="101">
        <v>8.1999999999999993</v>
      </c>
      <c r="L1398" s="104" t="e">
        <f>IF(J1398=9001,VLOOKUP(K1398,'[1]ISO-reference'!$C$1:$D$67,2,FALSE),IF(J1398=45001,VLOOKUP(K1398,'[1]ISO-reference'!$A$1:$B$40,2,FALSE),IF(J1398=21001,VLOOKUP(K1398,'[1]ISO-reference'!$E$1:$F$75,2,FALSE),"No ISO Mapping")))</f>
        <v>#N/A</v>
      </c>
      <c r="M1398" s="101" t="s">
        <v>16</v>
      </c>
      <c r="N1398" s="103"/>
      <c r="O1398" s="105">
        <f t="shared" si="165"/>
        <v>45240</v>
      </c>
      <c r="P1398" s="105" t="s">
        <v>2128</v>
      </c>
      <c r="Q1398" s="104"/>
      <c r="R1398" s="106" t="str">
        <f t="shared" si="171"/>
        <v>Open</v>
      </c>
      <c r="S1398" s="107">
        <f t="shared" ca="1" si="169"/>
        <v>56</v>
      </c>
      <c r="T1398" s="107">
        <f t="shared" si="170"/>
        <v>0</v>
      </c>
      <c r="U1398" s="107">
        <v>1400</v>
      </c>
      <c r="V1398" s="108" t="s">
        <v>2128</v>
      </c>
    </row>
    <row r="1399" spans="1:22" ht="13.8">
      <c r="A1399" s="99">
        <v>1398</v>
      </c>
      <c r="B1399" s="100" t="s">
        <v>2728</v>
      </c>
      <c r="C1399" s="101" t="s">
        <v>9</v>
      </c>
      <c r="D1399" s="102">
        <v>45180</v>
      </c>
      <c r="E1399" s="102" t="s">
        <v>2708</v>
      </c>
      <c r="F1399" s="102" t="s">
        <v>76</v>
      </c>
      <c r="G1399" s="101" t="s">
        <v>2727</v>
      </c>
      <c r="H1399" s="101" t="s">
        <v>88</v>
      </c>
      <c r="I1399" s="49" t="str">
        <f t="shared" si="168"/>
        <v>Neutral</v>
      </c>
      <c r="J1399" s="103">
        <v>45001</v>
      </c>
      <c r="K1399" s="101">
        <v>8.1999999999999993</v>
      </c>
      <c r="L1399" s="104" t="e">
        <f>IF(J1399=9001,VLOOKUP(K1399,'[1]ISO-reference'!$C$1:$D$67,2,FALSE),IF(J1399=45001,VLOOKUP(K1399,'[1]ISO-reference'!$A$1:$B$40,2,FALSE),IF(J1399=21001,VLOOKUP(K1399,'[1]ISO-reference'!$E$1:$F$75,2,FALSE),"No ISO Mapping")))</f>
        <v>#N/A</v>
      </c>
      <c r="M1399" s="101" t="s">
        <v>16</v>
      </c>
      <c r="N1399" s="103"/>
      <c r="O1399" s="105">
        <f t="shared" si="165"/>
        <v>45240</v>
      </c>
      <c r="P1399" s="105" t="s">
        <v>2128</v>
      </c>
      <c r="Q1399" s="104"/>
      <c r="R1399" s="106" t="str">
        <f t="shared" si="171"/>
        <v>Open</v>
      </c>
      <c r="S1399" s="107">
        <f t="shared" ca="1" si="169"/>
        <v>56</v>
      </c>
      <c r="T1399" s="107">
        <f t="shared" si="170"/>
        <v>0</v>
      </c>
      <c r="U1399" s="107">
        <v>1401</v>
      </c>
      <c r="V1399" s="108" t="s">
        <v>2128</v>
      </c>
    </row>
    <row r="1400" spans="1:22" ht="13.8">
      <c r="A1400" s="99">
        <v>1399</v>
      </c>
      <c r="B1400" s="100" t="s">
        <v>2729</v>
      </c>
      <c r="C1400" s="101" t="s">
        <v>9</v>
      </c>
      <c r="D1400" s="102">
        <v>45182</v>
      </c>
      <c r="E1400" s="102" t="s">
        <v>2551</v>
      </c>
      <c r="F1400" s="102" t="s">
        <v>135</v>
      </c>
      <c r="G1400" s="101" t="s">
        <v>136</v>
      </c>
      <c r="H1400" s="101" t="s">
        <v>88</v>
      </c>
      <c r="I1400" s="49" t="str">
        <f t="shared" si="168"/>
        <v>Neutral</v>
      </c>
      <c r="J1400" s="103">
        <v>21001</v>
      </c>
      <c r="K1400" s="101">
        <v>6.3</v>
      </c>
      <c r="L1400" s="104" t="e">
        <f>IF(J1400=9001,VLOOKUP(K1400,'[1]ISO-reference'!$C$1:$D$67,2,FALSE),IF(J1400=45001,VLOOKUP(K1400,'[1]ISO-reference'!$A$1:$B$40,2,FALSE),IF(J1400=21001,VLOOKUP(K1400,'[1]ISO-reference'!$E$1:$F$75,2,FALSE),"No ISO Mapping")))</f>
        <v>#N/A</v>
      </c>
      <c r="M1400" s="101" t="s">
        <v>21</v>
      </c>
      <c r="N1400" s="103"/>
      <c r="O1400" s="105">
        <f t="shared" si="165"/>
        <v>45242</v>
      </c>
      <c r="P1400" s="105" t="s">
        <v>2128</v>
      </c>
      <c r="Q1400" s="104"/>
      <c r="R1400" s="106" t="str">
        <f t="shared" si="171"/>
        <v>Open</v>
      </c>
      <c r="S1400" s="107">
        <f t="shared" ca="1" si="169"/>
        <v>54</v>
      </c>
      <c r="T1400" s="107">
        <f t="shared" si="170"/>
        <v>0</v>
      </c>
      <c r="U1400" s="107">
        <v>1402</v>
      </c>
      <c r="V1400" s="108" t="s">
        <v>2128</v>
      </c>
    </row>
    <row r="1401" spans="1:22" ht="13.8">
      <c r="A1401" s="99">
        <v>1400</v>
      </c>
      <c r="B1401" s="100" t="s">
        <v>2730</v>
      </c>
      <c r="C1401" s="101" t="s">
        <v>9</v>
      </c>
      <c r="D1401" s="102">
        <v>45182</v>
      </c>
      <c r="E1401" s="102" t="s">
        <v>2551</v>
      </c>
      <c r="F1401" s="102" t="s">
        <v>135</v>
      </c>
      <c r="G1401" s="101" t="s">
        <v>136</v>
      </c>
      <c r="H1401" s="101" t="s">
        <v>88</v>
      </c>
      <c r="I1401" s="49" t="str">
        <f t="shared" si="168"/>
        <v>Neutral</v>
      </c>
      <c r="J1401" s="103">
        <v>21001</v>
      </c>
      <c r="K1401" s="101" t="s">
        <v>72</v>
      </c>
      <c r="L1401" s="104" t="e">
        <f>IF(J1401=9001,VLOOKUP(K1401,'[1]ISO-reference'!$C$1:$D$67,2,FALSE),IF(J1401=45001,VLOOKUP(K1401,'[1]ISO-reference'!$A$1:$B$40,2,FALSE),IF(J1401=21001,VLOOKUP(K1401,'[1]ISO-reference'!$E$1:$F$75,2,FALSE),"No ISO Mapping")))</f>
        <v>#N/A</v>
      </c>
      <c r="M1401" s="101" t="s">
        <v>21</v>
      </c>
      <c r="N1401" s="103"/>
      <c r="O1401" s="105">
        <f t="shared" si="165"/>
        <v>45242</v>
      </c>
      <c r="P1401" s="105" t="s">
        <v>2128</v>
      </c>
      <c r="Q1401" s="104"/>
      <c r="R1401" s="106" t="str">
        <f t="shared" si="171"/>
        <v>Open</v>
      </c>
      <c r="S1401" s="107">
        <f t="shared" ca="1" si="169"/>
        <v>54</v>
      </c>
      <c r="T1401" s="107">
        <f t="shared" si="170"/>
        <v>0</v>
      </c>
      <c r="U1401" s="107">
        <v>1403</v>
      </c>
      <c r="V1401" s="108" t="s">
        <v>2128</v>
      </c>
    </row>
    <row r="1402" spans="1:22" ht="13.8">
      <c r="A1402" s="99">
        <v>1401</v>
      </c>
      <c r="B1402" s="100" t="s">
        <v>2731</v>
      </c>
      <c r="C1402" s="101" t="s">
        <v>9</v>
      </c>
      <c r="D1402" s="102">
        <v>45182</v>
      </c>
      <c r="E1402" s="102" t="s">
        <v>2551</v>
      </c>
      <c r="F1402" s="102" t="s">
        <v>135</v>
      </c>
      <c r="G1402" s="101" t="s">
        <v>136</v>
      </c>
      <c r="H1402" s="101" t="s">
        <v>88</v>
      </c>
      <c r="I1402" s="49" t="str">
        <f t="shared" si="168"/>
        <v>Neutral</v>
      </c>
      <c r="J1402" s="103">
        <v>21001</v>
      </c>
      <c r="K1402" s="101">
        <v>10.199999999999999</v>
      </c>
      <c r="L1402" s="104" t="e">
        <f>IF(J1402=9001,VLOOKUP(K1402,'[1]ISO-reference'!$C$1:$D$67,2,FALSE),IF(J1402=45001,VLOOKUP(K1402,'[1]ISO-reference'!$A$1:$B$40,2,FALSE),IF(J1402=21001,VLOOKUP(K1402,'[1]ISO-reference'!$E$1:$F$75,2,FALSE),"No ISO Mapping")))</f>
        <v>#N/A</v>
      </c>
      <c r="M1402" s="101" t="s">
        <v>94</v>
      </c>
      <c r="N1402" s="103"/>
      <c r="O1402" s="105">
        <f t="shared" si="165"/>
        <v>45242</v>
      </c>
      <c r="P1402" s="105" t="s">
        <v>2128</v>
      </c>
      <c r="Q1402" s="104"/>
      <c r="R1402" s="106" t="str">
        <f t="shared" si="171"/>
        <v>Open</v>
      </c>
      <c r="S1402" s="107">
        <f t="shared" ca="1" si="169"/>
        <v>54</v>
      </c>
      <c r="T1402" s="107">
        <f t="shared" si="170"/>
        <v>0</v>
      </c>
      <c r="U1402" s="107">
        <v>1404</v>
      </c>
      <c r="V1402" s="108" t="s">
        <v>2128</v>
      </c>
    </row>
    <row r="1403" spans="1:22" ht="13.8">
      <c r="A1403" s="99">
        <v>1402</v>
      </c>
      <c r="B1403" s="100" t="s">
        <v>2732</v>
      </c>
      <c r="C1403" s="101" t="s">
        <v>9</v>
      </c>
      <c r="D1403" s="102">
        <v>45182</v>
      </c>
      <c r="E1403" s="102" t="s">
        <v>2551</v>
      </c>
      <c r="F1403" s="102" t="s">
        <v>135</v>
      </c>
      <c r="G1403" s="101" t="s">
        <v>136</v>
      </c>
      <c r="H1403" s="101" t="s">
        <v>88</v>
      </c>
      <c r="I1403" s="49" t="str">
        <f t="shared" si="168"/>
        <v>Neutral</v>
      </c>
      <c r="J1403" s="103">
        <v>21001</v>
      </c>
      <c r="K1403" s="101">
        <v>10.199999999999999</v>
      </c>
      <c r="L1403" s="104" t="e">
        <f>IF(J1403=9001,VLOOKUP(K1403,'[1]ISO-reference'!$C$1:$D$67,2,FALSE),IF(J1403=45001,VLOOKUP(K1403,'[1]ISO-reference'!$A$1:$B$40,2,FALSE),IF(J1403=21001,VLOOKUP(K1403,'[1]ISO-reference'!$E$1:$F$75,2,FALSE),"No ISO Mapping")))</f>
        <v>#N/A</v>
      </c>
      <c r="M1403" s="101" t="s">
        <v>21</v>
      </c>
      <c r="N1403" s="103"/>
      <c r="O1403" s="105">
        <f t="shared" si="165"/>
        <v>45242</v>
      </c>
      <c r="P1403" s="105" t="s">
        <v>2128</v>
      </c>
      <c r="Q1403" s="104"/>
      <c r="R1403" s="106" t="str">
        <f t="shared" si="171"/>
        <v>Open</v>
      </c>
      <c r="S1403" s="107">
        <f t="shared" ca="1" si="169"/>
        <v>54</v>
      </c>
      <c r="T1403" s="107">
        <f t="shared" si="170"/>
        <v>0</v>
      </c>
      <c r="U1403" s="107">
        <v>1405</v>
      </c>
      <c r="V1403" s="108" t="s">
        <v>2128</v>
      </c>
    </row>
    <row r="1404" spans="1:22" ht="13.8">
      <c r="A1404" s="99">
        <v>1403</v>
      </c>
      <c r="B1404" s="100" t="s">
        <v>2733</v>
      </c>
      <c r="C1404" s="101" t="s">
        <v>9</v>
      </c>
      <c r="D1404" s="102">
        <v>45182</v>
      </c>
      <c r="E1404" s="102" t="s">
        <v>2551</v>
      </c>
      <c r="F1404" s="102" t="s">
        <v>135</v>
      </c>
      <c r="G1404" s="101" t="s">
        <v>136</v>
      </c>
      <c r="H1404" s="101" t="s">
        <v>88</v>
      </c>
      <c r="I1404" s="49" t="str">
        <f t="shared" si="168"/>
        <v>Neutral</v>
      </c>
      <c r="J1404" s="103">
        <v>21001</v>
      </c>
      <c r="K1404" s="101">
        <v>5.3</v>
      </c>
      <c r="L1404" s="104" t="e">
        <f>IF(J1404=9001,VLOOKUP(K1404,'[1]ISO-reference'!$C$1:$D$67,2,FALSE),IF(J1404=45001,VLOOKUP(K1404,'[1]ISO-reference'!$A$1:$B$40,2,FALSE),IF(J1404=21001,VLOOKUP(K1404,'[1]ISO-reference'!$E$1:$F$75,2,FALSE),"No ISO Mapping")))</f>
        <v>#N/A</v>
      </c>
      <c r="M1404" s="101" t="s">
        <v>2241</v>
      </c>
      <c r="N1404" s="103"/>
      <c r="O1404" s="105">
        <f t="shared" si="165"/>
        <v>45242</v>
      </c>
      <c r="P1404" s="105" t="s">
        <v>2128</v>
      </c>
      <c r="Q1404" s="104"/>
      <c r="R1404" s="106" t="str">
        <f t="shared" si="171"/>
        <v>Open</v>
      </c>
      <c r="S1404" s="107">
        <f t="shared" ca="1" si="169"/>
        <v>54</v>
      </c>
      <c r="T1404" s="107">
        <f t="shared" si="170"/>
        <v>0</v>
      </c>
      <c r="U1404" s="107">
        <v>1406</v>
      </c>
      <c r="V1404" s="108" t="s">
        <v>2128</v>
      </c>
    </row>
    <row r="1405" spans="1:22" ht="13.8">
      <c r="A1405" s="99">
        <v>1404</v>
      </c>
      <c r="B1405" s="100" t="s">
        <v>2734</v>
      </c>
      <c r="C1405" s="101" t="s">
        <v>9</v>
      </c>
      <c r="D1405" s="102">
        <v>45182</v>
      </c>
      <c r="E1405" s="102" t="s">
        <v>2551</v>
      </c>
      <c r="F1405" s="102" t="s">
        <v>135</v>
      </c>
      <c r="G1405" s="101" t="s">
        <v>136</v>
      </c>
      <c r="H1405" s="101" t="s">
        <v>88</v>
      </c>
      <c r="I1405" s="49" t="str">
        <f t="shared" si="168"/>
        <v>Neutral</v>
      </c>
      <c r="J1405" s="103">
        <v>21001</v>
      </c>
      <c r="K1405" s="101" t="s">
        <v>2084</v>
      </c>
      <c r="L1405" s="104" t="e">
        <f>IF(J1405=9001,VLOOKUP(K1405,'[1]ISO-reference'!$C$1:$D$67,2,FALSE),IF(J1405=45001,VLOOKUP(K1405,'[1]ISO-reference'!$A$1:$B$40,2,FALSE),IF(J1405=21001,VLOOKUP(K1405,'[1]ISO-reference'!$E$1:$F$75,2,FALSE),"No ISO Mapping")))</f>
        <v>#N/A</v>
      </c>
      <c r="M1405" s="101" t="s">
        <v>21</v>
      </c>
      <c r="N1405" s="103"/>
      <c r="O1405" s="105">
        <f t="shared" si="165"/>
        <v>45242</v>
      </c>
      <c r="P1405" s="105" t="s">
        <v>2128</v>
      </c>
      <c r="Q1405" s="104"/>
      <c r="R1405" s="106" t="str">
        <f t="shared" si="171"/>
        <v>Open</v>
      </c>
      <c r="S1405" s="107">
        <f t="shared" ca="1" si="169"/>
        <v>54</v>
      </c>
      <c r="T1405" s="107">
        <f t="shared" si="170"/>
        <v>0</v>
      </c>
      <c r="U1405" s="107">
        <v>1407</v>
      </c>
      <c r="V1405" s="108" t="s">
        <v>2128</v>
      </c>
    </row>
    <row r="1406" spans="1:22" ht="13.8">
      <c r="A1406" s="99">
        <v>1405</v>
      </c>
      <c r="B1406" s="100" t="s">
        <v>2735</v>
      </c>
      <c r="C1406" s="101" t="s">
        <v>9</v>
      </c>
      <c r="D1406" s="102">
        <v>45182</v>
      </c>
      <c r="E1406" s="102" t="s">
        <v>2551</v>
      </c>
      <c r="F1406" s="102" t="s">
        <v>135</v>
      </c>
      <c r="G1406" s="101" t="s">
        <v>136</v>
      </c>
      <c r="H1406" s="101" t="s">
        <v>88</v>
      </c>
      <c r="I1406" s="49" t="str">
        <f t="shared" si="168"/>
        <v>Neutral</v>
      </c>
      <c r="J1406" s="103">
        <v>21001</v>
      </c>
      <c r="K1406" s="101" t="s">
        <v>2085</v>
      </c>
      <c r="L1406" s="104" t="e">
        <f>IF(J1406=9001,VLOOKUP(K1406,'[1]ISO-reference'!$C$1:$D$67,2,FALSE),IF(J1406=45001,VLOOKUP(K1406,'[1]ISO-reference'!$A$1:$B$40,2,FALSE),IF(J1406=21001,VLOOKUP(K1406,'[1]ISO-reference'!$E$1:$F$75,2,FALSE),"No ISO Mapping")))</f>
        <v>#N/A</v>
      </c>
      <c r="M1406" s="101" t="s">
        <v>21</v>
      </c>
      <c r="N1406" s="103"/>
      <c r="O1406" s="105">
        <f t="shared" ref="O1406:O1446" si="172">D1406+60</f>
        <v>45242</v>
      </c>
      <c r="P1406" s="105" t="s">
        <v>2128</v>
      </c>
      <c r="Q1406" s="104"/>
      <c r="R1406" s="106" t="str">
        <f t="shared" si="171"/>
        <v>Open</v>
      </c>
      <c r="S1406" s="107">
        <f t="shared" ca="1" si="169"/>
        <v>54</v>
      </c>
      <c r="T1406" s="107">
        <f t="shared" si="170"/>
        <v>0</v>
      </c>
      <c r="U1406" s="107">
        <v>1408</v>
      </c>
      <c r="V1406" s="108" t="s">
        <v>2128</v>
      </c>
    </row>
    <row r="1407" spans="1:22" ht="13.8">
      <c r="A1407" s="99">
        <v>1406</v>
      </c>
      <c r="B1407" s="100" t="s">
        <v>2736</v>
      </c>
      <c r="C1407" s="101" t="s">
        <v>9</v>
      </c>
      <c r="D1407" s="102">
        <v>45182</v>
      </c>
      <c r="E1407" s="102" t="s">
        <v>2551</v>
      </c>
      <c r="F1407" s="102" t="s">
        <v>135</v>
      </c>
      <c r="G1407" s="101" t="s">
        <v>136</v>
      </c>
      <c r="H1407" s="101" t="s">
        <v>88</v>
      </c>
      <c r="I1407" s="49" t="str">
        <f t="shared" si="168"/>
        <v>Neutral</v>
      </c>
      <c r="J1407" s="103">
        <v>21001</v>
      </c>
      <c r="K1407" s="101" t="s">
        <v>2085</v>
      </c>
      <c r="L1407" s="104" t="e">
        <f>IF(J1407=9001,VLOOKUP(K1407,'[1]ISO-reference'!$C$1:$D$67,2,FALSE),IF(J1407=45001,VLOOKUP(K1407,'[1]ISO-reference'!$A$1:$B$40,2,FALSE),IF(J1407=21001,VLOOKUP(K1407,'[1]ISO-reference'!$E$1:$F$75,2,FALSE),"No ISO Mapping")))</f>
        <v>#N/A</v>
      </c>
      <c r="M1407" s="101" t="s">
        <v>21</v>
      </c>
      <c r="N1407" s="103"/>
      <c r="O1407" s="105">
        <f t="shared" si="172"/>
        <v>45242</v>
      </c>
      <c r="P1407" s="105" t="s">
        <v>2128</v>
      </c>
      <c r="Q1407" s="104"/>
      <c r="R1407" s="106" t="str">
        <f t="shared" si="171"/>
        <v>Open</v>
      </c>
      <c r="S1407" s="107">
        <f t="shared" ca="1" si="169"/>
        <v>54</v>
      </c>
      <c r="T1407" s="107">
        <f t="shared" si="170"/>
        <v>0</v>
      </c>
      <c r="U1407" s="107">
        <v>1409</v>
      </c>
      <c r="V1407" s="108" t="s">
        <v>2128</v>
      </c>
    </row>
    <row r="1408" spans="1:22" ht="13.8">
      <c r="A1408" s="99">
        <v>1407</v>
      </c>
      <c r="B1408" s="100" t="s">
        <v>2737</v>
      </c>
      <c r="C1408" s="101" t="s">
        <v>9</v>
      </c>
      <c r="D1408" s="102">
        <v>45182</v>
      </c>
      <c r="E1408" s="102" t="s">
        <v>2551</v>
      </c>
      <c r="F1408" s="102" t="s">
        <v>135</v>
      </c>
      <c r="G1408" s="101" t="s">
        <v>136</v>
      </c>
      <c r="H1408" s="101" t="s">
        <v>88</v>
      </c>
      <c r="I1408" s="49" t="str">
        <f t="shared" si="168"/>
        <v>Neutral</v>
      </c>
      <c r="J1408" s="103">
        <v>21001</v>
      </c>
      <c r="K1408" s="101">
        <v>7.4</v>
      </c>
      <c r="L1408" s="104" t="e">
        <f>IF(J1408=9001,VLOOKUP(K1408,'[1]ISO-reference'!$C$1:$D$67,2,FALSE),IF(J1408=45001,VLOOKUP(K1408,'[1]ISO-reference'!$A$1:$B$40,2,FALSE),IF(J1408=21001,VLOOKUP(K1408,'[1]ISO-reference'!$E$1:$F$75,2,FALSE),"No ISO Mapping")))</f>
        <v>#N/A</v>
      </c>
      <c r="M1408" s="101" t="s">
        <v>21</v>
      </c>
      <c r="N1408" s="103"/>
      <c r="O1408" s="105">
        <f t="shared" si="172"/>
        <v>45242</v>
      </c>
      <c r="P1408" s="105" t="s">
        <v>2128</v>
      </c>
      <c r="Q1408" s="104"/>
      <c r="R1408" s="106" t="str">
        <f t="shared" si="171"/>
        <v>Open</v>
      </c>
      <c r="S1408" s="107">
        <f t="shared" ca="1" si="169"/>
        <v>54</v>
      </c>
      <c r="T1408" s="107">
        <f t="shared" si="170"/>
        <v>0</v>
      </c>
      <c r="U1408" s="107">
        <v>1410</v>
      </c>
      <c r="V1408" s="108" t="s">
        <v>2128</v>
      </c>
    </row>
    <row r="1409" spans="1:22" ht="13.8">
      <c r="A1409" s="99">
        <v>1408</v>
      </c>
      <c r="B1409" s="100" t="s">
        <v>2738</v>
      </c>
      <c r="C1409" s="101" t="s">
        <v>9</v>
      </c>
      <c r="D1409" s="102">
        <v>45182</v>
      </c>
      <c r="E1409" s="102" t="s">
        <v>2551</v>
      </c>
      <c r="F1409" s="102" t="s">
        <v>135</v>
      </c>
      <c r="G1409" s="101" t="s">
        <v>136</v>
      </c>
      <c r="H1409" s="101" t="s">
        <v>88</v>
      </c>
      <c r="I1409" s="49" t="str">
        <f t="shared" si="168"/>
        <v>Neutral</v>
      </c>
      <c r="J1409" s="103">
        <v>21001</v>
      </c>
      <c r="K1409" s="101">
        <v>8.1</v>
      </c>
      <c r="L1409" s="104" t="e">
        <f>IF(J1409=9001,VLOOKUP(K1409,'[1]ISO-reference'!$C$1:$D$67,2,FALSE),IF(J1409=45001,VLOOKUP(K1409,'[1]ISO-reference'!$A$1:$B$40,2,FALSE),IF(J1409=21001,VLOOKUP(K1409,'[1]ISO-reference'!$E$1:$F$75,2,FALSE),"No ISO Mapping")))</f>
        <v>#N/A</v>
      </c>
      <c r="M1409" s="101" t="s">
        <v>21</v>
      </c>
      <c r="N1409" s="103"/>
      <c r="O1409" s="105">
        <f t="shared" si="172"/>
        <v>45242</v>
      </c>
      <c r="P1409" s="105" t="s">
        <v>2128</v>
      </c>
      <c r="Q1409" s="104"/>
      <c r="R1409" s="106" t="str">
        <f t="shared" si="171"/>
        <v>Open</v>
      </c>
      <c r="S1409" s="107">
        <f t="shared" ca="1" si="169"/>
        <v>54</v>
      </c>
      <c r="T1409" s="107">
        <f t="shared" si="170"/>
        <v>0</v>
      </c>
      <c r="U1409" s="107">
        <v>1411</v>
      </c>
      <c r="V1409" s="108" t="s">
        <v>2128</v>
      </c>
    </row>
    <row r="1410" spans="1:22" ht="13.8">
      <c r="A1410" s="99">
        <v>1409</v>
      </c>
      <c r="B1410" s="100" t="s">
        <v>2739</v>
      </c>
      <c r="C1410" s="101" t="s">
        <v>9</v>
      </c>
      <c r="D1410" s="102">
        <v>45182</v>
      </c>
      <c r="E1410" s="102" t="s">
        <v>2551</v>
      </c>
      <c r="F1410" s="102" t="s">
        <v>135</v>
      </c>
      <c r="G1410" s="101" t="s">
        <v>136</v>
      </c>
      <c r="H1410" s="101" t="s">
        <v>88</v>
      </c>
      <c r="I1410" s="49" t="str">
        <f t="shared" ref="I1410:I1473" si="173">IF(H1410="Strength", "Positive", IF(OR(H1410="OFI", H1410="Observation"), "Neutral", "Negative"))</f>
        <v>Neutral</v>
      </c>
      <c r="J1410" s="103">
        <v>21001</v>
      </c>
      <c r="K1410" s="101" t="s">
        <v>110</v>
      </c>
      <c r="L1410" s="104" t="e">
        <f>IF(J1410=9001,VLOOKUP(K1410,'[1]ISO-reference'!$C$1:$D$67,2,FALSE),IF(J1410=45001,VLOOKUP(K1410,'[1]ISO-reference'!$A$1:$B$40,2,FALSE),IF(J1410=21001,VLOOKUP(K1410,'[1]ISO-reference'!$E$1:$F$75,2,FALSE),"No ISO Mapping")))</f>
        <v>#N/A</v>
      </c>
      <c r="M1410" s="101" t="s">
        <v>16</v>
      </c>
      <c r="N1410" s="103"/>
      <c r="O1410" s="105">
        <f t="shared" si="172"/>
        <v>45242</v>
      </c>
      <c r="P1410" s="105" t="s">
        <v>2128</v>
      </c>
      <c r="Q1410" s="104"/>
      <c r="R1410" s="106" t="str">
        <f t="shared" si="171"/>
        <v>Open</v>
      </c>
      <c r="S1410" s="107">
        <f t="shared" ca="1" si="169"/>
        <v>54</v>
      </c>
      <c r="T1410" s="107">
        <f t="shared" si="170"/>
        <v>0</v>
      </c>
      <c r="U1410" s="107">
        <v>1412</v>
      </c>
      <c r="V1410" s="108" t="s">
        <v>2128</v>
      </c>
    </row>
    <row r="1411" spans="1:22" ht="13.8">
      <c r="A1411" s="99">
        <v>1410</v>
      </c>
      <c r="B1411" s="100" t="s">
        <v>2740</v>
      </c>
      <c r="C1411" s="101" t="s">
        <v>9</v>
      </c>
      <c r="D1411" s="102">
        <v>45182</v>
      </c>
      <c r="E1411" s="102" t="s">
        <v>2551</v>
      </c>
      <c r="F1411" s="102" t="s">
        <v>135</v>
      </c>
      <c r="G1411" s="101" t="s">
        <v>136</v>
      </c>
      <c r="H1411" s="101" t="s">
        <v>88</v>
      </c>
      <c r="I1411" s="49" t="str">
        <f t="shared" si="173"/>
        <v>Neutral</v>
      </c>
      <c r="J1411" s="103">
        <v>21001</v>
      </c>
      <c r="K1411" s="101">
        <v>8.4</v>
      </c>
      <c r="L1411" s="104" t="e">
        <f>IF(J1411=9001,VLOOKUP(K1411,'[1]ISO-reference'!$C$1:$D$67,2,FALSE),IF(J1411=45001,VLOOKUP(K1411,'[1]ISO-reference'!$A$1:$B$40,2,FALSE),IF(J1411=21001,VLOOKUP(K1411,'[1]ISO-reference'!$E$1:$F$75,2,FALSE),"No ISO Mapping")))</f>
        <v>#N/A</v>
      </c>
      <c r="M1411" s="101" t="s">
        <v>16</v>
      </c>
      <c r="N1411" s="103"/>
      <c r="O1411" s="105">
        <f t="shared" si="172"/>
        <v>45242</v>
      </c>
      <c r="P1411" s="105" t="s">
        <v>2128</v>
      </c>
      <c r="Q1411" s="104"/>
      <c r="R1411" s="106" t="str">
        <f t="shared" si="171"/>
        <v>Open</v>
      </c>
      <c r="S1411" s="107">
        <f t="shared" ca="1" si="169"/>
        <v>54</v>
      </c>
      <c r="T1411" s="107">
        <f t="shared" si="170"/>
        <v>0</v>
      </c>
      <c r="U1411" s="107">
        <v>1413</v>
      </c>
      <c r="V1411" s="108" t="s">
        <v>2128</v>
      </c>
    </row>
    <row r="1412" spans="1:22" ht="13.8">
      <c r="A1412" s="99">
        <v>1411</v>
      </c>
      <c r="B1412" s="100" t="s">
        <v>2741</v>
      </c>
      <c r="C1412" s="101" t="s">
        <v>9</v>
      </c>
      <c r="D1412" s="102">
        <v>45182</v>
      </c>
      <c r="E1412" s="102" t="s">
        <v>2551</v>
      </c>
      <c r="F1412" s="102" t="s">
        <v>135</v>
      </c>
      <c r="G1412" s="101" t="s">
        <v>136</v>
      </c>
      <c r="H1412" s="101" t="s">
        <v>88</v>
      </c>
      <c r="I1412" s="49" t="str">
        <f t="shared" si="173"/>
        <v>Neutral</v>
      </c>
      <c r="J1412" s="103">
        <v>21001</v>
      </c>
      <c r="K1412" s="101" t="s">
        <v>64</v>
      </c>
      <c r="L1412" s="104" t="e">
        <f>IF(J1412=9001,VLOOKUP(K1412,'[1]ISO-reference'!$C$1:$D$67,2,FALSE),IF(J1412=45001,VLOOKUP(K1412,'[1]ISO-reference'!$A$1:$B$40,2,FALSE),IF(J1412=21001,VLOOKUP(K1412,'[1]ISO-reference'!$E$1:$F$75,2,FALSE),"No ISO Mapping")))</f>
        <v>#N/A</v>
      </c>
      <c r="M1412" s="101" t="s">
        <v>21</v>
      </c>
      <c r="N1412" s="103"/>
      <c r="O1412" s="105">
        <f t="shared" si="172"/>
        <v>45242</v>
      </c>
      <c r="P1412" s="105" t="s">
        <v>2128</v>
      </c>
      <c r="Q1412" s="104"/>
      <c r="R1412" s="106" t="str">
        <f t="shared" si="171"/>
        <v>Open</v>
      </c>
      <c r="S1412" s="107">
        <f t="shared" ca="1" si="169"/>
        <v>54</v>
      </c>
      <c r="T1412" s="107">
        <f t="shared" si="170"/>
        <v>0</v>
      </c>
      <c r="U1412" s="107">
        <v>1414</v>
      </c>
      <c r="V1412" s="108" t="s">
        <v>2128</v>
      </c>
    </row>
    <row r="1413" spans="1:22" ht="27.6">
      <c r="A1413" s="99">
        <v>1412</v>
      </c>
      <c r="B1413" s="100" t="s">
        <v>2742</v>
      </c>
      <c r="C1413" s="101" t="s">
        <v>9</v>
      </c>
      <c r="D1413" s="102">
        <v>45182</v>
      </c>
      <c r="E1413" s="102" t="s">
        <v>2551</v>
      </c>
      <c r="F1413" s="102" t="s">
        <v>135</v>
      </c>
      <c r="G1413" s="101" t="s">
        <v>136</v>
      </c>
      <c r="H1413" s="101" t="s">
        <v>88</v>
      </c>
      <c r="I1413" s="49" t="str">
        <f t="shared" si="173"/>
        <v>Neutral</v>
      </c>
      <c r="J1413" s="103">
        <v>21001</v>
      </c>
      <c r="K1413" s="101" t="s">
        <v>1486</v>
      </c>
      <c r="L1413" s="104" t="e">
        <f>IF(J1413=9001,VLOOKUP(K1413,'[1]ISO-reference'!$C$1:$D$67,2,FALSE),IF(J1413=45001,VLOOKUP(K1413,'[1]ISO-reference'!$A$1:$B$40,2,FALSE),IF(J1413=21001,VLOOKUP(K1413,'[1]ISO-reference'!$E$1:$F$75,2,FALSE),"No ISO Mapping")))</f>
        <v>#N/A</v>
      </c>
      <c r="M1413" s="101" t="s">
        <v>489</v>
      </c>
      <c r="N1413" s="103"/>
      <c r="O1413" s="105">
        <f t="shared" si="172"/>
        <v>45242</v>
      </c>
      <c r="P1413" s="105">
        <v>45217</v>
      </c>
      <c r="Q1413" s="82" t="s">
        <v>2869</v>
      </c>
      <c r="R1413" s="106" t="str">
        <f t="shared" si="171"/>
        <v>Closed</v>
      </c>
      <c r="S1413" s="107">
        <f t="shared" ca="1" si="169"/>
        <v>35</v>
      </c>
      <c r="T1413" s="107">
        <f t="shared" si="170"/>
        <v>-25</v>
      </c>
      <c r="U1413" s="107">
        <v>1415</v>
      </c>
      <c r="V1413" s="108" t="s">
        <v>2128</v>
      </c>
    </row>
    <row r="1414" spans="1:22" ht="13.8">
      <c r="A1414" s="99">
        <v>1413</v>
      </c>
      <c r="B1414" s="100" t="s">
        <v>2743</v>
      </c>
      <c r="C1414" s="101" t="s">
        <v>9</v>
      </c>
      <c r="D1414" s="102">
        <v>45182</v>
      </c>
      <c r="E1414" s="102" t="s">
        <v>2551</v>
      </c>
      <c r="F1414" s="102" t="s">
        <v>135</v>
      </c>
      <c r="G1414" s="101" t="s">
        <v>136</v>
      </c>
      <c r="H1414" s="101" t="s">
        <v>88</v>
      </c>
      <c r="I1414" s="49" t="str">
        <f t="shared" si="173"/>
        <v>Neutral</v>
      </c>
      <c r="J1414" s="103">
        <v>21001</v>
      </c>
      <c r="K1414" s="101" t="s">
        <v>2106</v>
      </c>
      <c r="L1414" s="104" t="e">
        <f>IF(J1414=9001,VLOOKUP(K1414,'[1]ISO-reference'!$C$1:$D$67,2,FALSE),IF(J1414=45001,VLOOKUP(K1414,'[1]ISO-reference'!$A$1:$B$40,2,FALSE),IF(J1414=21001,VLOOKUP(K1414,'[1]ISO-reference'!$E$1:$F$75,2,FALSE),"No ISO Mapping")))</f>
        <v>#N/A</v>
      </c>
      <c r="M1414" s="101" t="s">
        <v>21</v>
      </c>
      <c r="N1414" s="103"/>
      <c r="O1414" s="105">
        <f t="shared" si="172"/>
        <v>45242</v>
      </c>
      <c r="P1414" s="105" t="s">
        <v>2128</v>
      </c>
      <c r="Q1414" s="104"/>
      <c r="R1414" s="106" t="str">
        <f t="shared" si="171"/>
        <v>Open</v>
      </c>
      <c r="S1414" s="107">
        <f t="shared" ca="1" si="169"/>
        <v>54</v>
      </c>
      <c r="T1414" s="107">
        <f t="shared" si="170"/>
        <v>0</v>
      </c>
      <c r="U1414" s="107">
        <v>1416</v>
      </c>
      <c r="V1414" s="108" t="s">
        <v>2128</v>
      </c>
    </row>
    <row r="1415" spans="1:22" ht="13.8">
      <c r="A1415" s="99">
        <v>1414</v>
      </c>
      <c r="B1415" s="100" t="s">
        <v>2744</v>
      </c>
      <c r="C1415" s="101" t="s">
        <v>9</v>
      </c>
      <c r="D1415" s="102">
        <v>45182</v>
      </c>
      <c r="E1415" s="102" t="s">
        <v>2551</v>
      </c>
      <c r="F1415" s="102" t="s">
        <v>135</v>
      </c>
      <c r="G1415" s="101" t="s">
        <v>136</v>
      </c>
      <c r="H1415" s="101" t="s">
        <v>88</v>
      </c>
      <c r="I1415" s="49" t="str">
        <f t="shared" si="173"/>
        <v>Neutral</v>
      </c>
      <c r="J1415" s="103">
        <v>21001</v>
      </c>
      <c r="K1415" s="101" t="s">
        <v>2106</v>
      </c>
      <c r="L1415" s="104" t="e">
        <f>IF(J1415=9001,VLOOKUP(K1415,'[1]ISO-reference'!$C$1:$D$67,2,FALSE),IF(J1415=45001,VLOOKUP(K1415,'[1]ISO-reference'!$A$1:$B$40,2,FALSE),IF(J1415=21001,VLOOKUP(K1415,'[1]ISO-reference'!$E$1:$F$75,2,FALSE),"No ISO Mapping")))</f>
        <v>#N/A</v>
      </c>
      <c r="M1415" s="101" t="s">
        <v>21</v>
      </c>
      <c r="N1415" s="103"/>
      <c r="O1415" s="105">
        <f t="shared" si="172"/>
        <v>45242</v>
      </c>
      <c r="P1415" s="105" t="s">
        <v>2128</v>
      </c>
      <c r="Q1415" s="104"/>
      <c r="R1415" s="106" t="str">
        <f t="shared" si="171"/>
        <v>Open</v>
      </c>
      <c r="S1415" s="107">
        <f t="shared" ca="1" si="169"/>
        <v>54</v>
      </c>
      <c r="T1415" s="107">
        <f t="shared" si="170"/>
        <v>0</v>
      </c>
      <c r="U1415" s="107">
        <v>1417</v>
      </c>
      <c r="V1415" s="108" t="s">
        <v>2128</v>
      </c>
    </row>
    <row r="1416" spans="1:22" ht="13.8">
      <c r="A1416" s="99">
        <v>1415</v>
      </c>
      <c r="B1416" s="100" t="s">
        <v>2745</v>
      </c>
      <c r="C1416" s="101" t="s">
        <v>9</v>
      </c>
      <c r="D1416" s="102">
        <v>45182</v>
      </c>
      <c r="E1416" s="102" t="s">
        <v>2551</v>
      </c>
      <c r="F1416" s="102" t="s">
        <v>135</v>
      </c>
      <c r="G1416" s="101" t="s">
        <v>136</v>
      </c>
      <c r="H1416" s="101" t="s">
        <v>88</v>
      </c>
      <c r="I1416" s="49" t="str">
        <f t="shared" si="173"/>
        <v>Neutral</v>
      </c>
      <c r="J1416" s="103">
        <v>21001</v>
      </c>
      <c r="K1416" s="101">
        <v>5.2</v>
      </c>
      <c r="L1416" s="104" t="e">
        <f>IF(J1416=9001,VLOOKUP(K1416,'[1]ISO-reference'!$C$1:$D$67,2,FALSE),IF(J1416=45001,VLOOKUP(K1416,'[1]ISO-reference'!$A$1:$B$40,2,FALSE),IF(J1416=21001,VLOOKUP(K1416,'[1]ISO-reference'!$E$1:$F$75,2,FALSE),"No ISO Mapping")))</f>
        <v>#N/A</v>
      </c>
      <c r="M1416" s="101" t="s">
        <v>21</v>
      </c>
      <c r="N1416" s="103"/>
      <c r="O1416" s="105">
        <f t="shared" si="172"/>
        <v>45242</v>
      </c>
      <c r="P1416" s="105" t="s">
        <v>2128</v>
      </c>
      <c r="Q1416" s="104"/>
      <c r="R1416" s="106" t="str">
        <f t="shared" si="171"/>
        <v>Open</v>
      </c>
      <c r="S1416" s="107">
        <f t="shared" ca="1" si="169"/>
        <v>54</v>
      </c>
      <c r="T1416" s="107">
        <f t="shared" si="170"/>
        <v>0</v>
      </c>
      <c r="U1416" s="107">
        <v>1418</v>
      </c>
      <c r="V1416" s="108" t="s">
        <v>2128</v>
      </c>
    </row>
    <row r="1417" spans="1:22" ht="13.8">
      <c r="A1417" s="99">
        <v>1416</v>
      </c>
      <c r="B1417" s="100" t="s">
        <v>2746</v>
      </c>
      <c r="C1417" s="101" t="s">
        <v>9</v>
      </c>
      <c r="D1417" s="102">
        <v>45182</v>
      </c>
      <c r="E1417" s="102" t="s">
        <v>2551</v>
      </c>
      <c r="F1417" s="102" t="s">
        <v>135</v>
      </c>
      <c r="G1417" s="101" t="s">
        <v>136</v>
      </c>
      <c r="H1417" s="101" t="s">
        <v>88</v>
      </c>
      <c r="I1417" s="49" t="str">
        <f t="shared" si="173"/>
        <v>Neutral</v>
      </c>
      <c r="J1417" s="103">
        <v>21001</v>
      </c>
      <c r="K1417" s="101" t="s">
        <v>120</v>
      </c>
      <c r="L1417" s="104" t="e">
        <f>IF(J1417=9001,VLOOKUP(K1417,'[1]ISO-reference'!$C$1:$D$67,2,FALSE),IF(J1417=45001,VLOOKUP(K1417,'[1]ISO-reference'!$A$1:$B$40,2,FALSE),IF(J1417=21001,VLOOKUP(K1417,'[1]ISO-reference'!$E$1:$F$75,2,FALSE),"No ISO Mapping")))</f>
        <v>#N/A</v>
      </c>
      <c r="M1417" s="101" t="s">
        <v>13</v>
      </c>
      <c r="N1417" s="103"/>
      <c r="O1417" s="105">
        <f t="shared" si="172"/>
        <v>45242</v>
      </c>
      <c r="P1417" s="105" t="s">
        <v>2128</v>
      </c>
      <c r="Q1417" s="104"/>
      <c r="R1417" s="106" t="str">
        <f t="shared" si="171"/>
        <v>Open</v>
      </c>
      <c r="S1417" s="107">
        <f t="shared" ca="1" si="169"/>
        <v>54</v>
      </c>
      <c r="T1417" s="107">
        <f t="shared" si="170"/>
        <v>0</v>
      </c>
      <c r="U1417" s="107">
        <v>1419</v>
      </c>
      <c r="V1417" s="108" t="s">
        <v>2128</v>
      </c>
    </row>
    <row r="1418" spans="1:22" ht="13.8">
      <c r="A1418" s="99">
        <v>1417</v>
      </c>
      <c r="B1418" s="100" t="s">
        <v>2747</v>
      </c>
      <c r="C1418" s="101" t="s">
        <v>9</v>
      </c>
      <c r="D1418" s="102">
        <v>45182</v>
      </c>
      <c r="E1418" s="102" t="s">
        <v>2551</v>
      </c>
      <c r="F1418" s="102" t="s">
        <v>135</v>
      </c>
      <c r="G1418" s="101" t="s">
        <v>136</v>
      </c>
      <c r="H1418" s="101" t="s">
        <v>88</v>
      </c>
      <c r="I1418" s="49" t="str">
        <f t="shared" si="173"/>
        <v>Neutral</v>
      </c>
      <c r="J1418" s="103">
        <v>21001</v>
      </c>
      <c r="K1418" s="101" t="s">
        <v>947</v>
      </c>
      <c r="L1418" s="104" t="e">
        <f>IF(J1418=9001,VLOOKUP(K1418,'[1]ISO-reference'!$C$1:$D$67,2,FALSE),IF(J1418=45001,VLOOKUP(K1418,'[1]ISO-reference'!$A$1:$B$40,2,FALSE),IF(J1418=21001,VLOOKUP(K1418,'[1]ISO-reference'!$E$1:$F$75,2,FALSE),"No ISO Mapping")))</f>
        <v>#N/A</v>
      </c>
      <c r="M1418" s="101" t="s">
        <v>21</v>
      </c>
      <c r="N1418" s="103"/>
      <c r="O1418" s="105">
        <f t="shared" si="172"/>
        <v>45242</v>
      </c>
      <c r="P1418" s="105" t="s">
        <v>2128</v>
      </c>
      <c r="Q1418" s="104"/>
      <c r="R1418" s="106" t="str">
        <f t="shared" si="171"/>
        <v>Open</v>
      </c>
      <c r="S1418" s="107">
        <f t="shared" ca="1" si="169"/>
        <v>54</v>
      </c>
      <c r="T1418" s="107">
        <f t="shared" si="170"/>
        <v>0</v>
      </c>
      <c r="U1418" s="107">
        <v>1420</v>
      </c>
      <c r="V1418" s="108" t="s">
        <v>2128</v>
      </c>
    </row>
    <row r="1419" spans="1:22" ht="13.8">
      <c r="A1419" s="99">
        <v>1418</v>
      </c>
      <c r="B1419" s="100" t="s">
        <v>2748</v>
      </c>
      <c r="C1419" s="101" t="s">
        <v>9</v>
      </c>
      <c r="D1419" s="102">
        <v>45182</v>
      </c>
      <c r="E1419" s="102" t="s">
        <v>2551</v>
      </c>
      <c r="F1419" s="102" t="s">
        <v>135</v>
      </c>
      <c r="G1419" s="101" t="s">
        <v>136</v>
      </c>
      <c r="H1419" s="101" t="s">
        <v>88</v>
      </c>
      <c r="I1419" s="49" t="str">
        <f t="shared" si="173"/>
        <v>Neutral</v>
      </c>
      <c r="J1419" s="103">
        <v>45001</v>
      </c>
      <c r="K1419" s="101" t="s">
        <v>433</v>
      </c>
      <c r="L1419" s="104" t="e">
        <f>IF(J1419=9001,VLOOKUP(K1419,'[1]ISO-reference'!$C$1:$D$67,2,FALSE),IF(J1419=45001,VLOOKUP(K1419,'[1]ISO-reference'!$A$1:$B$40,2,FALSE),IF(J1419=21001,VLOOKUP(K1419,'[1]ISO-reference'!$E$1:$F$75,2,FALSE),"No ISO Mapping")))</f>
        <v>#N/A</v>
      </c>
      <c r="M1419" s="101" t="s">
        <v>21</v>
      </c>
      <c r="N1419" s="103"/>
      <c r="O1419" s="105">
        <f t="shared" si="172"/>
        <v>45242</v>
      </c>
      <c r="P1419" s="105" t="s">
        <v>2128</v>
      </c>
      <c r="Q1419" s="104"/>
      <c r="R1419" s="106" t="str">
        <f t="shared" si="171"/>
        <v>Open</v>
      </c>
      <c r="S1419" s="107">
        <f t="shared" ca="1" si="169"/>
        <v>54</v>
      </c>
      <c r="T1419" s="107">
        <f t="shared" si="170"/>
        <v>0</v>
      </c>
      <c r="U1419" s="107">
        <v>1421</v>
      </c>
      <c r="V1419" s="108" t="s">
        <v>2128</v>
      </c>
    </row>
    <row r="1420" spans="1:22" ht="27.6">
      <c r="A1420" s="99">
        <v>1419</v>
      </c>
      <c r="B1420" s="100" t="s">
        <v>2749</v>
      </c>
      <c r="C1420" s="101" t="s">
        <v>9</v>
      </c>
      <c r="D1420" s="102">
        <v>45182</v>
      </c>
      <c r="E1420" s="102" t="s">
        <v>2551</v>
      </c>
      <c r="F1420" s="102" t="s">
        <v>135</v>
      </c>
      <c r="G1420" s="101" t="s">
        <v>136</v>
      </c>
      <c r="H1420" s="101" t="s">
        <v>12</v>
      </c>
      <c r="I1420" s="49" t="str">
        <f t="shared" si="173"/>
        <v>Negative</v>
      </c>
      <c r="J1420" s="103">
        <v>45001</v>
      </c>
      <c r="K1420" s="101" t="s">
        <v>433</v>
      </c>
      <c r="L1420" s="104" t="e">
        <f>IF(J1420=9001,VLOOKUP(K1420,'[1]ISO-reference'!$C$1:$D$67,2,FALSE),IF(J1420=45001,VLOOKUP(K1420,'[1]ISO-reference'!$A$1:$B$40,2,FALSE),IF(J1420=21001,VLOOKUP(K1420,'[1]ISO-reference'!$E$1:$F$75,2,FALSE),"No ISO Mapping")))</f>
        <v>#N/A</v>
      </c>
      <c r="M1420" s="101" t="s">
        <v>2241</v>
      </c>
      <c r="N1420" s="103"/>
      <c r="O1420" s="105">
        <f t="shared" si="172"/>
        <v>45242</v>
      </c>
      <c r="P1420" s="105" t="s">
        <v>2128</v>
      </c>
      <c r="Q1420" s="104"/>
      <c r="R1420" s="106" t="str">
        <f t="shared" si="171"/>
        <v>Open</v>
      </c>
      <c r="S1420" s="107">
        <f t="shared" ca="1" si="169"/>
        <v>54</v>
      </c>
      <c r="T1420" s="107">
        <f t="shared" si="170"/>
        <v>0</v>
      </c>
      <c r="U1420" s="107">
        <v>1422</v>
      </c>
      <c r="V1420" s="108" t="s">
        <v>2128</v>
      </c>
    </row>
    <row r="1421" spans="1:22" ht="27.6">
      <c r="A1421" s="99">
        <v>1420</v>
      </c>
      <c r="B1421" s="100" t="s">
        <v>2750</v>
      </c>
      <c r="C1421" s="101" t="s">
        <v>9</v>
      </c>
      <c r="D1421" s="102">
        <v>45182</v>
      </c>
      <c r="E1421" s="102" t="s">
        <v>2551</v>
      </c>
      <c r="F1421" s="102" t="s">
        <v>135</v>
      </c>
      <c r="G1421" s="101" t="s">
        <v>136</v>
      </c>
      <c r="H1421" s="101" t="s">
        <v>88</v>
      </c>
      <c r="I1421" s="49" t="str">
        <f t="shared" si="173"/>
        <v>Neutral</v>
      </c>
      <c r="J1421" s="103">
        <v>45001</v>
      </c>
      <c r="K1421" s="101">
        <v>8.1999999999999993</v>
      </c>
      <c r="L1421" s="104" t="e">
        <f>IF(J1421=9001,VLOOKUP(K1421,'[1]ISO-reference'!$C$1:$D$67,2,FALSE),IF(J1421=45001,VLOOKUP(K1421,'[1]ISO-reference'!$A$1:$B$40,2,FALSE),IF(J1421=21001,VLOOKUP(K1421,'[1]ISO-reference'!$E$1:$F$75,2,FALSE),"No ISO Mapping")))</f>
        <v>#N/A</v>
      </c>
      <c r="M1421" s="101" t="s">
        <v>2241</v>
      </c>
      <c r="N1421" s="103"/>
      <c r="O1421" s="105">
        <f t="shared" si="172"/>
        <v>45242</v>
      </c>
      <c r="P1421" s="105">
        <v>45217</v>
      </c>
      <c r="Q1421" s="82" t="s">
        <v>2868</v>
      </c>
      <c r="R1421" s="106" t="str">
        <f t="shared" si="171"/>
        <v>Closed</v>
      </c>
      <c r="S1421" s="107">
        <f t="shared" ca="1" si="169"/>
        <v>35</v>
      </c>
      <c r="T1421" s="107">
        <f t="shared" si="170"/>
        <v>-25</v>
      </c>
      <c r="U1421" s="107">
        <v>1423</v>
      </c>
      <c r="V1421" s="108" t="s">
        <v>2128</v>
      </c>
    </row>
    <row r="1422" spans="1:22" ht="13.8">
      <c r="A1422" s="99">
        <v>1421</v>
      </c>
      <c r="B1422" s="100" t="s">
        <v>2751</v>
      </c>
      <c r="C1422" s="101" t="s">
        <v>9</v>
      </c>
      <c r="D1422" s="102">
        <v>45182</v>
      </c>
      <c r="E1422" s="102" t="s">
        <v>2551</v>
      </c>
      <c r="F1422" s="102" t="s">
        <v>135</v>
      </c>
      <c r="G1422" s="101" t="s">
        <v>136</v>
      </c>
      <c r="H1422" s="101" t="s">
        <v>88</v>
      </c>
      <c r="I1422" s="49" t="str">
        <f t="shared" si="173"/>
        <v>Neutral</v>
      </c>
      <c r="J1422" s="103">
        <v>45001</v>
      </c>
      <c r="K1422" s="101">
        <v>8.1999999999999993</v>
      </c>
      <c r="L1422" s="104" t="e">
        <f>IF(J1422=9001,VLOOKUP(K1422,'[1]ISO-reference'!$C$1:$D$67,2,FALSE),IF(J1422=45001,VLOOKUP(K1422,'[1]ISO-reference'!$A$1:$B$40,2,FALSE),IF(J1422=21001,VLOOKUP(K1422,'[1]ISO-reference'!$E$1:$F$75,2,FALSE),"No ISO Mapping")))</f>
        <v>#N/A</v>
      </c>
      <c r="M1422" s="101" t="s">
        <v>2241</v>
      </c>
      <c r="N1422" s="103"/>
      <c r="O1422" s="105">
        <f t="shared" si="172"/>
        <v>45242</v>
      </c>
      <c r="P1422" s="105" t="s">
        <v>2128</v>
      </c>
      <c r="Q1422" s="104"/>
      <c r="R1422" s="106" t="str">
        <f t="shared" si="171"/>
        <v>Open</v>
      </c>
      <c r="S1422" s="107">
        <f t="shared" ca="1" si="169"/>
        <v>54</v>
      </c>
      <c r="T1422" s="107">
        <f t="shared" si="170"/>
        <v>0</v>
      </c>
      <c r="U1422" s="107">
        <v>1424</v>
      </c>
      <c r="V1422" s="108" t="s">
        <v>2128</v>
      </c>
    </row>
    <row r="1423" spans="1:22" ht="27.6">
      <c r="A1423" s="99">
        <v>1422</v>
      </c>
      <c r="B1423" s="100" t="s">
        <v>2752</v>
      </c>
      <c r="C1423" s="101" t="s">
        <v>9</v>
      </c>
      <c r="D1423" s="102">
        <v>45182</v>
      </c>
      <c r="E1423" s="102" t="s">
        <v>2551</v>
      </c>
      <c r="F1423" s="102" t="s">
        <v>135</v>
      </c>
      <c r="G1423" s="101" t="s">
        <v>136</v>
      </c>
      <c r="H1423" s="101" t="s">
        <v>88</v>
      </c>
      <c r="I1423" s="49" t="str">
        <f t="shared" si="173"/>
        <v>Neutral</v>
      </c>
      <c r="J1423" s="103">
        <v>45001</v>
      </c>
      <c r="K1423" s="101">
        <v>8.1999999999999993</v>
      </c>
      <c r="L1423" s="104" t="e">
        <f>IF(J1423=9001,VLOOKUP(K1423,'[1]ISO-reference'!$C$1:$D$67,2,FALSE),IF(J1423=45001,VLOOKUP(K1423,'[1]ISO-reference'!$A$1:$B$40,2,FALSE),IF(J1423=21001,VLOOKUP(K1423,'[1]ISO-reference'!$E$1:$F$75,2,FALSE),"No ISO Mapping")))</f>
        <v>#N/A</v>
      </c>
      <c r="M1423" s="101" t="s">
        <v>16</v>
      </c>
      <c r="N1423" s="103"/>
      <c r="O1423" s="105">
        <f t="shared" si="172"/>
        <v>45242</v>
      </c>
      <c r="P1423" s="115">
        <v>45212</v>
      </c>
      <c r="Q1423" s="82" t="s">
        <v>2835</v>
      </c>
      <c r="R1423" s="106" t="str">
        <f t="shared" si="171"/>
        <v>Closed</v>
      </c>
      <c r="S1423" s="107">
        <f t="shared" ca="1" si="169"/>
        <v>30</v>
      </c>
      <c r="T1423" s="107">
        <f t="shared" si="170"/>
        <v>-30</v>
      </c>
      <c r="U1423" s="107">
        <v>1425</v>
      </c>
      <c r="V1423" s="108" t="s">
        <v>2128</v>
      </c>
    </row>
    <row r="1424" spans="1:22" ht="41.4">
      <c r="A1424" s="99">
        <v>1423</v>
      </c>
      <c r="B1424" s="100" t="s">
        <v>2753</v>
      </c>
      <c r="C1424" s="101" t="s">
        <v>9</v>
      </c>
      <c r="D1424" s="102">
        <v>45182</v>
      </c>
      <c r="E1424" s="102" t="s">
        <v>2551</v>
      </c>
      <c r="F1424" s="102" t="s">
        <v>135</v>
      </c>
      <c r="G1424" s="101" t="s">
        <v>136</v>
      </c>
      <c r="H1424" s="101" t="s">
        <v>88</v>
      </c>
      <c r="I1424" s="49" t="str">
        <f t="shared" si="173"/>
        <v>Neutral</v>
      </c>
      <c r="J1424" s="103">
        <v>45001</v>
      </c>
      <c r="K1424" s="101" t="s">
        <v>947</v>
      </c>
      <c r="L1424" s="104" t="e">
        <f>IF(J1424=9001,VLOOKUP(K1424,'[1]ISO-reference'!$C$1:$D$67,2,FALSE),IF(J1424=45001,VLOOKUP(K1424,'[1]ISO-reference'!$A$1:$B$40,2,FALSE),IF(J1424=21001,VLOOKUP(K1424,'[1]ISO-reference'!$E$1:$F$75,2,FALSE),"No ISO Mapping")))</f>
        <v>#N/A</v>
      </c>
      <c r="M1424" s="101" t="s">
        <v>13</v>
      </c>
      <c r="N1424" s="103"/>
      <c r="O1424" s="105">
        <f t="shared" si="172"/>
        <v>45242</v>
      </c>
      <c r="P1424" s="105">
        <v>45189</v>
      </c>
      <c r="Q1424" s="82" t="s">
        <v>2830</v>
      </c>
      <c r="R1424" s="106" t="str">
        <f t="shared" si="171"/>
        <v>Closed</v>
      </c>
      <c r="S1424" s="107">
        <f t="shared" ca="1" si="169"/>
        <v>7</v>
      </c>
      <c r="T1424" s="107">
        <f t="shared" si="170"/>
        <v>-53</v>
      </c>
      <c r="U1424" s="107">
        <v>1426</v>
      </c>
      <c r="V1424" s="108" t="s">
        <v>2128</v>
      </c>
    </row>
    <row r="1425" spans="1:22" ht="13.8">
      <c r="A1425" s="99">
        <v>1424</v>
      </c>
      <c r="B1425" s="100" t="s">
        <v>2754</v>
      </c>
      <c r="C1425" s="101" t="s">
        <v>9</v>
      </c>
      <c r="D1425" s="102">
        <v>45182</v>
      </c>
      <c r="E1425" s="102" t="s">
        <v>2551</v>
      </c>
      <c r="F1425" s="102" t="s">
        <v>135</v>
      </c>
      <c r="G1425" s="101" t="s">
        <v>136</v>
      </c>
      <c r="H1425" s="101" t="s">
        <v>88</v>
      </c>
      <c r="I1425" s="49" t="str">
        <f t="shared" si="173"/>
        <v>Neutral</v>
      </c>
      <c r="J1425" s="103">
        <v>45001</v>
      </c>
      <c r="K1425" s="101">
        <v>7.4</v>
      </c>
      <c r="L1425" s="104" t="e">
        <f>IF(J1425=9001,VLOOKUP(K1425,'[1]ISO-reference'!$C$1:$D$67,2,FALSE),IF(J1425=45001,VLOOKUP(K1425,'[1]ISO-reference'!$A$1:$B$40,2,FALSE),IF(J1425=21001,VLOOKUP(K1425,'[1]ISO-reference'!$E$1:$F$75,2,FALSE),"No ISO Mapping")))</f>
        <v>#N/A</v>
      </c>
      <c r="M1425" s="101" t="s">
        <v>2241</v>
      </c>
      <c r="N1425" s="103"/>
      <c r="O1425" s="105">
        <f t="shared" si="172"/>
        <v>45242</v>
      </c>
      <c r="P1425" s="105" t="s">
        <v>2128</v>
      </c>
      <c r="Q1425" s="104"/>
      <c r="R1425" s="106" t="str">
        <f t="shared" si="171"/>
        <v>Open</v>
      </c>
      <c r="S1425" s="107">
        <f t="shared" ca="1" si="169"/>
        <v>54</v>
      </c>
      <c r="T1425" s="107">
        <f t="shared" si="170"/>
        <v>0</v>
      </c>
      <c r="U1425" s="107">
        <v>1427</v>
      </c>
      <c r="V1425" s="108" t="s">
        <v>2128</v>
      </c>
    </row>
    <row r="1426" spans="1:22" ht="82.8">
      <c r="A1426" s="99">
        <v>1425</v>
      </c>
      <c r="B1426" s="100" t="s">
        <v>2755</v>
      </c>
      <c r="C1426" s="101" t="s">
        <v>9</v>
      </c>
      <c r="D1426" s="102">
        <v>45182</v>
      </c>
      <c r="E1426" s="102" t="s">
        <v>2551</v>
      </c>
      <c r="F1426" s="102" t="s">
        <v>135</v>
      </c>
      <c r="G1426" s="101" t="s">
        <v>136</v>
      </c>
      <c r="H1426" s="101" t="s">
        <v>88</v>
      </c>
      <c r="I1426" s="49" t="str">
        <f t="shared" si="173"/>
        <v>Neutral</v>
      </c>
      <c r="J1426" s="103">
        <v>9001</v>
      </c>
      <c r="K1426" s="101" t="s">
        <v>59</v>
      </c>
      <c r="L1426" s="104" t="e">
        <f>IF(J1426=9001,VLOOKUP(K1426,'[1]ISO-reference'!$C$1:$D$67,2,FALSE),IF(J1426=45001,VLOOKUP(K1426,'[1]ISO-reference'!$A$1:$B$40,2,FALSE),IF(J1426=21001,VLOOKUP(K1426,'[1]ISO-reference'!$E$1:$F$75,2,FALSE),"No ISO Mapping")))</f>
        <v>#N/A</v>
      </c>
      <c r="M1426" s="101" t="s">
        <v>13</v>
      </c>
      <c r="N1426" s="103"/>
      <c r="O1426" s="105">
        <f t="shared" si="172"/>
        <v>45242</v>
      </c>
      <c r="P1426" s="115">
        <v>45212</v>
      </c>
      <c r="Q1426" s="82" t="s">
        <v>2834</v>
      </c>
      <c r="R1426" s="106" t="str">
        <f t="shared" si="171"/>
        <v>Closed</v>
      </c>
      <c r="S1426" s="107">
        <f t="shared" ca="1" si="169"/>
        <v>30</v>
      </c>
      <c r="T1426" s="107">
        <f t="shared" si="170"/>
        <v>-30</v>
      </c>
      <c r="U1426" s="107">
        <v>1428</v>
      </c>
      <c r="V1426" s="108" t="s">
        <v>2128</v>
      </c>
    </row>
    <row r="1427" spans="1:22" ht="13.8">
      <c r="A1427" s="99">
        <v>1426</v>
      </c>
      <c r="B1427" s="100" t="s">
        <v>2756</v>
      </c>
      <c r="C1427" s="101" t="s">
        <v>9</v>
      </c>
      <c r="D1427" s="102">
        <v>45182</v>
      </c>
      <c r="E1427" s="102" t="s">
        <v>2551</v>
      </c>
      <c r="F1427" s="102" t="s">
        <v>135</v>
      </c>
      <c r="G1427" s="101" t="s">
        <v>136</v>
      </c>
      <c r="H1427" s="101" t="s">
        <v>19</v>
      </c>
      <c r="I1427" s="49" t="str">
        <f t="shared" si="173"/>
        <v>Neutral</v>
      </c>
      <c r="J1427" s="103">
        <v>9001</v>
      </c>
      <c r="K1427" s="101" t="s">
        <v>72</v>
      </c>
      <c r="L1427" s="104" t="e">
        <f>IF(J1427=9001,VLOOKUP(K1427,'[1]ISO-reference'!$C$1:$D$67,2,FALSE),IF(J1427=45001,VLOOKUP(K1427,'[1]ISO-reference'!$A$1:$B$40,2,FALSE),IF(J1427=21001,VLOOKUP(K1427,'[1]ISO-reference'!$E$1:$F$75,2,FALSE),"No ISO Mapping")))</f>
        <v>#N/A</v>
      </c>
      <c r="M1427" s="101" t="s">
        <v>13</v>
      </c>
      <c r="N1427" s="103"/>
      <c r="O1427" s="105">
        <f t="shared" si="172"/>
        <v>45242</v>
      </c>
      <c r="P1427" s="105" t="s">
        <v>2128</v>
      </c>
      <c r="Q1427" s="104"/>
      <c r="R1427" s="106" t="str">
        <f t="shared" si="171"/>
        <v>Open</v>
      </c>
      <c r="S1427" s="107">
        <f t="shared" ca="1" si="169"/>
        <v>54</v>
      </c>
      <c r="T1427" s="107">
        <f t="shared" si="170"/>
        <v>0</v>
      </c>
      <c r="U1427" s="107">
        <v>1429</v>
      </c>
      <c r="V1427" s="108" t="s">
        <v>2128</v>
      </c>
    </row>
    <row r="1428" spans="1:22" ht="55.2">
      <c r="A1428" s="99">
        <v>1427</v>
      </c>
      <c r="B1428" s="100" t="s">
        <v>2757</v>
      </c>
      <c r="C1428" s="101" t="s">
        <v>9</v>
      </c>
      <c r="D1428" s="102">
        <v>45182</v>
      </c>
      <c r="E1428" s="102" t="s">
        <v>2551</v>
      </c>
      <c r="F1428" s="102" t="s">
        <v>135</v>
      </c>
      <c r="G1428" s="101" t="s">
        <v>136</v>
      </c>
      <c r="H1428" s="101" t="s">
        <v>19</v>
      </c>
      <c r="I1428" s="49" t="str">
        <f t="shared" si="173"/>
        <v>Neutral</v>
      </c>
      <c r="J1428" s="103">
        <v>9001</v>
      </c>
      <c r="K1428" s="101" t="s">
        <v>72</v>
      </c>
      <c r="L1428" s="104" t="e">
        <f>IF(J1428=9001,VLOOKUP(K1428,'[1]ISO-reference'!$C$1:$D$67,2,FALSE),IF(J1428=45001,VLOOKUP(K1428,'[1]ISO-reference'!$A$1:$B$40,2,FALSE),IF(J1428=21001,VLOOKUP(K1428,'[1]ISO-reference'!$E$1:$F$75,2,FALSE),"No ISO Mapping")))</f>
        <v>#N/A</v>
      </c>
      <c r="M1428" s="101" t="s">
        <v>2241</v>
      </c>
      <c r="N1428" s="103"/>
      <c r="O1428" s="105">
        <f t="shared" si="172"/>
        <v>45242</v>
      </c>
      <c r="P1428" s="115">
        <v>45212</v>
      </c>
      <c r="Q1428" s="82" t="s">
        <v>2833</v>
      </c>
      <c r="R1428" s="106" t="str">
        <f t="shared" si="171"/>
        <v>Closed</v>
      </c>
      <c r="S1428" s="107">
        <f t="shared" ca="1" si="169"/>
        <v>30</v>
      </c>
      <c r="T1428" s="107">
        <f t="shared" si="170"/>
        <v>-30</v>
      </c>
      <c r="U1428" s="107">
        <v>1430</v>
      </c>
      <c r="V1428" s="108" t="s">
        <v>2128</v>
      </c>
    </row>
    <row r="1429" spans="1:22" ht="82.8">
      <c r="A1429" s="99">
        <v>1428</v>
      </c>
      <c r="B1429" s="100" t="s">
        <v>2758</v>
      </c>
      <c r="C1429" s="101" t="s">
        <v>9</v>
      </c>
      <c r="D1429" s="102">
        <v>45182</v>
      </c>
      <c r="E1429" s="102" t="s">
        <v>2551</v>
      </c>
      <c r="F1429" s="102" t="s">
        <v>135</v>
      </c>
      <c r="G1429" s="101" t="s">
        <v>136</v>
      </c>
      <c r="H1429" s="101" t="s">
        <v>88</v>
      </c>
      <c r="I1429" s="49" t="str">
        <f t="shared" si="173"/>
        <v>Neutral</v>
      </c>
      <c r="J1429" s="103">
        <v>9001</v>
      </c>
      <c r="K1429" s="101" t="s">
        <v>72</v>
      </c>
      <c r="L1429" s="104" t="e">
        <f>IF(J1429=9001,VLOOKUP(K1429,'[1]ISO-reference'!$C$1:$D$67,2,FALSE),IF(J1429=45001,VLOOKUP(K1429,'[1]ISO-reference'!$A$1:$B$40,2,FALSE),IF(J1429=21001,VLOOKUP(K1429,'[1]ISO-reference'!$E$1:$F$75,2,FALSE),"No ISO Mapping")))</f>
        <v>#N/A</v>
      </c>
      <c r="M1429" s="101" t="s">
        <v>489</v>
      </c>
      <c r="N1429" s="103"/>
      <c r="O1429" s="105">
        <f t="shared" si="172"/>
        <v>45242</v>
      </c>
      <c r="P1429" s="115">
        <v>45212</v>
      </c>
      <c r="Q1429" s="82" t="s">
        <v>2832</v>
      </c>
      <c r="R1429" s="106" t="str">
        <f t="shared" si="171"/>
        <v>Closed</v>
      </c>
      <c r="S1429" s="107">
        <f t="shared" ca="1" si="169"/>
        <v>30</v>
      </c>
      <c r="T1429" s="107">
        <f t="shared" si="170"/>
        <v>-30</v>
      </c>
      <c r="U1429" s="107">
        <v>1431</v>
      </c>
      <c r="V1429" s="108" t="s">
        <v>2128</v>
      </c>
    </row>
    <row r="1430" spans="1:22" ht="13.8">
      <c r="A1430" s="99">
        <v>1429</v>
      </c>
      <c r="B1430" s="100" t="s">
        <v>2759</v>
      </c>
      <c r="C1430" s="101" t="s">
        <v>9</v>
      </c>
      <c r="D1430" s="102">
        <v>45182</v>
      </c>
      <c r="E1430" s="102" t="s">
        <v>2551</v>
      </c>
      <c r="F1430" s="102" t="s">
        <v>135</v>
      </c>
      <c r="G1430" s="101" t="s">
        <v>136</v>
      </c>
      <c r="H1430" s="101" t="s">
        <v>88</v>
      </c>
      <c r="I1430" s="49" t="str">
        <f t="shared" si="173"/>
        <v>Neutral</v>
      </c>
      <c r="J1430" s="103">
        <v>9001</v>
      </c>
      <c r="K1430" s="101" t="s">
        <v>72</v>
      </c>
      <c r="L1430" s="104" t="e">
        <f>IF(J1430=9001,VLOOKUP(K1430,'[1]ISO-reference'!$C$1:$D$67,2,FALSE),IF(J1430=45001,VLOOKUP(K1430,'[1]ISO-reference'!$A$1:$B$40,2,FALSE),IF(J1430=21001,VLOOKUP(K1430,'[1]ISO-reference'!$E$1:$F$75,2,FALSE),"No ISO Mapping")))</f>
        <v>#N/A</v>
      </c>
      <c r="M1430" s="101" t="s">
        <v>21</v>
      </c>
      <c r="N1430" s="103"/>
      <c r="O1430" s="105">
        <f t="shared" si="172"/>
        <v>45242</v>
      </c>
      <c r="P1430" s="105" t="s">
        <v>2128</v>
      </c>
      <c r="Q1430" s="104"/>
      <c r="R1430" s="106" t="str">
        <f t="shared" si="171"/>
        <v>Open</v>
      </c>
      <c r="S1430" s="107">
        <f t="shared" ca="1" si="169"/>
        <v>54</v>
      </c>
      <c r="T1430" s="107">
        <f t="shared" si="170"/>
        <v>0</v>
      </c>
      <c r="U1430" s="107">
        <v>1432</v>
      </c>
      <c r="V1430" s="108" t="s">
        <v>2128</v>
      </c>
    </row>
    <row r="1431" spans="1:22" ht="27.6">
      <c r="A1431" s="109">
        <v>1430</v>
      </c>
      <c r="B1431" s="110" t="s">
        <v>2760</v>
      </c>
      <c r="C1431" s="111" t="s">
        <v>9</v>
      </c>
      <c r="D1431" s="112">
        <v>45182</v>
      </c>
      <c r="E1431" s="112" t="s">
        <v>2551</v>
      </c>
      <c r="F1431" s="112" t="s">
        <v>135</v>
      </c>
      <c r="G1431" s="111" t="s">
        <v>136</v>
      </c>
      <c r="H1431" s="111" t="s">
        <v>88</v>
      </c>
      <c r="I1431" s="49" t="str">
        <f t="shared" si="173"/>
        <v>Neutral</v>
      </c>
      <c r="J1431" s="113">
        <v>9001</v>
      </c>
      <c r="K1431" s="111">
        <v>9.1</v>
      </c>
      <c r="L1431" s="114" t="e">
        <f>IF(J1431=9001,VLOOKUP(K1431,'[1]ISO-reference'!$C$1:$D$67,2,FALSE),IF(J1431=45001,VLOOKUP(K1431,'[1]ISO-reference'!$A$1:$B$40,2,FALSE),IF(J1431=21001,VLOOKUP(K1431,'[1]ISO-reference'!$E$1:$F$75,2,FALSE),"No ISO Mapping")))</f>
        <v>#N/A</v>
      </c>
      <c r="M1431" s="111" t="s">
        <v>13</v>
      </c>
      <c r="N1431" s="113"/>
      <c r="O1431" s="115">
        <f t="shared" si="172"/>
        <v>45242</v>
      </c>
      <c r="P1431" s="115">
        <v>45212</v>
      </c>
      <c r="Q1431" s="123" t="s">
        <v>2831</v>
      </c>
      <c r="R1431" s="116" t="str">
        <f t="shared" si="171"/>
        <v>Closed</v>
      </c>
      <c r="S1431" s="117">
        <f t="shared" ca="1" si="169"/>
        <v>30</v>
      </c>
      <c r="T1431" s="117">
        <f t="shared" si="170"/>
        <v>-30</v>
      </c>
      <c r="U1431" s="117">
        <v>1433</v>
      </c>
      <c r="V1431" s="118" t="s">
        <v>2128</v>
      </c>
    </row>
    <row r="1432" spans="1:22" ht="13.8">
      <c r="A1432" s="99">
        <v>1431</v>
      </c>
      <c r="B1432" s="100" t="s">
        <v>2761</v>
      </c>
      <c r="C1432" s="101" t="s">
        <v>9</v>
      </c>
      <c r="D1432" s="102">
        <v>45193</v>
      </c>
      <c r="E1432" s="102" t="s">
        <v>2553</v>
      </c>
      <c r="F1432" s="102" t="s">
        <v>76</v>
      </c>
      <c r="G1432" s="101" t="s">
        <v>2762</v>
      </c>
      <c r="H1432" s="101" t="s">
        <v>88</v>
      </c>
      <c r="I1432" s="49" t="str">
        <f t="shared" si="173"/>
        <v>Neutral</v>
      </c>
      <c r="J1432" s="103">
        <v>45001</v>
      </c>
      <c r="K1432" s="101">
        <v>5.2</v>
      </c>
      <c r="L1432" s="104" t="s">
        <v>2763</v>
      </c>
      <c r="M1432" s="101" t="s">
        <v>2241</v>
      </c>
      <c r="N1432" s="103"/>
      <c r="O1432" s="105">
        <f t="shared" si="172"/>
        <v>45253</v>
      </c>
      <c r="P1432" s="105" t="s">
        <v>2128</v>
      </c>
      <c r="Q1432" s="104"/>
      <c r="R1432" s="106" t="str">
        <f t="shared" si="171"/>
        <v>Open</v>
      </c>
      <c r="S1432" s="107">
        <f ca="1">IF(P1432="NA",TODAY()-D1432, P1432-D1432)</f>
        <v>43</v>
      </c>
      <c r="T1432" s="107">
        <f>IF(R1432="Open",0, P1432-O1432)</f>
        <v>0</v>
      </c>
      <c r="U1432" s="107">
        <v>1435</v>
      </c>
      <c r="V1432" s="108" t="s">
        <v>2128</v>
      </c>
    </row>
    <row r="1433" spans="1:22" ht="27.6">
      <c r="A1433" s="99">
        <v>1432</v>
      </c>
      <c r="B1433" s="100" t="s">
        <v>2764</v>
      </c>
      <c r="C1433" s="101" t="s">
        <v>9</v>
      </c>
      <c r="D1433" s="102">
        <v>45193</v>
      </c>
      <c r="E1433" s="102" t="s">
        <v>2553</v>
      </c>
      <c r="F1433" s="102" t="s">
        <v>76</v>
      </c>
      <c r="G1433" s="101" t="s">
        <v>2762</v>
      </c>
      <c r="H1433" s="101" t="s">
        <v>88</v>
      </c>
      <c r="I1433" s="49" t="str">
        <f t="shared" si="173"/>
        <v>Neutral</v>
      </c>
      <c r="J1433" s="103">
        <v>45001</v>
      </c>
      <c r="K1433" s="101" t="s">
        <v>433</v>
      </c>
      <c r="L1433" s="104" t="s">
        <v>2765</v>
      </c>
      <c r="M1433" s="101" t="s">
        <v>16</v>
      </c>
      <c r="N1433" s="103"/>
      <c r="O1433" s="105">
        <f t="shared" si="172"/>
        <v>45253</v>
      </c>
      <c r="P1433" s="105" t="s">
        <v>2128</v>
      </c>
      <c r="Q1433" s="104"/>
      <c r="R1433" s="106" t="str">
        <f t="shared" si="171"/>
        <v>Open</v>
      </c>
      <c r="S1433" s="107">
        <f ca="1">IF(P1433="NA",TODAY()-D1433, P1433-D1433)</f>
        <v>43</v>
      </c>
      <c r="T1433" s="107">
        <f>IF(R1433="Open",0, P1433-O1433)</f>
        <v>0</v>
      </c>
      <c r="U1433" s="107">
        <v>1434</v>
      </c>
      <c r="V1433" s="108" t="s">
        <v>2128</v>
      </c>
    </row>
    <row r="1434" spans="1:22" ht="27.6">
      <c r="A1434" s="99">
        <v>1433</v>
      </c>
      <c r="B1434" s="100" t="s">
        <v>2766</v>
      </c>
      <c r="C1434" s="101" t="s">
        <v>9</v>
      </c>
      <c r="D1434" s="102">
        <v>45193</v>
      </c>
      <c r="E1434" s="102" t="s">
        <v>2553</v>
      </c>
      <c r="F1434" s="102" t="s">
        <v>76</v>
      </c>
      <c r="G1434" s="101" t="s">
        <v>2762</v>
      </c>
      <c r="H1434" s="101" t="s">
        <v>19</v>
      </c>
      <c r="I1434" s="49" t="str">
        <f t="shared" si="173"/>
        <v>Neutral</v>
      </c>
      <c r="J1434" s="103">
        <v>45001</v>
      </c>
      <c r="K1434" s="101" t="s">
        <v>591</v>
      </c>
      <c r="L1434" s="104" t="s">
        <v>2767</v>
      </c>
      <c r="M1434" s="101" t="s">
        <v>16</v>
      </c>
      <c r="N1434" s="103"/>
      <c r="O1434" s="105">
        <f t="shared" si="172"/>
        <v>45253</v>
      </c>
      <c r="P1434" s="105" t="s">
        <v>2128</v>
      </c>
      <c r="Q1434" s="104"/>
      <c r="R1434" s="106" t="str">
        <f t="shared" si="171"/>
        <v>Open</v>
      </c>
      <c r="S1434" s="107">
        <f t="shared" ref="S1434:S1447" ca="1" si="174">IF(P1434="NA",TODAY()-D1434, P1434-D1434)</f>
        <v>43</v>
      </c>
      <c r="T1434" s="107">
        <f t="shared" ref="T1434:T1447" si="175">IF(R1434="Open",0, P1434-O1434)</f>
        <v>0</v>
      </c>
      <c r="U1434" s="107">
        <v>1436</v>
      </c>
      <c r="V1434" s="108" t="s">
        <v>2128</v>
      </c>
    </row>
    <row r="1435" spans="1:22" ht="13.8">
      <c r="A1435" s="99">
        <v>1434</v>
      </c>
      <c r="B1435" s="100" t="s">
        <v>2768</v>
      </c>
      <c r="C1435" s="101" t="s">
        <v>9</v>
      </c>
      <c r="D1435" s="102">
        <v>45193</v>
      </c>
      <c r="E1435" s="102" t="s">
        <v>2553</v>
      </c>
      <c r="F1435" s="102" t="s">
        <v>76</v>
      </c>
      <c r="G1435" s="101" t="s">
        <v>2762</v>
      </c>
      <c r="H1435" s="101" t="s">
        <v>88</v>
      </c>
      <c r="I1435" s="49" t="str">
        <f t="shared" si="173"/>
        <v>Neutral</v>
      </c>
      <c r="J1435" s="103">
        <v>45001</v>
      </c>
      <c r="K1435" s="101">
        <v>8.1999999999999993</v>
      </c>
      <c r="L1435" s="104" t="s">
        <v>2769</v>
      </c>
      <c r="M1435" s="101" t="s">
        <v>16</v>
      </c>
      <c r="N1435" s="103"/>
      <c r="O1435" s="105">
        <f t="shared" si="172"/>
        <v>45253</v>
      </c>
      <c r="P1435" s="105" t="s">
        <v>2128</v>
      </c>
      <c r="Q1435" s="104"/>
      <c r="R1435" s="106" t="str">
        <f t="shared" si="171"/>
        <v>Open</v>
      </c>
      <c r="S1435" s="107">
        <f t="shared" ca="1" si="174"/>
        <v>43</v>
      </c>
      <c r="T1435" s="107">
        <f t="shared" si="175"/>
        <v>0</v>
      </c>
      <c r="U1435" s="107">
        <v>1437</v>
      </c>
      <c r="V1435" s="108" t="s">
        <v>2128</v>
      </c>
    </row>
    <row r="1436" spans="1:22" ht="13.8">
      <c r="A1436" s="99">
        <v>1435</v>
      </c>
      <c r="B1436" s="100" t="s">
        <v>2770</v>
      </c>
      <c r="C1436" s="101" t="s">
        <v>9</v>
      </c>
      <c r="D1436" s="102">
        <v>45193</v>
      </c>
      <c r="E1436" s="102" t="s">
        <v>2553</v>
      </c>
      <c r="F1436" s="102" t="s">
        <v>76</v>
      </c>
      <c r="G1436" s="101" t="s">
        <v>2762</v>
      </c>
      <c r="H1436" s="101" t="s">
        <v>88</v>
      </c>
      <c r="I1436" s="49" t="str">
        <f t="shared" si="173"/>
        <v>Neutral</v>
      </c>
      <c r="J1436" s="103">
        <v>45001</v>
      </c>
      <c r="K1436" s="101">
        <v>8.1999999999999993</v>
      </c>
      <c r="L1436" s="104" t="s">
        <v>2769</v>
      </c>
      <c r="M1436" s="101" t="s">
        <v>16</v>
      </c>
      <c r="N1436" s="103"/>
      <c r="O1436" s="105">
        <f t="shared" si="172"/>
        <v>45253</v>
      </c>
      <c r="P1436" s="105" t="s">
        <v>2128</v>
      </c>
      <c r="Q1436" s="104"/>
      <c r="R1436" s="106" t="str">
        <f t="shared" si="171"/>
        <v>Open</v>
      </c>
      <c r="S1436" s="107">
        <f t="shared" ca="1" si="174"/>
        <v>43</v>
      </c>
      <c r="T1436" s="107">
        <f t="shared" si="175"/>
        <v>0</v>
      </c>
      <c r="U1436" s="107">
        <v>1438</v>
      </c>
      <c r="V1436" s="108" t="s">
        <v>2128</v>
      </c>
    </row>
    <row r="1437" spans="1:22" ht="13.8">
      <c r="A1437" s="99">
        <v>1436</v>
      </c>
      <c r="B1437" s="100" t="s">
        <v>2771</v>
      </c>
      <c r="C1437" s="101" t="s">
        <v>9</v>
      </c>
      <c r="D1437" s="102">
        <v>45193</v>
      </c>
      <c r="E1437" s="102" t="s">
        <v>2553</v>
      </c>
      <c r="F1437" s="102" t="s">
        <v>76</v>
      </c>
      <c r="G1437" s="101" t="s">
        <v>2762</v>
      </c>
      <c r="H1437" s="101" t="s">
        <v>88</v>
      </c>
      <c r="I1437" s="49" t="str">
        <f t="shared" si="173"/>
        <v>Neutral</v>
      </c>
      <c r="J1437" s="103">
        <v>45001</v>
      </c>
      <c r="K1437" s="101">
        <v>8.1999999999999993</v>
      </c>
      <c r="L1437" s="104" t="s">
        <v>2769</v>
      </c>
      <c r="M1437" s="101" t="s">
        <v>16</v>
      </c>
      <c r="N1437" s="103"/>
      <c r="O1437" s="105">
        <f t="shared" si="172"/>
        <v>45253</v>
      </c>
      <c r="P1437" s="105" t="s">
        <v>2128</v>
      </c>
      <c r="Q1437" s="104"/>
      <c r="R1437" s="106" t="str">
        <f t="shared" si="171"/>
        <v>Open</v>
      </c>
      <c r="S1437" s="107">
        <f t="shared" ca="1" si="174"/>
        <v>43</v>
      </c>
      <c r="T1437" s="107">
        <f t="shared" si="175"/>
        <v>0</v>
      </c>
      <c r="U1437" s="107">
        <v>1439</v>
      </c>
      <c r="V1437" s="108" t="s">
        <v>2128</v>
      </c>
    </row>
    <row r="1438" spans="1:22" ht="27.6">
      <c r="A1438" s="99">
        <v>1437</v>
      </c>
      <c r="B1438" s="100" t="s">
        <v>2772</v>
      </c>
      <c r="C1438" s="101" t="s">
        <v>9</v>
      </c>
      <c r="D1438" s="102">
        <v>45193</v>
      </c>
      <c r="E1438" s="102" t="s">
        <v>2553</v>
      </c>
      <c r="F1438" s="102" t="s">
        <v>76</v>
      </c>
      <c r="G1438" s="101" t="s">
        <v>2762</v>
      </c>
      <c r="H1438" s="101" t="s">
        <v>88</v>
      </c>
      <c r="I1438" s="49" t="str">
        <f t="shared" si="173"/>
        <v>Neutral</v>
      </c>
      <c r="J1438" s="103">
        <v>9001</v>
      </c>
      <c r="K1438" s="101">
        <v>6.2</v>
      </c>
      <c r="L1438" s="104" t="s">
        <v>2773</v>
      </c>
      <c r="M1438" s="101" t="s">
        <v>2241</v>
      </c>
      <c r="N1438" s="103"/>
      <c r="O1438" s="105">
        <f t="shared" si="172"/>
        <v>45253</v>
      </c>
      <c r="P1438" s="105" t="s">
        <v>2128</v>
      </c>
      <c r="Q1438" s="104"/>
      <c r="R1438" s="106" t="str">
        <f t="shared" si="171"/>
        <v>Open</v>
      </c>
      <c r="S1438" s="107">
        <f t="shared" ca="1" si="174"/>
        <v>43</v>
      </c>
      <c r="T1438" s="107">
        <f t="shared" si="175"/>
        <v>0</v>
      </c>
      <c r="U1438" s="107">
        <v>1440</v>
      </c>
      <c r="V1438" s="108" t="s">
        <v>2128</v>
      </c>
    </row>
    <row r="1439" spans="1:22" ht="13.8">
      <c r="A1439" s="99">
        <v>1438</v>
      </c>
      <c r="B1439" s="100" t="s">
        <v>2774</v>
      </c>
      <c r="C1439" s="101" t="s">
        <v>9</v>
      </c>
      <c r="D1439" s="102">
        <v>45193</v>
      </c>
      <c r="E1439" s="102" t="s">
        <v>2553</v>
      </c>
      <c r="F1439" s="102" t="s">
        <v>76</v>
      </c>
      <c r="G1439" s="101" t="s">
        <v>2762</v>
      </c>
      <c r="H1439" s="101" t="s">
        <v>88</v>
      </c>
      <c r="I1439" s="49" t="str">
        <f t="shared" si="173"/>
        <v>Neutral</v>
      </c>
      <c r="J1439" s="103">
        <v>9001</v>
      </c>
      <c r="K1439" s="101">
        <v>7.2</v>
      </c>
      <c r="L1439" s="104" t="s">
        <v>2775</v>
      </c>
      <c r="M1439" s="101" t="s">
        <v>13</v>
      </c>
      <c r="N1439" s="103"/>
      <c r="O1439" s="105">
        <f t="shared" si="172"/>
        <v>45253</v>
      </c>
      <c r="P1439" s="105" t="s">
        <v>2128</v>
      </c>
      <c r="Q1439" s="104"/>
      <c r="R1439" s="106" t="str">
        <f t="shared" si="171"/>
        <v>Open</v>
      </c>
      <c r="S1439" s="107">
        <f t="shared" ca="1" si="174"/>
        <v>43</v>
      </c>
      <c r="T1439" s="107">
        <f t="shared" si="175"/>
        <v>0</v>
      </c>
      <c r="U1439" s="107">
        <v>1442</v>
      </c>
      <c r="V1439" s="108" t="s">
        <v>2128</v>
      </c>
    </row>
    <row r="1440" spans="1:22" ht="13.8">
      <c r="A1440" s="99">
        <v>1439</v>
      </c>
      <c r="B1440" s="100" t="s">
        <v>2776</v>
      </c>
      <c r="C1440" s="101" t="s">
        <v>9</v>
      </c>
      <c r="D1440" s="102">
        <v>45193</v>
      </c>
      <c r="E1440" s="102" t="s">
        <v>2553</v>
      </c>
      <c r="F1440" s="102" t="s">
        <v>76</v>
      </c>
      <c r="G1440" s="101" t="s">
        <v>2762</v>
      </c>
      <c r="H1440" s="101" t="s">
        <v>88</v>
      </c>
      <c r="I1440" s="49" t="str">
        <f t="shared" si="173"/>
        <v>Neutral</v>
      </c>
      <c r="J1440" s="103">
        <v>9001</v>
      </c>
      <c r="K1440" s="101" t="s">
        <v>72</v>
      </c>
      <c r="L1440" s="104" t="s">
        <v>2777</v>
      </c>
      <c r="M1440" s="101" t="s">
        <v>16</v>
      </c>
      <c r="N1440" s="103"/>
      <c r="O1440" s="105">
        <f t="shared" si="172"/>
        <v>45253</v>
      </c>
      <c r="P1440" s="105" t="s">
        <v>2128</v>
      </c>
      <c r="Q1440" s="104"/>
      <c r="R1440" s="106" t="str">
        <f t="shared" si="171"/>
        <v>Open</v>
      </c>
      <c r="S1440" s="107">
        <f t="shared" ca="1" si="174"/>
        <v>43</v>
      </c>
      <c r="T1440" s="107">
        <f t="shared" si="175"/>
        <v>0</v>
      </c>
      <c r="U1440" s="107">
        <v>1443</v>
      </c>
      <c r="V1440" s="108" t="s">
        <v>2128</v>
      </c>
    </row>
    <row r="1441" spans="1:22" ht="13.8">
      <c r="A1441" s="99">
        <v>1440</v>
      </c>
      <c r="B1441" s="100" t="s">
        <v>2778</v>
      </c>
      <c r="C1441" s="101" t="s">
        <v>9</v>
      </c>
      <c r="D1441" s="102">
        <v>45193</v>
      </c>
      <c r="E1441" s="102" t="s">
        <v>2553</v>
      </c>
      <c r="F1441" s="102" t="s">
        <v>76</v>
      </c>
      <c r="G1441" s="101" t="s">
        <v>2762</v>
      </c>
      <c r="H1441" s="101" t="s">
        <v>88</v>
      </c>
      <c r="I1441" s="49" t="str">
        <f t="shared" si="173"/>
        <v>Neutral</v>
      </c>
      <c r="J1441" s="103">
        <v>9001</v>
      </c>
      <c r="K1441" s="101" t="s">
        <v>947</v>
      </c>
      <c r="L1441" s="104" t="s">
        <v>2779</v>
      </c>
      <c r="M1441" s="101" t="s">
        <v>16</v>
      </c>
      <c r="N1441" s="103"/>
      <c r="O1441" s="105">
        <f t="shared" si="172"/>
        <v>45253</v>
      </c>
      <c r="P1441" s="105" t="s">
        <v>2128</v>
      </c>
      <c r="Q1441" s="104"/>
      <c r="R1441" s="106" t="str">
        <f t="shared" si="171"/>
        <v>Open</v>
      </c>
      <c r="S1441" s="107">
        <f t="shared" ca="1" si="174"/>
        <v>43</v>
      </c>
      <c r="T1441" s="107">
        <f t="shared" si="175"/>
        <v>0</v>
      </c>
      <c r="U1441" s="107">
        <v>1441</v>
      </c>
      <c r="V1441" s="108" t="s">
        <v>2128</v>
      </c>
    </row>
    <row r="1442" spans="1:22" ht="13.8">
      <c r="A1442" s="99">
        <v>1441</v>
      </c>
      <c r="B1442" s="100" t="s">
        <v>2780</v>
      </c>
      <c r="C1442" s="101" t="s">
        <v>9</v>
      </c>
      <c r="D1442" s="102">
        <v>45193</v>
      </c>
      <c r="E1442" s="102" t="s">
        <v>2553</v>
      </c>
      <c r="F1442" s="102" t="s">
        <v>76</v>
      </c>
      <c r="G1442" s="101" t="s">
        <v>2781</v>
      </c>
      <c r="H1442" s="101" t="s">
        <v>88</v>
      </c>
      <c r="I1442" s="49" t="str">
        <f t="shared" si="173"/>
        <v>Neutral</v>
      </c>
      <c r="J1442" s="103">
        <v>45001</v>
      </c>
      <c r="K1442" s="101">
        <v>5.2</v>
      </c>
      <c r="L1442" s="104" t="s">
        <v>2763</v>
      </c>
      <c r="M1442" s="101" t="s">
        <v>2241</v>
      </c>
      <c r="N1442" s="103"/>
      <c r="O1442" s="105">
        <f t="shared" si="172"/>
        <v>45253</v>
      </c>
      <c r="P1442" s="105" t="s">
        <v>2128</v>
      </c>
      <c r="Q1442" s="104"/>
      <c r="R1442" s="106" t="str">
        <f t="shared" si="171"/>
        <v>Open</v>
      </c>
      <c r="S1442" s="107">
        <f t="shared" ca="1" si="174"/>
        <v>43</v>
      </c>
      <c r="T1442" s="107">
        <f t="shared" si="175"/>
        <v>0</v>
      </c>
      <c r="U1442" s="107">
        <v>1444</v>
      </c>
      <c r="V1442" s="108" t="s">
        <v>2128</v>
      </c>
    </row>
    <row r="1443" spans="1:22" ht="27.6">
      <c r="A1443" s="99">
        <v>1442</v>
      </c>
      <c r="B1443" s="100" t="s">
        <v>2764</v>
      </c>
      <c r="C1443" s="101" t="s">
        <v>9</v>
      </c>
      <c r="D1443" s="102">
        <v>45193</v>
      </c>
      <c r="E1443" s="102" t="s">
        <v>2553</v>
      </c>
      <c r="F1443" s="102" t="s">
        <v>76</v>
      </c>
      <c r="G1443" s="101" t="s">
        <v>2781</v>
      </c>
      <c r="H1443" s="101" t="s">
        <v>88</v>
      </c>
      <c r="I1443" s="49" t="str">
        <f t="shared" si="173"/>
        <v>Neutral</v>
      </c>
      <c r="J1443" s="103">
        <v>45001</v>
      </c>
      <c r="K1443" s="101" t="s">
        <v>433</v>
      </c>
      <c r="L1443" s="104" t="s">
        <v>2765</v>
      </c>
      <c r="M1443" s="101" t="s">
        <v>16</v>
      </c>
      <c r="N1443" s="103"/>
      <c r="O1443" s="105">
        <f t="shared" si="172"/>
        <v>45253</v>
      </c>
      <c r="P1443" s="105" t="s">
        <v>2128</v>
      </c>
      <c r="Q1443" s="104"/>
      <c r="R1443" s="106" t="s">
        <v>2222</v>
      </c>
      <c r="S1443" s="107">
        <f t="shared" ca="1" si="174"/>
        <v>43</v>
      </c>
      <c r="T1443" s="107">
        <f t="shared" si="175"/>
        <v>0</v>
      </c>
      <c r="U1443" s="107">
        <v>1445</v>
      </c>
      <c r="V1443" s="108" t="s">
        <v>2128</v>
      </c>
    </row>
    <row r="1444" spans="1:22" ht="13.8">
      <c r="A1444" s="99">
        <v>1443</v>
      </c>
      <c r="B1444" s="100" t="s">
        <v>2770</v>
      </c>
      <c r="C1444" s="101" t="s">
        <v>9</v>
      </c>
      <c r="D1444" s="102">
        <v>45193</v>
      </c>
      <c r="E1444" s="102" t="s">
        <v>2553</v>
      </c>
      <c r="F1444" s="102" t="s">
        <v>76</v>
      </c>
      <c r="G1444" s="101" t="s">
        <v>2781</v>
      </c>
      <c r="H1444" s="101" t="s">
        <v>88</v>
      </c>
      <c r="I1444" s="49" t="str">
        <f t="shared" si="173"/>
        <v>Neutral</v>
      </c>
      <c r="J1444" s="103">
        <v>45001</v>
      </c>
      <c r="K1444" s="101">
        <v>8.1999999999999993</v>
      </c>
      <c r="L1444" s="104" t="s">
        <v>2769</v>
      </c>
      <c r="M1444" s="101" t="s">
        <v>16</v>
      </c>
      <c r="N1444" s="103"/>
      <c r="O1444" s="105">
        <f t="shared" si="172"/>
        <v>45253</v>
      </c>
      <c r="P1444" s="105" t="s">
        <v>2128</v>
      </c>
      <c r="Q1444" s="104"/>
      <c r="R1444" s="106" t="s">
        <v>2222</v>
      </c>
      <c r="S1444" s="107">
        <f t="shared" ca="1" si="174"/>
        <v>43</v>
      </c>
      <c r="T1444" s="107">
        <f t="shared" si="175"/>
        <v>0</v>
      </c>
      <c r="U1444" s="107">
        <v>1446</v>
      </c>
      <c r="V1444" s="108" t="s">
        <v>2128</v>
      </c>
    </row>
    <row r="1445" spans="1:22" ht="13.8">
      <c r="A1445" s="99">
        <v>1437</v>
      </c>
      <c r="B1445" s="100" t="s">
        <v>2782</v>
      </c>
      <c r="C1445" s="101" t="s">
        <v>9</v>
      </c>
      <c r="D1445" s="102">
        <v>45193</v>
      </c>
      <c r="E1445" s="102" t="s">
        <v>2553</v>
      </c>
      <c r="F1445" s="102" t="s">
        <v>76</v>
      </c>
      <c r="G1445" s="101" t="s">
        <v>2781</v>
      </c>
      <c r="H1445" s="101" t="s">
        <v>88</v>
      </c>
      <c r="I1445" s="49" t="str">
        <f t="shared" si="173"/>
        <v>Neutral</v>
      </c>
      <c r="J1445" s="103">
        <v>9001</v>
      </c>
      <c r="K1445" s="101" t="s">
        <v>123</v>
      </c>
      <c r="L1445" s="104" t="s">
        <v>2109</v>
      </c>
      <c r="M1445" s="101" t="s">
        <v>16</v>
      </c>
      <c r="N1445" s="103"/>
      <c r="O1445" s="105">
        <f t="shared" si="172"/>
        <v>45253</v>
      </c>
      <c r="P1445" s="105" t="s">
        <v>2128</v>
      </c>
      <c r="Q1445" s="104"/>
      <c r="R1445" s="106" t="s">
        <v>2222</v>
      </c>
      <c r="S1445" s="107">
        <f t="shared" ca="1" si="174"/>
        <v>43</v>
      </c>
      <c r="T1445" s="107">
        <f t="shared" si="175"/>
        <v>0</v>
      </c>
      <c r="U1445" s="107">
        <v>1447</v>
      </c>
      <c r="V1445" s="108" t="s">
        <v>2128</v>
      </c>
    </row>
    <row r="1446" spans="1:22" ht="13.8">
      <c r="A1446" s="99">
        <v>1445</v>
      </c>
      <c r="B1446" s="100" t="s">
        <v>2783</v>
      </c>
      <c r="C1446" s="101" t="s">
        <v>9</v>
      </c>
      <c r="D1446" s="102">
        <v>45193</v>
      </c>
      <c r="E1446" s="102" t="s">
        <v>2553</v>
      </c>
      <c r="F1446" s="102" t="s">
        <v>76</v>
      </c>
      <c r="G1446" s="101" t="s">
        <v>2781</v>
      </c>
      <c r="H1446" s="101" t="s">
        <v>88</v>
      </c>
      <c r="I1446" s="49" t="str">
        <f t="shared" si="173"/>
        <v>Neutral</v>
      </c>
      <c r="J1446" s="103">
        <v>9001</v>
      </c>
      <c r="K1446" s="101" t="s">
        <v>72</v>
      </c>
      <c r="L1446" s="104" t="s">
        <v>2777</v>
      </c>
      <c r="M1446" s="101" t="s">
        <v>16</v>
      </c>
      <c r="N1446" s="103"/>
      <c r="O1446" s="105">
        <f t="shared" si="172"/>
        <v>45253</v>
      </c>
      <c r="P1446" s="105" t="s">
        <v>2128</v>
      </c>
      <c r="Q1446" s="104"/>
      <c r="R1446" s="106" t="s">
        <v>2222</v>
      </c>
      <c r="S1446" s="107">
        <f t="shared" ca="1" si="174"/>
        <v>43</v>
      </c>
      <c r="T1446" s="107">
        <f t="shared" si="175"/>
        <v>0</v>
      </c>
      <c r="U1446" s="107">
        <v>1448</v>
      </c>
      <c r="V1446" s="108" t="s">
        <v>2128</v>
      </c>
    </row>
    <row r="1447" spans="1:22" ht="13.8">
      <c r="A1447" s="109">
        <v>1446</v>
      </c>
      <c r="B1447" s="110" t="s">
        <v>2784</v>
      </c>
      <c r="C1447" s="111" t="s">
        <v>9</v>
      </c>
      <c r="D1447" s="112">
        <v>45193</v>
      </c>
      <c r="E1447" s="112" t="s">
        <v>2553</v>
      </c>
      <c r="F1447" s="112" t="s">
        <v>76</v>
      </c>
      <c r="G1447" s="111" t="s">
        <v>2781</v>
      </c>
      <c r="H1447" s="111" t="s">
        <v>88</v>
      </c>
      <c r="I1447" s="49" t="str">
        <f t="shared" si="173"/>
        <v>Neutral</v>
      </c>
      <c r="J1447" s="113">
        <v>9001</v>
      </c>
      <c r="K1447" s="111" t="s">
        <v>1629</v>
      </c>
      <c r="L1447" s="114" t="s">
        <v>2785</v>
      </c>
      <c r="M1447" s="111" t="s">
        <v>16</v>
      </c>
      <c r="N1447" s="113"/>
      <c r="O1447" s="115">
        <f>D1447+60</f>
        <v>45253</v>
      </c>
      <c r="P1447" s="115" t="s">
        <v>2128</v>
      </c>
      <c r="Q1447" s="114"/>
      <c r="R1447" s="116" t="s">
        <v>2222</v>
      </c>
      <c r="S1447" s="117">
        <f t="shared" ca="1" si="174"/>
        <v>43</v>
      </c>
      <c r="T1447" s="117">
        <f t="shared" si="175"/>
        <v>0</v>
      </c>
      <c r="U1447" s="117">
        <v>1449</v>
      </c>
      <c r="V1447" s="118" t="s">
        <v>2128</v>
      </c>
    </row>
    <row r="1448" spans="1:22" ht="41.4">
      <c r="A1448" s="119">
        <v>1447</v>
      </c>
      <c r="B1448" s="123" t="s">
        <v>2786</v>
      </c>
      <c r="C1448" s="120" t="s">
        <v>9</v>
      </c>
      <c r="D1448" s="121">
        <v>45205</v>
      </c>
      <c r="E1448" s="121" t="s">
        <v>2553</v>
      </c>
      <c r="F1448" s="121" t="s">
        <v>10</v>
      </c>
      <c r="G1448" s="120" t="s">
        <v>2787</v>
      </c>
      <c r="H1448" s="120" t="s">
        <v>19</v>
      </c>
      <c r="I1448" s="49" t="str">
        <f t="shared" si="173"/>
        <v>Neutral</v>
      </c>
      <c r="J1448" s="122">
        <v>9001</v>
      </c>
      <c r="K1448" s="120" t="s">
        <v>1040</v>
      </c>
      <c r="L1448" s="123" t="e">
        <f>IF(J1448=9001,VLOOKUP(K1448,'[1]ISO-reference'!$C$1:$D$67,2,FALSE),IF(J1448=45001,VLOOKUP(K1448,'[1]ISO-reference'!$A$1:$B$40,2,FALSE),IF(J1448=21001,VLOOKUP(K1448,'[1]ISO-reference'!$E$1:$F$75,2,FALSE),"No ISO Mapping")))</f>
        <v>#N/A</v>
      </c>
      <c r="M1448" s="120" t="s">
        <v>16</v>
      </c>
      <c r="N1448" s="122"/>
      <c r="O1448" s="115">
        <f t="shared" ref="O1448:O1451" si="176">D1448+60</f>
        <v>45265</v>
      </c>
      <c r="P1448" s="115" t="s">
        <v>2128</v>
      </c>
      <c r="Q1448" s="123"/>
      <c r="R1448" s="116" t="s">
        <v>2222</v>
      </c>
      <c r="S1448" s="124">
        <f ca="1">IF(P1448="NA",TODAY()-D1448, P1448-D1448)</f>
        <v>31</v>
      </c>
      <c r="T1448" s="124">
        <f>IF(R1448="Open",0, P1448-O1448)</f>
        <v>0</v>
      </c>
      <c r="U1448" s="124">
        <v>1450</v>
      </c>
      <c r="V1448" s="118" t="s">
        <v>2128</v>
      </c>
    </row>
    <row r="1449" spans="1:22" ht="55.2">
      <c r="A1449" s="119">
        <v>1448</v>
      </c>
      <c r="B1449" s="123" t="s">
        <v>2788</v>
      </c>
      <c r="C1449" s="120" t="s">
        <v>9</v>
      </c>
      <c r="D1449" s="121">
        <v>45205</v>
      </c>
      <c r="E1449" s="121" t="s">
        <v>2553</v>
      </c>
      <c r="F1449" s="121" t="s">
        <v>10</v>
      </c>
      <c r="G1449" s="120" t="s">
        <v>2787</v>
      </c>
      <c r="H1449" s="120" t="s">
        <v>19</v>
      </c>
      <c r="I1449" s="49" t="str">
        <f t="shared" si="173"/>
        <v>Neutral</v>
      </c>
      <c r="J1449" s="122">
        <v>9001</v>
      </c>
      <c r="K1449" s="120" t="s">
        <v>1040</v>
      </c>
      <c r="L1449" s="123" t="e">
        <f>IF(J1449=9001,VLOOKUP(K1449,'[1]ISO-reference'!$C$1:$D$67,2,FALSE),IF(J1449=45001,VLOOKUP(K1449,'[1]ISO-reference'!$A$1:$B$40,2,FALSE),IF(J1449=21001,VLOOKUP(K1449,'[1]ISO-reference'!$E$1:$F$75,2,FALSE),"No ISO Mapping")))</f>
        <v>#N/A</v>
      </c>
      <c r="M1449" s="120" t="s">
        <v>16</v>
      </c>
      <c r="N1449" s="122"/>
      <c r="O1449" s="115">
        <f t="shared" si="176"/>
        <v>45265</v>
      </c>
      <c r="P1449" s="115" t="s">
        <v>2128</v>
      </c>
      <c r="Q1449" s="123"/>
      <c r="R1449" s="116" t="s">
        <v>2222</v>
      </c>
      <c r="S1449" s="124">
        <f ca="1">IF(P1449="NA",TODAY()-D1449, P1449-D1449)</f>
        <v>31</v>
      </c>
      <c r="T1449" s="124">
        <f>IF(R1449="Open",0, P1449-O1449)</f>
        <v>0</v>
      </c>
      <c r="U1449" s="124">
        <v>1451</v>
      </c>
      <c r="V1449" s="118" t="s">
        <v>2128</v>
      </c>
    </row>
    <row r="1450" spans="1:22" ht="41.4">
      <c r="A1450" s="119">
        <v>1449</v>
      </c>
      <c r="B1450" s="123" t="s">
        <v>2789</v>
      </c>
      <c r="C1450" s="120" t="s">
        <v>9</v>
      </c>
      <c r="D1450" s="121">
        <v>45205</v>
      </c>
      <c r="E1450" s="121" t="s">
        <v>2553</v>
      </c>
      <c r="F1450" s="121" t="s">
        <v>10</v>
      </c>
      <c r="G1450" s="120" t="s">
        <v>2787</v>
      </c>
      <c r="H1450" s="120" t="s">
        <v>19</v>
      </c>
      <c r="I1450" s="49" t="str">
        <f t="shared" si="173"/>
        <v>Neutral</v>
      </c>
      <c r="J1450" s="122">
        <v>9001</v>
      </c>
      <c r="K1450" s="120" t="s">
        <v>1040</v>
      </c>
      <c r="L1450" s="123" t="e">
        <f>IF(J1450=9001,VLOOKUP(K1450,'[1]ISO-reference'!$C$1:$D$67,2,FALSE),IF(J1450=45001,VLOOKUP(K1450,'[1]ISO-reference'!$A$1:$B$40,2,FALSE),IF(J1450=21001,VLOOKUP(K1450,'[1]ISO-reference'!$E$1:$F$75,2,FALSE),"No ISO Mapping")))</f>
        <v>#N/A</v>
      </c>
      <c r="M1450" s="120" t="s">
        <v>16</v>
      </c>
      <c r="N1450" s="122"/>
      <c r="O1450" s="115">
        <f t="shared" si="176"/>
        <v>45265</v>
      </c>
      <c r="P1450" s="115" t="s">
        <v>2128</v>
      </c>
      <c r="Q1450" s="123"/>
      <c r="R1450" s="116" t="s">
        <v>2222</v>
      </c>
      <c r="S1450" s="124">
        <f ca="1">IF(P1450="NA",TODAY()-D1450, P1450-D1450)</f>
        <v>31</v>
      </c>
      <c r="T1450" s="124">
        <f>IF(R1450="Open",0, P1450-O1450)</f>
        <v>0</v>
      </c>
      <c r="U1450" s="124">
        <v>1452</v>
      </c>
      <c r="V1450" s="118" t="s">
        <v>2128</v>
      </c>
    </row>
    <row r="1451" spans="1:22" ht="41.4">
      <c r="A1451" s="119">
        <v>1450</v>
      </c>
      <c r="B1451" s="123" t="s">
        <v>2790</v>
      </c>
      <c r="C1451" s="120" t="s">
        <v>9</v>
      </c>
      <c r="D1451" s="121">
        <v>45205</v>
      </c>
      <c r="E1451" s="121" t="s">
        <v>2553</v>
      </c>
      <c r="F1451" s="121" t="s">
        <v>10</v>
      </c>
      <c r="G1451" s="120" t="s">
        <v>2787</v>
      </c>
      <c r="H1451" s="120" t="s">
        <v>19</v>
      </c>
      <c r="I1451" s="49" t="str">
        <f t="shared" si="173"/>
        <v>Neutral</v>
      </c>
      <c r="J1451" s="122">
        <v>9001</v>
      </c>
      <c r="K1451" s="120" t="s">
        <v>1040</v>
      </c>
      <c r="L1451" s="123" t="e">
        <f>IF(J1451=9001,VLOOKUP(K1451,'[1]ISO-reference'!$C$1:$D$67,2,FALSE),IF(J1451=45001,VLOOKUP(K1451,'[1]ISO-reference'!$A$1:$B$40,2,FALSE),IF(J1451=21001,VLOOKUP(K1451,'[1]ISO-reference'!$E$1:$F$75,2,FALSE),"No ISO Mapping")))</f>
        <v>#N/A</v>
      </c>
      <c r="M1451" s="120" t="s">
        <v>16</v>
      </c>
      <c r="N1451" s="122"/>
      <c r="O1451" s="115">
        <f t="shared" si="176"/>
        <v>45265</v>
      </c>
      <c r="P1451" s="115" t="s">
        <v>2128</v>
      </c>
      <c r="Q1451" s="123"/>
      <c r="R1451" s="116" t="s">
        <v>2222</v>
      </c>
      <c r="S1451" s="124">
        <f ca="1">IF(P1451="NA",TODAY()-D1451, P1451-D1451)</f>
        <v>31</v>
      </c>
      <c r="T1451" s="124">
        <f>IF(R1451="Open",0, P1451-O1451)</f>
        <v>0</v>
      </c>
      <c r="U1451" s="124">
        <v>1453</v>
      </c>
      <c r="V1451" s="118" t="s">
        <v>2128</v>
      </c>
    </row>
    <row r="1452" spans="1:22" ht="13.8">
      <c r="A1452" s="119">
        <v>1451</v>
      </c>
      <c r="B1452" s="82" t="s">
        <v>2884</v>
      </c>
      <c r="C1452" s="49" t="s">
        <v>9</v>
      </c>
      <c r="D1452" s="51">
        <v>45216</v>
      </c>
      <c r="E1452" s="51" t="s">
        <v>2551</v>
      </c>
      <c r="F1452" s="51" t="s">
        <v>52</v>
      </c>
      <c r="G1452" s="49" t="s">
        <v>53</v>
      </c>
      <c r="H1452" s="49" t="s">
        <v>88</v>
      </c>
      <c r="I1452" s="49" t="str">
        <f t="shared" si="173"/>
        <v>Neutral</v>
      </c>
      <c r="J1452" s="45">
        <v>45001</v>
      </c>
      <c r="K1452" s="49" t="s">
        <v>72</v>
      </c>
      <c r="L1452" s="82" t="e">
        <f>IF(J1452=9001,VLOOKUP(K1452,'[1]ISO-reference'!$C$1:$D$67,2,FALSE),IF(J1452=45001,VLOOKUP(K1452,'[1]ISO-reference'!$A$1:$B$40,2,FALSE),IF(J1452=21001,VLOOKUP(K1452,'[1]ISO-reference'!$E$1:$F$75,2,FALSE),"No ISO Mapping")))</f>
        <v>#N/A</v>
      </c>
      <c r="M1452" s="49" t="s">
        <v>16</v>
      </c>
      <c r="N1452" s="45"/>
      <c r="O1452" s="115">
        <f t="shared" ref="O1452:O1461" si="177">D1452+60</f>
        <v>45276</v>
      </c>
      <c r="P1452" s="115" t="s">
        <v>2128</v>
      </c>
      <c r="Q1452" s="82"/>
      <c r="R1452" s="116" t="s">
        <v>2222</v>
      </c>
      <c r="S1452" s="17">
        <f t="shared" ref="S1452:S1460" ca="1" si="178">IF(P1452="NA",TODAY()-D1452, P1452-D1452)</f>
        <v>20</v>
      </c>
      <c r="T1452" s="17">
        <f t="shared" ref="T1452:T1460" si="179">IF(R1452="Open",0, P1452-O1452)</f>
        <v>0</v>
      </c>
      <c r="U1452" s="17">
        <v>1454</v>
      </c>
      <c r="V1452" s="118" t="s">
        <v>2128</v>
      </c>
    </row>
    <row r="1453" spans="1:22" ht="13.8">
      <c r="A1453" s="119">
        <v>1452</v>
      </c>
      <c r="B1453" s="82" t="s">
        <v>2885</v>
      </c>
      <c r="C1453" s="49" t="s">
        <v>9</v>
      </c>
      <c r="D1453" s="51">
        <v>45216</v>
      </c>
      <c r="E1453" s="51" t="s">
        <v>2551</v>
      </c>
      <c r="F1453" s="51" t="s">
        <v>52</v>
      </c>
      <c r="G1453" s="49" t="s">
        <v>53</v>
      </c>
      <c r="H1453" s="49" t="s">
        <v>19</v>
      </c>
      <c r="I1453" s="49" t="str">
        <f t="shared" si="173"/>
        <v>Neutral</v>
      </c>
      <c r="J1453" s="45">
        <v>45001</v>
      </c>
      <c r="K1453" s="49" t="s">
        <v>591</v>
      </c>
      <c r="L1453" s="82" t="e">
        <f>IF(J1453=9001,VLOOKUP(K1453,'[1]ISO-reference'!$C$1:$D$67,2,FALSE),IF(J1453=45001,VLOOKUP(K1453,'[1]ISO-reference'!$A$1:$B$40,2,FALSE),IF(J1453=21001,VLOOKUP(K1453,'[1]ISO-reference'!$E$1:$F$75,2,FALSE),"No ISO Mapping")))</f>
        <v>#N/A</v>
      </c>
      <c r="M1453" s="49" t="s">
        <v>16</v>
      </c>
      <c r="N1453" s="45"/>
      <c r="O1453" s="115">
        <f t="shared" si="177"/>
        <v>45276</v>
      </c>
      <c r="P1453" s="115" t="s">
        <v>2128</v>
      </c>
      <c r="Q1453" s="82"/>
      <c r="R1453" s="116" t="s">
        <v>2222</v>
      </c>
      <c r="S1453" s="17">
        <f t="shared" ca="1" si="178"/>
        <v>20</v>
      </c>
      <c r="T1453" s="17">
        <f t="shared" si="179"/>
        <v>0</v>
      </c>
      <c r="U1453" s="17">
        <v>1455</v>
      </c>
      <c r="V1453" s="118" t="s">
        <v>2128</v>
      </c>
    </row>
    <row r="1454" spans="1:22" ht="13.8">
      <c r="A1454" s="119">
        <v>1453</v>
      </c>
      <c r="B1454" s="82" t="s">
        <v>2886</v>
      </c>
      <c r="C1454" s="49" t="s">
        <v>9</v>
      </c>
      <c r="D1454" s="51">
        <v>45216</v>
      </c>
      <c r="E1454" s="51" t="s">
        <v>2551</v>
      </c>
      <c r="F1454" s="51" t="s">
        <v>52</v>
      </c>
      <c r="G1454" s="49" t="s">
        <v>53</v>
      </c>
      <c r="H1454" s="49" t="s">
        <v>19</v>
      </c>
      <c r="I1454" s="49" t="str">
        <f t="shared" si="173"/>
        <v>Neutral</v>
      </c>
      <c r="J1454" s="45">
        <v>9001</v>
      </c>
      <c r="K1454" s="49" t="s">
        <v>110</v>
      </c>
      <c r="L1454" s="82" t="e">
        <f>IF(J1454=9001,VLOOKUP(K1454,'[1]ISO-reference'!$C$1:$D$67,2,FALSE),IF(J1454=45001,VLOOKUP(K1454,'[1]ISO-reference'!$A$1:$B$40,2,FALSE),IF(J1454=21001,VLOOKUP(K1454,'[1]ISO-reference'!$E$1:$F$75,2,FALSE),"No ISO Mapping")))</f>
        <v>#N/A</v>
      </c>
      <c r="M1454" s="49" t="s">
        <v>489</v>
      </c>
      <c r="N1454" s="45"/>
      <c r="O1454" s="115">
        <f t="shared" si="177"/>
        <v>45276</v>
      </c>
      <c r="P1454" s="115" t="s">
        <v>2128</v>
      </c>
      <c r="Q1454" s="82"/>
      <c r="R1454" s="116" t="s">
        <v>2222</v>
      </c>
      <c r="S1454" s="17">
        <f t="shared" ca="1" si="178"/>
        <v>20</v>
      </c>
      <c r="T1454" s="17">
        <f t="shared" si="179"/>
        <v>0</v>
      </c>
      <c r="U1454" s="17">
        <v>1456</v>
      </c>
      <c r="V1454" s="118" t="s">
        <v>2128</v>
      </c>
    </row>
    <row r="1455" spans="1:22" ht="13.8">
      <c r="A1455" s="119">
        <v>1454</v>
      </c>
      <c r="B1455" s="82" t="s">
        <v>2887</v>
      </c>
      <c r="C1455" s="49" t="s">
        <v>9</v>
      </c>
      <c r="D1455" s="51">
        <v>45216</v>
      </c>
      <c r="E1455" s="51" t="s">
        <v>2551</v>
      </c>
      <c r="F1455" s="51" t="s">
        <v>52</v>
      </c>
      <c r="G1455" s="49" t="s">
        <v>53</v>
      </c>
      <c r="H1455" s="49" t="s">
        <v>88</v>
      </c>
      <c r="I1455" s="49" t="str">
        <f t="shared" si="173"/>
        <v>Neutral</v>
      </c>
      <c r="J1455" s="45">
        <v>9001</v>
      </c>
      <c r="K1455" s="49" t="s">
        <v>72</v>
      </c>
      <c r="L1455" s="82" t="e">
        <f>IF(J1455=9001,VLOOKUP(K1455,'[1]ISO-reference'!$C$1:$D$67,2,FALSE),IF(J1455=45001,VLOOKUP(K1455,'[1]ISO-reference'!$A$1:$B$40,2,FALSE),IF(J1455=21001,VLOOKUP(K1455,'[1]ISO-reference'!$E$1:$F$75,2,FALSE),"No ISO Mapping")))</f>
        <v>#N/A</v>
      </c>
      <c r="M1455" s="49" t="s">
        <v>16</v>
      </c>
      <c r="N1455" s="45"/>
      <c r="O1455" s="115">
        <f t="shared" si="177"/>
        <v>45276</v>
      </c>
      <c r="P1455" s="115" t="s">
        <v>2128</v>
      </c>
      <c r="Q1455" s="82"/>
      <c r="R1455" s="116" t="s">
        <v>2222</v>
      </c>
      <c r="S1455" s="17">
        <f t="shared" ca="1" si="178"/>
        <v>20</v>
      </c>
      <c r="T1455" s="17">
        <f t="shared" si="179"/>
        <v>0</v>
      </c>
      <c r="U1455" s="17">
        <v>1457</v>
      </c>
      <c r="V1455" s="108" t="s">
        <v>2128</v>
      </c>
    </row>
    <row r="1456" spans="1:22" ht="13.8">
      <c r="A1456" s="119">
        <v>1455</v>
      </c>
      <c r="B1456" s="82" t="s">
        <v>2888</v>
      </c>
      <c r="C1456" s="49" t="s">
        <v>9</v>
      </c>
      <c r="D1456" s="51">
        <v>45216</v>
      </c>
      <c r="E1456" s="51" t="s">
        <v>2551</v>
      </c>
      <c r="F1456" s="51" t="s">
        <v>52</v>
      </c>
      <c r="G1456" s="49" t="s">
        <v>53</v>
      </c>
      <c r="H1456" s="49" t="s">
        <v>88</v>
      </c>
      <c r="I1456" s="49" t="str">
        <f t="shared" si="173"/>
        <v>Neutral</v>
      </c>
      <c r="J1456" s="45">
        <v>9001</v>
      </c>
      <c r="K1456" s="49" t="s">
        <v>72</v>
      </c>
      <c r="L1456" s="82" t="e">
        <f>IF(J1456=9001,VLOOKUP(K1456,'[1]ISO-reference'!$C$1:$D$67,2,FALSE),IF(J1456=45001,VLOOKUP(K1456,'[1]ISO-reference'!$A$1:$B$40,2,FALSE),IF(J1456=21001,VLOOKUP(K1456,'[1]ISO-reference'!$E$1:$F$75,2,FALSE),"No ISO Mapping")))</f>
        <v>#N/A</v>
      </c>
      <c r="M1456" s="49" t="s">
        <v>16</v>
      </c>
      <c r="N1456" s="45"/>
      <c r="O1456" s="115">
        <f t="shared" si="177"/>
        <v>45276</v>
      </c>
      <c r="P1456" s="115" t="s">
        <v>2128</v>
      </c>
      <c r="Q1456" s="82"/>
      <c r="R1456" s="116" t="s">
        <v>2222</v>
      </c>
      <c r="S1456" s="17">
        <f t="shared" ca="1" si="178"/>
        <v>20</v>
      </c>
      <c r="T1456" s="17">
        <f t="shared" si="179"/>
        <v>0</v>
      </c>
      <c r="U1456" s="17">
        <v>1458</v>
      </c>
      <c r="V1456" s="108" t="s">
        <v>2128</v>
      </c>
    </row>
    <row r="1457" spans="1:22" ht="13.8">
      <c r="A1457" s="119">
        <v>1456</v>
      </c>
      <c r="B1457" s="82" t="s">
        <v>2889</v>
      </c>
      <c r="C1457" s="49" t="s">
        <v>9</v>
      </c>
      <c r="D1457" s="51">
        <v>45216</v>
      </c>
      <c r="E1457" s="51" t="s">
        <v>2551</v>
      </c>
      <c r="F1457" s="51" t="s">
        <v>52</v>
      </c>
      <c r="G1457" s="49" t="s">
        <v>53</v>
      </c>
      <c r="H1457" s="49" t="s">
        <v>19</v>
      </c>
      <c r="I1457" s="49" t="str">
        <f t="shared" si="173"/>
        <v>Neutral</v>
      </c>
      <c r="J1457" s="45">
        <v>9001</v>
      </c>
      <c r="K1457" s="49" t="s">
        <v>72</v>
      </c>
      <c r="L1457" s="82" t="e">
        <f>IF(J1457=9001,VLOOKUP(K1457,'[1]ISO-reference'!$C$1:$D$67,2,FALSE),IF(J1457=45001,VLOOKUP(K1457,'[1]ISO-reference'!$A$1:$B$40,2,FALSE),IF(J1457=21001,VLOOKUP(K1457,'[1]ISO-reference'!$E$1:$F$75,2,FALSE),"No ISO Mapping")))</f>
        <v>#N/A</v>
      </c>
      <c r="M1457" s="49" t="s">
        <v>13</v>
      </c>
      <c r="N1457" s="45"/>
      <c r="O1457" s="115">
        <f t="shared" si="177"/>
        <v>45276</v>
      </c>
      <c r="P1457" s="115" t="s">
        <v>2128</v>
      </c>
      <c r="Q1457" s="82"/>
      <c r="R1457" s="116" t="s">
        <v>2222</v>
      </c>
      <c r="S1457" s="17">
        <f t="shared" ca="1" si="178"/>
        <v>20</v>
      </c>
      <c r="T1457" s="17">
        <f t="shared" si="179"/>
        <v>0</v>
      </c>
      <c r="U1457" s="17">
        <v>1459</v>
      </c>
      <c r="V1457" s="108" t="s">
        <v>2128</v>
      </c>
    </row>
    <row r="1458" spans="1:22" ht="13.8">
      <c r="A1458" s="119">
        <v>1457</v>
      </c>
      <c r="B1458" s="82" t="s">
        <v>2890</v>
      </c>
      <c r="C1458" s="49" t="s">
        <v>9</v>
      </c>
      <c r="D1458" s="51">
        <v>45216</v>
      </c>
      <c r="E1458" s="51" t="s">
        <v>2551</v>
      </c>
      <c r="F1458" s="51" t="s">
        <v>52</v>
      </c>
      <c r="G1458" s="49" t="s">
        <v>53</v>
      </c>
      <c r="H1458" s="49" t="s">
        <v>19</v>
      </c>
      <c r="I1458" s="49" t="str">
        <f t="shared" si="173"/>
        <v>Neutral</v>
      </c>
      <c r="J1458" s="45">
        <v>9001</v>
      </c>
      <c r="K1458" s="49" t="s">
        <v>72</v>
      </c>
      <c r="L1458" s="82" t="e">
        <f>IF(J1458=9001,VLOOKUP(K1458,'[1]ISO-reference'!$C$1:$D$67,2,FALSE),IF(J1458=45001,VLOOKUP(K1458,'[1]ISO-reference'!$A$1:$B$40,2,FALSE),IF(J1458=21001,VLOOKUP(K1458,'[1]ISO-reference'!$E$1:$F$75,2,FALSE),"No ISO Mapping")))</f>
        <v>#N/A</v>
      </c>
      <c r="M1458" s="49" t="s">
        <v>13</v>
      </c>
      <c r="N1458" s="45"/>
      <c r="O1458" s="115">
        <f t="shared" si="177"/>
        <v>45276</v>
      </c>
      <c r="P1458" s="115" t="s">
        <v>2128</v>
      </c>
      <c r="Q1458" s="82"/>
      <c r="R1458" s="116" t="s">
        <v>2222</v>
      </c>
      <c r="S1458" s="17">
        <f t="shared" ca="1" si="178"/>
        <v>20</v>
      </c>
      <c r="T1458" s="17">
        <f t="shared" si="179"/>
        <v>0</v>
      </c>
      <c r="U1458" s="17">
        <v>1460</v>
      </c>
      <c r="V1458" s="108" t="s">
        <v>2128</v>
      </c>
    </row>
    <row r="1459" spans="1:22" ht="13.8">
      <c r="A1459" s="119">
        <v>1458</v>
      </c>
      <c r="B1459" s="82" t="s">
        <v>2891</v>
      </c>
      <c r="C1459" s="49" t="s">
        <v>9</v>
      </c>
      <c r="D1459" s="51">
        <v>45216</v>
      </c>
      <c r="E1459" s="51" t="s">
        <v>2551</v>
      </c>
      <c r="F1459" s="51" t="s">
        <v>52</v>
      </c>
      <c r="G1459" s="49" t="s">
        <v>53</v>
      </c>
      <c r="H1459" s="49" t="s">
        <v>19</v>
      </c>
      <c r="I1459" s="49" t="str">
        <f t="shared" si="173"/>
        <v>Neutral</v>
      </c>
      <c r="J1459" s="45">
        <v>9001</v>
      </c>
      <c r="K1459" s="49" t="s">
        <v>72</v>
      </c>
      <c r="L1459" s="82" t="e">
        <f>IF(J1459=9001,VLOOKUP(K1459,'[1]ISO-reference'!$C$1:$D$67,2,FALSE),IF(J1459=45001,VLOOKUP(K1459,'[1]ISO-reference'!$A$1:$B$40,2,FALSE),IF(J1459=21001,VLOOKUP(K1459,'[1]ISO-reference'!$E$1:$F$75,2,FALSE),"No ISO Mapping")))</f>
        <v>#N/A</v>
      </c>
      <c r="M1459" s="49" t="s">
        <v>16</v>
      </c>
      <c r="N1459" s="45"/>
      <c r="O1459" s="115">
        <f t="shared" si="177"/>
        <v>45276</v>
      </c>
      <c r="P1459" s="115" t="s">
        <v>2128</v>
      </c>
      <c r="Q1459" s="82"/>
      <c r="R1459" s="116" t="s">
        <v>2222</v>
      </c>
      <c r="S1459" s="17">
        <f t="shared" ca="1" si="178"/>
        <v>20</v>
      </c>
      <c r="T1459" s="17">
        <f t="shared" si="179"/>
        <v>0</v>
      </c>
      <c r="U1459" s="17">
        <v>1461</v>
      </c>
      <c r="V1459" s="108" t="s">
        <v>2128</v>
      </c>
    </row>
    <row r="1460" spans="1:22" ht="13.8">
      <c r="A1460" s="119">
        <v>1459</v>
      </c>
      <c r="B1460" s="82" t="s">
        <v>2892</v>
      </c>
      <c r="C1460" s="49" t="s">
        <v>9</v>
      </c>
      <c r="D1460" s="51">
        <v>45216</v>
      </c>
      <c r="E1460" s="51" t="s">
        <v>2551</v>
      </c>
      <c r="F1460" s="51" t="s">
        <v>52</v>
      </c>
      <c r="G1460" s="49" t="s">
        <v>53</v>
      </c>
      <c r="H1460" s="49" t="s">
        <v>19</v>
      </c>
      <c r="I1460" s="49" t="str">
        <f t="shared" si="173"/>
        <v>Neutral</v>
      </c>
      <c r="J1460" s="45">
        <v>9001</v>
      </c>
      <c r="K1460" s="49" t="s">
        <v>57</v>
      </c>
      <c r="L1460" s="82" t="e">
        <f>IF(J1460=9001,VLOOKUP(K1460,'[1]ISO-reference'!$C$1:$D$67,2,FALSE),IF(J1460=45001,VLOOKUP(K1460,'[1]ISO-reference'!$A$1:$B$40,2,FALSE),IF(J1460=21001,VLOOKUP(K1460,'[1]ISO-reference'!$E$1:$F$75,2,FALSE),"No ISO Mapping")))</f>
        <v>#N/A</v>
      </c>
      <c r="M1460" s="49" t="s">
        <v>21</v>
      </c>
      <c r="N1460" s="45"/>
      <c r="O1460" s="115">
        <f t="shared" si="177"/>
        <v>45276</v>
      </c>
      <c r="P1460" s="115" t="s">
        <v>2128</v>
      </c>
      <c r="Q1460" s="82"/>
      <c r="R1460" s="116" t="s">
        <v>2222</v>
      </c>
      <c r="S1460" s="17">
        <f t="shared" ca="1" si="178"/>
        <v>20</v>
      </c>
      <c r="T1460" s="17">
        <f t="shared" si="179"/>
        <v>0</v>
      </c>
      <c r="U1460" s="17">
        <v>1462</v>
      </c>
      <c r="V1460" s="108" t="s">
        <v>2128</v>
      </c>
    </row>
    <row r="1461" spans="1:22" ht="41.4">
      <c r="A1461" s="119">
        <v>1460</v>
      </c>
      <c r="B1461" s="82" t="s">
        <v>2893</v>
      </c>
      <c r="C1461" s="49" t="s">
        <v>9</v>
      </c>
      <c r="D1461" s="51">
        <v>45225</v>
      </c>
      <c r="E1461" s="51" t="s">
        <v>2551</v>
      </c>
      <c r="F1461" s="51" t="s">
        <v>76</v>
      </c>
      <c r="G1461" s="49" t="s">
        <v>946</v>
      </c>
      <c r="H1461" s="49" t="s">
        <v>19</v>
      </c>
      <c r="I1461" s="49" t="str">
        <f t="shared" si="173"/>
        <v>Neutral</v>
      </c>
      <c r="J1461" s="45">
        <v>21001</v>
      </c>
      <c r="K1461" s="49" t="s">
        <v>1553</v>
      </c>
      <c r="L1461" s="82" t="e">
        <f>IF(J1461=9001,VLOOKUP(K1461,'[1]ISO-reference'!$C$1:$D$67,2,FALSE),IF(J1461=45001,VLOOKUP(K1461,'[1]ISO-reference'!$A$1:$B$40,2,FALSE),IF(J1461=21001,VLOOKUP(K1461,'[1]ISO-reference'!$E$1:$F$75,2,FALSE),"No ISO Mapping")))</f>
        <v>#N/A</v>
      </c>
      <c r="M1461" s="49" t="s">
        <v>489</v>
      </c>
      <c r="N1461" s="45"/>
      <c r="O1461" s="115">
        <f t="shared" si="177"/>
        <v>45285</v>
      </c>
      <c r="P1461" s="115" t="s">
        <v>2128</v>
      </c>
      <c r="Q1461" s="82"/>
      <c r="R1461" s="116" t="s">
        <v>2222</v>
      </c>
      <c r="S1461" s="17">
        <f t="shared" ref="S1461:S1474" ca="1" si="180">IF(P1461="NA",TODAY()-D1461, P1461-D1461)</f>
        <v>11</v>
      </c>
      <c r="T1461" s="17">
        <f t="shared" ref="T1461:T1474" si="181">IF(R1461="Open",0, P1461-O1461)</f>
        <v>0</v>
      </c>
      <c r="U1461" s="17">
        <v>1463</v>
      </c>
      <c r="V1461" s="108" t="s">
        <v>2128</v>
      </c>
    </row>
    <row r="1462" spans="1:22" ht="55.2">
      <c r="A1462" s="119">
        <v>1461</v>
      </c>
      <c r="B1462" s="82" t="s">
        <v>2894</v>
      </c>
      <c r="C1462" s="49" t="s">
        <v>9</v>
      </c>
      <c r="D1462" s="51">
        <v>45225</v>
      </c>
      <c r="E1462" s="51" t="s">
        <v>2551</v>
      </c>
      <c r="F1462" s="51" t="s">
        <v>76</v>
      </c>
      <c r="G1462" s="49" t="s">
        <v>946</v>
      </c>
      <c r="H1462" s="49" t="s">
        <v>19</v>
      </c>
      <c r="I1462" s="49" t="str">
        <f t="shared" si="173"/>
        <v>Neutral</v>
      </c>
      <c r="J1462" s="45">
        <v>21001</v>
      </c>
      <c r="K1462" s="49">
        <v>6.1</v>
      </c>
      <c r="L1462" s="82" t="e">
        <f>IF(J1462=9001,VLOOKUP(K1462,'[1]ISO-reference'!$C$1:$D$67,2,FALSE),IF(J1462=45001,VLOOKUP(K1462,'[1]ISO-reference'!$A$1:$B$40,2,FALSE),IF(J1462=21001,VLOOKUP(K1462,'[1]ISO-reference'!$E$1:$F$75,2,FALSE),"No ISO Mapping")))</f>
        <v>#N/A</v>
      </c>
      <c r="M1462" s="49" t="s">
        <v>94</v>
      </c>
      <c r="N1462" s="45"/>
      <c r="O1462" s="115">
        <f t="shared" ref="O1462:O1474" si="182">D1462+60</f>
        <v>45285</v>
      </c>
      <c r="P1462" s="115" t="s">
        <v>2128</v>
      </c>
      <c r="Q1462" s="82"/>
      <c r="R1462" s="116" t="s">
        <v>2222</v>
      </c>
      <c r="S1462" s="17">
        <f t="shared" ca="1" si="180"/>
        <v>11</v>
      </c>
      <c r="T1462" s="17">
        <f t="shared" si="181"/>
        <v>0</v>
      </c>
      <c r="U1462" s="17">
        <v>1464</v>
      </c>
      <c r="V1462" s="108" t="s">
        <v>2128</v>
      </c>
    </row>
    <row r="1463" spans="1:22" ht="69">
      <c r="A1463" s="119">
        <v>1462</v>
      </c>
      <c r="B1463" s="82" t="s">
        <v>2895</v>
      </c>
      <c r="C1463" s="49" t="s">
        <v>9</v>
      </c>
      <c r="D1463" s="51">
        <v>45225</v>
      </c>
      <c r="E1463" s="51" t="s">
        <v>2551</v>
      </c>
      <c r="F1463" s="51" t="s">
        <v>76</v>
      </c>
      <c r="G1463" s="49" t="s">
        <v>946</v>
      </c>
      <c r="H1463" s="49" t="s">
        <v>19</v>
      </c>
      <c r="I1463" s="49" t="str">
        <f t="shared" si="173"/>
        <v>Neutral</v>
      </c>
      <c r="J1463" s="45">
        <v>21001</v>
      </c>
      <c r="K1463" s="49" t="s">
        <v>45</v>
      </c>
      <c r="L1463" s="82" t="e">
        <f>IF(J1463=9001,VLOOKUP(K1463,'[1]ISO-reference'!$C$1:$D$67,2,FALSE),IF(J1463=45001,VLOOKUP(K1463,'[1]ISO-reference'!$A$1:$B$40,2,FALSE),IF(J1463=21001,VLOOKUP(K1463,'[1]ISO-reference'!$E$1:$F$75,2,FALSE),"No ISO Mapping")))</f>
        <v>#N/A</v>
      </c>
      <c r="M1463" s="49" t="s">
        <v>13</v>
      </c>
      <c r="N1463" s="45"/>
      <c r="O1463" s="115">
        <f t="shared" si="182"/>
        <v>45285</v>
      </c>
      <c r="P1463" s="115" t="s">
        <v>2128</v>
      </c>
      <c r="Q1463" s="82"/>
      <c r="R1463" s="116" t="s">
        <v>2222</v>
      </c>
      <c r="S1463" s="17">
        <f t="shared" ca="1" si="180"/>
        <v>11</v>
      </c>
      <c r="T1463" s="17">
        <f t="shared" si="181"/>
        <v>0</v>
      </c>
      <c r="U1463" s="17">
        <v>1465</v>
      </c>
      <c r="V1463" s="108" t="s">
        <v>2128</v>
      </c>
    </row>
    <row r="1464" spans="1:22" ht="41.4">
      <c r="A1464" s="119">
        <v>1463</v>
      </c>
      <c r="B1464" s="82" t="s">
        <v>2896</v>
      </c>
      <c r="C1464" s="49" t="s">
        <v>9</v>
      </c>
      <c r="D1464" s="51">
        <v>45225</v>
      </c>
      <c r="E1464" s="51" t="s">
        <v>2551</v>
      </c>
      <c r="F1464" s="51" t="s">
        <v>76</v>
      </c>
      <c r="G1464" s="49" t="s">
        <v>946</v>
      </c>
      <c r="H1464" s="49" t="s">
        <v>12</v>
      </c>
      <c r="I1464" s="49" t="str">
        <f t="shared" si="173"/>
        <v>Negative</v>
      </c>
      <c r="J1464" s="45">
        <v>45001</v>
      </c>
      <c r="K1464" s="49" t="s">
        <v>416</v>
      </c>
      <c r="L1464" s="82" t="e">
        <f>IF(J1464=9001,VLOOKUP(K1464,'[1]ISO-reference'!$C$1:$D$67,2,FALSE),IF(J1464=45001,VLOOKUP(K1464,'[1]ISO-reference'!$A$1:$B$40,2,FALSE),IF(J1464=21001,VLOOKUP(K1464,'[1]ISO-reference'!$E$1:$F$75,2,FALSE),"No ISO Mapping")))</f>
        <v>#N/A</v>
      </c>
      <c r="M1464" s="49" t="s">
        <v>16</v>
      </c>
      <c r="N1464" s="45"/>
      <c r="O1464" s="115">
        <f t="shared" si="182"/>
        <v>45285</v>
      </c>
      <c r="P1464" s="115" t="s">
        <v>2128</v>
      </c>
      <c r="Q1464" s="82"/>
      <c r="R1464" s="116" t="s">
        <v>2222</v>
      </c>
      <c r="S1464" s="17">
        <f t="shared" ca="1" si="180"/>
        <v>11</v>
      </c>
      <c r="T1464" s="17">
        <f t="shared" si="181"/>
        <v>0</v>
      </c>
      <c r="U1464" s="17">
        <v>1466</v>
      </c>
      <c r="V1464" s="108" t="s">
        <v>2128</v>
      </c>
    </row>
    <row r="1465" spans="1:22" ht="41.4">
      <c r="A1465" s="119">
        <v>1464</v>
      </c>
      <c r="B1465" s="82" t="s">
        <v>2897</v>
      </c>
      <c r="C1465" s="49" t="s">
        <v>9</v>
      </c>
      <c r="D1465" s="51">
        <v>45225</v>
      </c>
      <c r="E1465" s="51" t="s">
        <v>2551</v>
      </c>
      <c r="F1465" s="51" t="s">
        <v>76</v>
      </c>
      <c r="G1465" s="49" t="s">
        <v>946</v>
      </c>
      <c r="H1465" s="49" t="s">
        <v>19</v>
      </c>
      <c r="I1465" s="49" t="str">
        <f t="shared" si="173"/>
        <v>Neutral</v>
      </c>
      <c r="J1465" s="45">
        <v>45001</v>
      </c>
      <c r="K1465" s="49" t="s">
        <v>591</v>
      </c>
      <c r="L1465" s="82" t="e">
        <f>IF(J1465=9001,VLOOKUP(K1465,'[1]ISO-reference'!$C$1:$D$67,2,FALSE),IF(J1465=45001,VLOOKUP(K1465,'[1]ISO-reference'!$A$1:$B$40,2,FALSE),IF(J1465=21001,VLOOKUP(K1465,'[1]ISO-reference'!$E$1:$F$75,2,FALSE),"No ISO Mapping")))</f>
        <v>#N/A</v>
      </c>
      <c r="M1465" s="49" t="s">
        <v>16</v>
      </c>
      <c r="N1465" s="45"/>
      <c r="O1465" s="115">
        <f t="shared" si="182"/>
        <v>45285</v>
      </c>
      <c r="P1465" s="115" t="s">
        <v>2128</v>
      </c>
      <c r="Q1465" s="82"/>
      <c r="R1465" s="116" t="s">
        <v>2222</v>
      </c>
      <c r="S1465" s="17">
        <f t="shared" ca="1" si="180"/>
        <v>11</v>
      </c>
      <c r="T1465" s="17">
        <f t="shared" si="181"/>
        <v>0</v>
      </c>
      <c r="U1465" s="17">
        <v>1467</v>
      </c>
      <c r="V1465" s="108" t="s">
        <v>2128</v>
      </c>
    </row>
    <row r="1466" spans="1:22" ht="69">
      <c r="A1466" s="119">
        <v>1465</v>
      </c>
      <c r="B1466" s="82" t="s">
        <v>2898</v>
      </c>
      <c r="C1466" s="49" t="s">
        <v>9</v>
      </c>
      <c r="D1466" s="51">
        <v>45225</v>
      </c>
      <c r="E1466" s="51" t="s">
        <v>2551</v>
      </c>
      <c r="F1466" s="51" t="s">
        <v>76</v>
      </c>
      <c r="G1466" s="49" t="s">
        <v>946</v>
      </c>
      <c r="H1466" s="49" t="s">
        <v>19</v>
      </c>
      <c r="I1466" s="49" t="str">
        <f t="shared" si="173"/>
        <v>Neutral</v>
      </c>
      <c r="J1466" s="45">
        <v>45001</v>
      </c>
      <c r="K1466" s="49">
        <v>8.1999999999999993</v>
      </c>
      <c r="L1466" s="82" t="e">
        <f>IF(J1466=9001,VLOOKUP(K1466,'[1]ISO-reference'!$C$1:$D$67,2,FALSE),IF(J1466=45001,VLOOKUP(K1466,'[1]ISO-reference'!$A$1:$B$40,2,FALSE),IF(J1466=21001,VLOOKUP(K1466,'[1]ISO-reference'!$E$1:$F$75,2,FALSE),"No ISO Mapping")))</f>
        <v>#N/A</v>
      </c>
      <c r="M1466" s="49" t="s">
        <v>16</v>
      </c>
      <c r="N1466" s="45"/>
      <c r="O1466" s="115">
        <f t="shared" si="182"/>
        <v>45285</v>
      </c>
      <c r="P1466" s="115" t="s">
        <v>2128</v>
      </c>
      <c r="Q1466" s="82"/>
      <c r="R1466" s="116" t="s">
        <v>2222</v>
      </c>
      <c r="S1466" s="17">
        <f t="shared" ca="1" si="180"/>
        <v>11</v>
      </c>
      <c r="T1466" s="17">
        <f t="shared" si="181"/>
        <v>0</v>
      </c>
      <c r="U1466" s="17">
        <v>1468</v>
      </c>
      <c r="V1466" s="108" t="s">
        <v>2128</v>
      </c>
    </row>
    <row r="1467" spans="1:22" ht="41.4">
      <c r="A1467" s="119">
        <v>1466</v>
      </c>
      <c r="B1467" s="82" t="s">
        <v>2899</v>
      </c>
      <c r="C1467" s="49" t="s">
        <v>9</v>
      </c>
      <c r="D1467" s="51">
        <v>45225</v>
      </c>
      <c r="E1467" s="51" t="s">
        <v>2551</v>
      </c>
      <c r="F1467" s="51" t="s">
        <v>76</v>
      </c>
      <c r="G1467" s="49" t="s">
        <v>946</v>
      </c>
      <c r="H1467" s="49" t="s">
        <v>88</v>
      </c>
      <c r="I1467" s="49" t="str">
        <f t="shared" si="173"/>
        <v>Neutral</v>
      </c>
      <c r="J1467" s="45">
        <v>9001</v>
      </c>
      <c r="K1467" s="49" t="s">
        <v>1553</v>
      </c>
      <c r="L1467" s="82" t="e">
        <f>IF(J1467=9001,VLOOKUP(K1467,'[1]ISO-reference'!$C$1:$D$67,2,FALSE),IF(J1467=45001,VLOOKUP(K1467,'[1]ISO-reference'!$A$1:$B$40,2,FALSE),IF(J1467=21001,VLOOKUP(K1467,'[1]ISO-reference'!$E$1:$F$75,2,FALSE),"No ISO Mapping")))</f>
        <v>#N/A</v>
      </c>
      <c r="M1467" s="49" t="s">
        <v>94</v>
      </c>
      <c r="N1467" s="45"/>
      <c r="O1467" s="115">
        <f t="shared" si="182"/>
        <v>45285</v>
      </c>
      <c r="P1467" s="115" t="s">
        <v>2128</v>
      </c>
      <c r="Q1467" s="82"/>
      <c r="R1467" s="116" t="s">
        <v>2222</v>
      </c>
      <c r="S1467" s="17">
        <f t="shared" ca="1" si="180"/>
        <v>11</v>
      </c>
      <c r="T1467" s="17">
        <f t="shared" si="181"/>
        <v>0</v>
      </c>
      <c r="U1467" s="17">
        <v>1469</v>
      </c>
      <c r="V1467" s="108" t="s">
        <v>2128</v>
      </c>
    </row>
    <row r="1468" spans="1:22" ht="41.4">
      <c r="A1468" s="119">
        <v>1467</v>
      </c>
      <c r="B1468" s="82" t="s">
        <v>2900</v>
      </c>
      <c r="C1468" s="49" t="s">
        <v>9</v>
      </c>
      <c r="D1468" s="51">
        <v>45225</v>
      </c>
      <c r="E1468" s="51" t="s">
        <v>2551</v>
      </c>
      <c r="F1468" s="51" t="s">
        <v>76</v>
      </c>
      <c r="G1468" s="49" t="s">
        <v>946</v>
      </c>
      <c r="H1468" s="49" t="s">
        <v>88</v>
      </c>
      <c r="I1468" s="49" t="str">
        <f t="shared" si="173"/>
        <v>Neutral</v>
      </c>
      <c r="J1468" s="45">
        <v>9001</v>
      </c>
      <c r="K1468" s="49">
        <v>7.2</v>
      </c>
      <c r="L1468" s="82" t="e">
        <f>IF(J1468=9001,VLOOKUP(K1468,'[1]ISO-reference'!$C$1:$D$67,2,FALSE),IF(J1468=45001,VLOOKUP(K1468,'[1]ISO-reference'!$A$1:$B$40,2,FALSE),IF(J1468=21001,VLOOKUP(K1468,'[1]ISO-reference'!$E$1:$F$75,2,FALSE),"No ISO Mapping")))</f>
        <v>#N/A</v>
      </c>
      <c r="M1468" s="49" t="s">
        <v>13</v>
      </c>
      <c r="N1468" s="45"/>
      <c r="O1468" s="115">
        <f t="shared" si="182"/>
        <v>45285</v>
      </c>
      <c r="P1468" s="115" t="s">
        <v>2128</v>
      </c>
      <c r="Q1468" s="82"/>
      <c r="R1468" s="116" t="s">
        <v>2222</v>
      </c>
      <c r="S1468" s="17">
        <f t="shared" ca="1" si="180"/>
        <v>11</v>
      </c>
      <c r="T1468" s="17">
        <f t="shared" si="181"/>
        <v>0</v>
      </c>
      <c r="U1468" s="17">
        <v>1470</v>
      </c>
      <c r="V1468" s="108" t="s">
        <v>2128</v>
      </c>
    </row>
    <row r="1469" spans="1:22" ht="27.6">
      <c r="A1469" s="119">
        <v>1468</v>
      </c>
      <c r="B1469" s="82" t="s">
        <v>2901</v>
      </c>
      <c r="C1469" s="49" t="s">
        <v>9</v>
      </c>
      <c r="D1469" s="51">
        <v>45225</v>
      </c>
      <c r="E1469" s="51" t="s">
        <v>2551</v>
      </c>
      <c r="F1469" s="51" t="s">
        <v>76</v>
      </c>
      <c r="G1469" s="49" t="s">
        <v>946</v>
      </c>
      <c r="H1469" s="49" t="s">
        <v>19</v>
      </c>
      <c r="I1469" s="49" t="str">
        <f t="shared" si="173"/>
        <v>Neutral</v>
      </c>
      <c r="J1469" s="45">
        <v>9001</v>
      </c>
      <c r="K1469" s="49">
        <v>7.2</v>
      </c>
      <c r="L1469" s="82" t="e">
        <f>IF(J1469=9001,VLOOKUP(K1469,'[1]ISO-reference'!$C$1:$D$67,2,FALSE),IF(J1469=45001,VLOOKUP(K1469,'[1]ISO-reference'!$A$1:$B$40,2,FALSE),IF(J1469=21001,VLOOKUP(K1469,'[1]ISO-reference'!$E$1:$F$75,2,FALSE),"No ISO Mapping")))</f>
        <v>#N/A</v>
      </c>
      <c r="M1469" s="49" t="s">
        <v>94</v>
      </c>
      <c r="N1469" s="45"/>
      <c r="O1469" s="115">
        <f t="shared" si="182"/>
        <v>45285</v>
      </c>
      <c r="P1469" s="115" t="s">
        <v>2128</v>
      </c>
      <c r="Q1469" s="82"/>
      <c r="R1469" s="116" t="s">
        <v>2222</v>
      </c>
      <c r="S1469" s="17">
        <f t="shared" ca="1" si="180"/>
        <v>11</v>
      </c>
      <c r="T1469" s="17">
        <f t="shared" si="181"/>
        <v>0</v>
      </c>
      <c r="U1469" s="17">
        <v>1471</v>
      </c>
      <c r="V1469" s="108" t="s">
        <v>2128</v>
      </c>
    </row>
    <row r="1470" spans="1:22" ht="69">
      <c r="A1470" s="119">
        <v>1469</v>
      </c>
      <c r="B1470" s="82" t="s">
        <v>2902</v>
      </c>
      <c r="C1470" s="49" t="s">
        <v>9</v>
      </c>
      <c r="D1470" s="51">
        <v>45225</v>
      </c>
      <c r="E1470" s="51" t="s">
        <v>2551</v>
      </c>
      <c r="F1470" s="51" t="s">
        <v>76</v>
      </c>
      <c r="G1470" s="49" t="s">
        <v>946</v>
      </c>
      <c r="H1470" s="49" t="s">
        <v>88</v>
      </c>
      <c r="I1470" s="49" t="str">
        <f t="shared" si="173"/>
        <v>Neutral</v>
      </c>
      <c r="J1470" s="45">
        <v>9001</v>
      </c>
      <c r="K1470" s="49" t="s">
        <v>1040</v>
      </c>
      <c r="L1470" s="82" t="e">
        <f>IF(J1470=9001,VLOOKUP(K1470,'[1]ISO-reference'!$C$1:$D$67,2,FALSE),IF(J1470=45001,VLOOKUP(K1470,'[1]ISO-reference'!$A$1:$B$40,2,FALSE),IF(J1470=21001,VLOOKUP(K1470,'[1]ISO-reference'!$E$1:$F$75,2,FALSE),"No ISO Mapping")))</f>
        <v>#N/A</v>
      </c>
      <c r="M1470" s="49" t="s">
        <v>489</v>
      </c>
      <c r="N1470" s="45"/>
      <c r="O1470" s="115">
        <f t="shared" si="182"/>
        <v>45285</v>
      </c>
      <c r="P1470" s="115" t="s">
        <v>2128</v>
      </c>
      <c r="Q1470" s="82"/>
      <c r="R1470" s="116" t="s">
        <v>2222</v>
      </c>
      <c r="S1470" s="17">
        <f t="shared" ca="1" si="180"/>
        <v>11</v>
      </c>
      <c r="T1470" s="17">
        <f t="shared" si="181"/>
        <v>0</v>
      </c>
      <c r="U1470" s="17">
        <v>1472</v>
      </c>
      <c r="V1470" s="108" t="s">
        <v>2128</v>
      </c>
    </row>
    <row r="1471" spans="1:22" ht="41.4">
      <c r="A1471" s="119">
        <v>1470</v>
      </c>
      <c r="B1471" s="82" t="s">
        <v>2903</v>
      </c>
      <c r="C1471" s="49" t="s">
        <v>9</v>
      </c>
      <c r="D1471" s="51">
        <v>45225</v>
      </c>
      <c r="E1471" s="51" t="s">
        <v>2551</v>
      </c>
      <c r="F1471" s="51" t="s">
        <v>76</v>
      </c>
      <c r="G1471" s="49" t="s">
        <v>946</v>
      </c>
      <c r="H1471" s="49" t="s">
        <v>88</v>
      </c>
      <c r="I1471" s="49" t="str">
        <f t="shared" si="173"/>
        <v>Neutral</v>
      </c>
      <c r="J1471" s="45">
        <v>9001</v>
      </c>
      <c r="K1471" s="49" t="s">
        <v>1040</v>
      </c>
      <c r="L1471" s="82" t="e">
        <f>IF(J1471=9001,VLOOKUP(K1471,'[1]ISO-reference'!$C$1:$D$67,2,FALSE),IF(J1471=45001,VLOOKUP(K1471,'[1]ISO-reference'!$A$1:$B$40,2,FALSE),IF(J1471=21001,VLOOKUP(K1471,'[1]ISO-reference'!$E$1:$F$75,2,FALSE),"No ISO Mapping")))</f>
        <v>#N/A</v>
      </c>
      <c r="M1471" s="49" t="s">
        <v>21</v>
      </c>
      <c r="N1471" s="45"/>
      <c r="O1471" s="115">
        <f t="shared" si="182"/>
        <v>45285</v>
      </c>
      <c r="P1471" s="115" t="s">
        <v>2128</v>
      </c>
      <c r="Q1471" s="82"/>
      <c r="R1471" s="116" t="s">
        <v>2222</v>
      </c>
      <c r="S1471" s="17">
        <f t="shared" ca="1" si="180"/>
        <v>11</v>
      </c>
      <c r="T1471" s="17">
        <f t="shared" si="181"/>
        <v>0</v>
      </c>
      <c r="U1471" s="17">
        <v>1473</v>
      </c>
      <c r="V1471" s="108" t="s">
        <v>2128</v>
      </c>
    </row>
    <row r="1472" spans="1:22" ht="41.4">
      <c r="A1472" s="119">
        <v>1471</v>
      </c>
      <c r="B1472" s="82" t="s">
        <v>2904</v>
      </c>
      <c r="C1472" s="49" t="s">
        <v>9</v>
      </c>
      <c r="D1472" s="51">
        <v>45225</v>
      </c>
      <c r="E1472" s="51" t="s">
        <v>2551</v>
      </c>
      <c r="F1472" s="51" t="s">
        <v>76</v>
      </c>
      <c r="G1472" s="49" t="s">
        <v>946</v>
      </c>
      <c r="H1472" s="49" t="s">
        <v>88</v>
      </c>
      <c r="I1472" s="49" t="str">
        <f t="shared" si="173"/>
        <v>Neutral</v>
      </c>
      <c r="J1472" s="45">
        <v>9001</v>
      </c>
      <c r="K1472" s="49" t="s">
        <v>1040</v>
      </c>
      <c r="L1472" s="82" t="e">
        <f>IF(J1472=9001,VLOOKUP(K1472,'[1]ISO-reference'!$C$1:$D$67,2,FALSE),IF(J1472=45001,VLOOKUP(K1472,'[1]ISO-reference'!$A$1:$B$40,2,FALSE),IF(J1472=21001,VLOOKUP(K1472,'[1]ISO-reference'!$E$1:$F$75,2,FALSE),"No ISO Mapping")))</f>
        <v>#N/A</v>
      </c>
      <c r="M1472" s="49" t="s">
        <v>13</v>
      </c>
      <c r="N1472" s="45"/>
      <c r="O1472" s="115">
        <f t="shared" si="182"/>
        <v>45285</v>
      </c>
      <c r="P1472" s="115" t="s">
        <v>2128</v>
      </c>
      <c r="Q1472" s="82"/>
      <c r="R1472" s="116" t="s">
        <v>2222</v>
      </c>
      <c r="S1472" s="17">
        <f t="shared" ca="1" si="180"/>
        <v>11</v>
      </c>
      <c r="T1472" s="17">
        <f t="shared" si="181"/>
        <v>0</v>
      </c>
      <c r="U1472" s="17">
        <v>1474</v>
      </c>
      <c r="V1472" s="108" t="s">
        <v>2128</v>
      </c>
    </row>
    <row r="1473" spans="1:22" ht="41.4">
      <c r="A1473" s="119">
        <v>1472</v>
      </c>
      <c r="B1473" s="82" t="s">
        <v>2905</v>
      </c>
      <c r="C1473" s="49" t="s">
        <v>9</v>
      </c>
      <c r="D1473" s="51">
        <v>45225</v>
      </c>
      <c r="E1473" s="51" t="s">
        <v>2551</v>
      </c>
      <c r="F1473" s="51" t="s">
        <v>76</v>
      </c>
      <c r="G1473" s="49" t="s">
        <v>946</v>
      </c>
      <c r="H1473" s="49" t="s">
        <v>19</v>
      </c>
      <c r="I1473" s="49" t="str">
        <f t="shared" si="173"/>
        <v>Neutral</v>
      </c>
      <c r="J1473" s="45">
        <v>9001</v>
      </c>
      <c r="K1473" s="49" t="s">
        <v>30</v>
      </c>
      <c r="L1473" s="82" t="e">
        <f>IF(J1473=9001,VLOOKUP(K1473,'[1]ISO-reference'!$C$1:$D$67,2,FALSE),IF(J1473=45001,VLOOKUP(K1473,'[1]ISO-reference'!$A$1:$B$40,2,FALSE),IF(J1473=21001,VLOOKUP(K1473,'[1]ISO-reference'!$E$1:$F$75,2,FALSE),"No ISO Mapping")))</f>
        <v>#N/A</v>
      </c>
      <c r="M1473" s="49" t="s">
        <v>16</v>
      </c>
      <c r="N1473" s="45"/>
      <c r="O1473" s="115">
        <f t="shared" si="182"/>
        <v>45285</v>
      </c>
      <c r="P1473" s="115" t="s">
        <v>2128</v>
      </c>
      <c r="Q1473" s="82"/>
      <c r="R1473" s="116" t="s">
        <v>2222</v>
      </c>
      <c r="S1473" s="17">
        <f t="shared" ca="1" si="180"/>
        <v>11</v>
      </c>
      <c r="T1473" s="17">
        <f t="shared" si="181"/>
        <v>0</v>
      </c>
      <c r="U1473" s="17">
        <v>1475</v>
      </c>
      <c r="V1473" s="108" t="s">
        <v>2128</v>
      </c>
    </row>
    <row r="1474" spans="1:22" ht="27.6">
      <c r="A1474" s="119">
        <v>1473</v>
      </c>
      <c r="B1474" s="82" t="s">
        <v>2906</v>
      </c>
      <c r="C1474" s="49" t="s">
        <v>9</v>
      </c>
      <c r="D1474" s="51">
        <v>45225</v>
      </c>
      <c r="E1474" s="51" t="s">
        <v>2551</v>
      </c>
      <c r="F1474" s="51" t="s">
        <v>76</v>
      </c>
      <c r="G1474" s="49" t="s">
        <v>946</v>
      </c>
      <c r="H1474" s="49" t="s">
        <v>19</v>
      </c>
      <c r="I1474" s="49" t="str">
        <f t="shared" ref="I1474:I1484" si="183">IF(H1474="Strength", "Positive", IF(OR(H1474="OFI", H1474="Observation"), "Neutral", "Negative"))</f>
        <v>Neutral</v>
      </c>
      <c r="J1474" s="45">
        <v>9001</v>
      </c>
      <c r="K1474" s="49" t="s">
        <v>30</v>
      </c>
      <c r="L1474" s="82" t="e">
        <f>IF(J1474=9001,VLOOKUP(K1474,'[1]ISO-reference'!$C$1:$D$67,2,FALSE),IF(J1474=45001,VLOOKUP(K1474,'[1]ISO-reference'!$A$1:$B$40,2,FALSE),IF(J1474=21001,VLOOKUP(K1474,'[1]ISO-reference'!$E$1:$F$75,2,FALSE),"No ISO Mapping")))</f>
        <v>#N/A</v>
      </c>
      <c r="M1474" s="49" t="s">
        <v>16</v>
      </c>
      <c r="N1474" s="45"/>
      <c r="O1474" s="115">
        <f t="shared" si="182"/>
        <v>45285</v>
      </c>
      <c r="P1474" s="115" t="s">
        <v>2128</v>
      </c>
      <c r="Q1474" s="82"/>
      <c r="R1474" s="116" t="s">
        <v>2222</v>
      </c>
      <c r="S1474" s="17">
        <f t="shared" ca="1" si="180"/>
        <v>11</v>
      </c>
      <c r="T1474" s="17">
        <f t="shared" si="181"/>
        <v>0</v>
      </c>
      <c r="U1474" s="17">
        <v>1476</v>
      </c>
      <c r="V1474" s="108" t="s">
        <v>2128</v>
      </c>
    </row>
    <row r="1475" spans="1:22" ht="27.6">
      <c r="A1475" s="119">
        <v>1483</v>
      </c>
      <c r="B1475" s="82" t="s">
        <v>2917</v>
      </c>
      <c r="C1475" s="49" t="s">
        <v>134</v>
      </c>
      <c r="D1475" s="51">
        <v>45225</v>
      </c>
      <c r="E1475" s="51" t="s">
        <v>2646</v>
      </c>
      <c r="F1475" s="51" t="s">
        <v>2623</v>
      </c>
      <c r="G1475" s="49" t="s">
        <v>2693</v>
      </c>
      <c r="H1475" s="49" t="s">
        <v>19</v>
      </c>
      <c r="I1475" s="49" t="str">
        <f t="shared" si="183"/>
        <v>Neutral</v>
      </c>
      <c r="J1475" s="45">
        <v>21001</v>
      </c>
      <c r="K1475" s="49" t="s">
        <v>2085</v>
      </c>
      <c r="L1475" s="82" t="e">
        <f>IF(J1475=9001,VLOOKUP(K1475,'[1]ISO-reference'!$C$1:$D$67,2,FALSE),IF(J1475=45001,VLOOKUP(K1475,'[1]ISO-reference'!$A$1:$B$40,2,FALSE),IF(J1475=21001,VLOOKUP(K1475,'[1]ISO-reference'!$E$1:$F$75,2,FALSE),"No ISO Mapping")))</f>
        <v>#N/A</v>
      </c>
      <c r="M1475" s="49" t="s">
        <v>94</v>
      </c>
      <c r="N1475" s="45"/>
      <c r="O1475" s="115">
        <f>D1475+60</f>
        <v>45285</v>
      </c>
      <c r="P1475" s="115" t="s">
        <v>2128</v>
      </c>
      <c r="Q1475" s="82"/>
      <c r="R1475" s="116" t="s">
        <v>2222</v>
      </c>
      <c r="S1475" s="17">
        <f ca="1">IF(P1475="NA",TODAY()-D1475, P1475-D1475)</f>
        <v>11</v>
      </c>
      <c r="T1475" s="17">
        <f>IF(R1475="Open",0, P1475-O1475)</f>
        <v>0</v>
      </c>
      <c r="U1475" s="17"/>
      <c r="V1475" s="108" t="s">
        <v>2128</v>
      </c>
    </row>
    <row r="1476" spans="1:22" ht="13.8">
      <c r="A1476" s="119">
        <v>1478</v>
      </c>
      <c r="B1476" s="95" t="s">
        <v>2912</v>
      </c>
      <c r="C1476" s="49" t="s">
        <v>134</v>
      </c>
      <c r="D1476" s="51">
        <v>45225</v>
      </c>
      <c r="E1476" s="51" t="s">
        <v>2646</v>
      </c>
      <c r="F1476" s="51" t="s">
        <v>2623</v>
      </c>
      <c r="G1476" s="49" t="s">
        <v>2693</v>
      </c>
      <c r="H1476" s="49" t="s">
        <v>19</v>
      </c>
      <c r="I1476" s="49" t="str">
        <f t="shared" si="183"/>
        <v>Neutral</v>
      </c>
      <c r="J1476" s="45">
        <v>21001</v>
      </c>
      <c r="K1476" s="49">
        <v>8.1</v>
      </c>
      <c r="L1476" s="82" t="e">
        <f>IF(J1476=9001,VLOOKUP(K1476,'[1]ISO-reference'!$C$1:$D$67,2,FALSE),IF(J1476=45001,VLOOKUP(K1476,'[1]ISO-reference'!$A$1:$B$40,2,FALSE),IF(J1476=21001,VLOOKUP(K1476,'[1]ISO-reference'!$E$1:$F$75,2,FALSE),"No ISO Mapping")))</f>
        <v>#N/A</v>
      </c>
      <c r="M1476" s="49" t="s">
        <v>94</v>
      </c>
      <c r="N1476" s="45"/>
      <c r="O1476" s="115">
        <f>D1476+60</f>
        <v>45285</v>
      </c>
      <c r="P1476" s="115" t="s">
        <v>2128</v>
      </c>
      <c r="Q1476" s="82"/>
      <c r="R1476" s="116" t="s">
        <v>2222</v>
      </c>
      <c r="S1476" s="17">
        <f ca="1">IF(P1476="NA",TODAY()-D1476, P1476-D1476)</f>
        <v>11</v>
      </c>
      <c r="T1476" s="17">
        <f>IF(R1476="Open",0, P1476-O1476)</f>
        <v>0</v>
      </c>
      <c r="U1476" s="17"/>
      <c r="V1476" s="108" t="s">
        <v>2128</v>
      </c>
    </row>
    <row r="1477" spans="1:22" ht="27.6">
      <c r="A1477" s="119">
        <v>1479</v>
      </c>
      <c r="B1477" s="82" t="s">
        <v>2913</v>
      </c>
      <c r="C1477" s="49" t="s">
        <v>134</v>
      </c>
      <c r="D1477" s="51">
        <v>45225</v>
      </c>
      <c r="E1477" s="51" t="s">
        <v>2646</v>
      </c>
      <c r="F1477" s="51" t="s">
        <v>2623</v>
      </c>
      <c r="G1477" s="49" t="s">
        <v>2693</v>
      </c>
      <c r="H1477" s="49" t="s">
        <v>19</v>
      </c>
      <c r="I1477" s="49" t="str">
        <f t="shared" si="183"/>
        <v>Neutral</v>
      </c>
      <c r="J1477" s="45">
        <v>21001</v>
      </c>
      <c r="K1477" s="49" t="s">
        <v>110</v>
      </c>
      <c r="L1477" s="82" t="e">
        <f>IF(J1477=9001,VLOOKUP(K1477,'[1]ISO-reference'!$C$1:$D$67,2,FALSE),IF(J1477=45001,VLOOKUP(K1477,'[1]ISO-reference'!$A$1:$B$40,2,FALSE),IF(J1477=21001,VLOOKUP(K1477,'[1]ISO-reference'!$E$1:$F$75,2,FALSE),"No ISO Mapping")))</f>
        <v>#N/A</v>
      </c>
      <c r="M1477" s="49" t="s">
        <v>94</v>
      </c>
      <c r="N1477" s="45"/>
      <c r="O1477" s="115">
        <f>D1477+60</f>
        <v>45285</v>
      </c>
      <c r="P1477" s="115" t="s">
        <v>2128</v>
      </c>
      <c r="Q1477" s="82"/>
      <c r="R1477" s="116" t="s">
        <v>2222</v>
      </c>
      <c r="S1477" s="17">
        <f ca="1">IF(P1477="NA",TODAY()-D1477, P1477-D1477)</f>
        <v>11</v>
      </c>
      <c r="T1477" s="17">
        <f>IF(R1477="Open",0, P1477-O1477)</f>
        <v>0</v>
      </c>
      <c r="U1477" s="17"/>
      <c r="V1477" s="108" t="s">
        <v>2128</v>
      </c>
    </row>
    <row r="1478" spans="1:22" ht="27.6">
      <c r="A1478" s="119">
        <v>1477</v>
      </c>
      <c r="B1478" s="82" t="s">
        <v>2911</v>
      </c>
      <c r="C1478" s="49" t="s">
        <v>134</v>
      </c>
      <c r="D1478" s="51">
        <v>45225</v>
      </c>
      <c r="E1478" s="51" t="s">
        <v>2646</v>
      </c>
      <c r="F1478" s="51" t="s">
        <v>2623</v>
      </c>
      <c r="G1478" s="49" t="s">
        <v>2693</v>
      </c>
      <c r="H1478" s="49" t="s">
        <v>19</v>
      </c>
      <c r="I1478" s="49" t="str">
        <f t="shared" si="183"/>
        <v>Neutral</v>
      </c>
      <c r="J1478" s="45">
        <v>21001</v>
      </c>
      <c r="K1478" s="49">
        <v>10.199999999999999</v>
      </c>
      <c r="L1478" s="82" t="e">
        <f>IF(J1478=9001,VLOOKUP(K1478,'[1]ISO-reference'!$C$1:$D$67,2,FALSE),IF(J1478=45001,VLOOKUP(K1478,'[1]ISO-reference'!$A$1:$B$40,2,FALSE),IF(J1478=21001,VLOOKUP(K1478,'[1]ISO-reference'!$E$1:$F$75,2,FALSE),"No ISO Mapping")))</f>
        <v>#N/A</v>
      </c>
      <c r="M1478" s="49" t="s">
        <v>21</v>
      </c>
      <c r="N1478" s="45"/>
      <c r="O1478" s="115">
        <f>D1478+60</f>
        <v>45285</v>
      </c>
      <c r="P1478" s="115" t="s">
        <v>2128</v>
      </c>
      <c r="Q1478" s="82"/>
      <c r="R1478" s="116" t="s">
        <v>2222</v>
      </c>
      <c r="S1478" s="17">
        <f ca="1">IF(P1478="NA",TODAY()-D1478, P1478-D1478)</f>
        <v>11</v>
      </c>
      <c r="T1478" s="17">
        <f>IF(R1478="Open",0, P1478-O1478)</f>
        <v>0</v>
      </c>
      <c r="U1478" s="17"/>
      <c r="V1478" s="108" t="s">
        <v>2128</v>
      </c>
    </row>
    <row r="1479" spans="1:22" ht="13.8">
      <c r="A1479" s="119">
        <v>1476</v>
      </c>
      <c r="B1479" s="95" t="s">
        <v>2910</v>
      </c>
      <c r="C1479" s="49" t="s">
        <v>134</v>
      </c>
      <c r="D1479" s="51">
        <v>45225</v>
      </c>
      <c r="E1479" s="51" t="s">
        <v>2646</v>
      </c>
      <c r="F1479" s="51" t="s">
        <v>2623</v>
      </c>
      <c r="G1479" s="49" t="s">
        <v>2693</v>
      </c>
      <c r="H1479" s="49" t="s">
        <v>19</v>
      </c>
      <c r="I1479" s="49" t="str">
        <f t="shared" si="183"/>
        <v>Neutral</v>
      </c>
      <c r="J1479" s="45">
        <v>45001</v>
      </c>
      <c r="K1479" s="49" t="s">
        <v>433</v>
      </c>
      <c r="L1479" s="82" t="e">
        <f>IF(J1479=9001,VLOOKUP(K1479,'[1]ISO-reference'!$C$1:$D$67,2,FALSE),IF(J1479=45001,VLOOKUP(K1479,'[1]ISO-reference'!$A$1:$B$40,2,FALSE),IF(J1479=21001,VLOOKUP(K1479,'[1]ISO-reference'!$E$1:$F$75,2,FALSE),"No ISO Mapping")))</f>
        <v>#N/A</v>
      </c>
      <c r="M1479" s="49" t="s">
        <v>16</v>
      </c>
      <c r="N1479" s="45"/>
      <c r="O1479" s="115">
        <f>D1479+60</f>
        <v>45285</v>
      </c>
      <c r="P1479" s="115" t="s">
        <v>2128</v>
      </c>
      <c r="Q1479" s="82"/>
      <c r="R1479" s="116" t="s">
        <v>2222</v>
      </c>
      <c r="S1479" s="17">
        <f ca="1">IF(P1479="NA",TODAY()-D1479, P1479-D1479)</f>
        <v>11</v>
      </c>
      <c r="T1479" s="17">
        <f>IF(R1479="Open",0, P1479-O1479)</f>
        <v>0</v>
      </c>
      <c r="U1479" s="17"/>
      <c r="V1479" s="108" t="s">
        <v>2128</v>
      </c>
    </row>
    <row r="1480" spans="1:22" ht="13.8">
      <c r="A1480" s="119">
        <v>1474</v>
      </c>
      <c r="B1480" s="95" t="s">
        <v>2908</v>
      </c>
      <c r="C1480" s="49" t="s">
        <v>134</v>
      </c>
      <c r="D1480" s="51">
        <v>45225</v>
      </c>
      <c r="E1480" s="51" t="s">
        <v>2646</v>
      </c>
      <c r="F1480" s="51" t="s">
        <v>2623</v>
      </c>
      <c r="G1480" s="49" t="s">
        <v>2693</v>
      </c>
      <c r="H1480" s="49" t="s">
        <v>19</v>
      </c>
      <c r="I1480" s="49" t="str">
        <f t="shared" si="183"/>
        <v>Neutral</v>
      </c>
      <c r="J1480" s="45">
        <v>45001</v>
      </c>
      <c r="K1480" s="49" t="s">
        <v>433</v>
      </c>
      <c r="L1480" s="82" t="e">
        <f>IF(J1480=9001,VLOOKUP(K1480,'[1]ISO-reference'!$C$1:$D$67,2,FALSE),IF(J1480=45001,VLOOKUP(K1480,'[1]ISO-reference'!$A$1:$B$40,2,FALSE),IF(J1480=21001,VLOOKUP(K1480,'[1]ISO-reference'!$E$1:$F$75,2,FALSE),"No ISO Mapping")))</f>
        <v>#N/A</v>
      </c>
      <c r="M1480" s="49" t="s">
        <v>16</v>
      </c>
      <c r="N1480" s="45"/>
      <c r="O1480" s="115">
        <f t="shared" ref="O1480:O1484" si="184">D1480+60</f>
        <v>45285</v>
      </c>
      <c r="P1480" s="115" t="s">
        <v>2128</v>
      </c>
      <c r="Q1480" s="82"/>
      <c r="R1480" s="116" t="s">
        <v>2222</v>
      </c>
      <c r="S1480" s="17">
        <f t="shared" ref="S1480:S1484" ca="1" si="185">IF(P1480="NA",TODAY()-D1480, P1480-D1480)</f>
        <v>11</v>
      </c>
      <c r="T1480" s="17">
        <f t="shared" ref="T1480:T1484" si="186">IF(R1480="Open",0, P1480-O1480)</f>
        <v>0</v>
      </c>
      <c r="U1480" s="17"/>
      <c r="V1480" s="108" t="s">
        <v>2128</v>
      </c>
    </row>
    <row r="1481" spans="1:22" ht="27.6">
      <c r="A1481" s="119">
        <v>1475</v>
      </c>
      <c r="B1481" s="82" t="s">
        <v>2909</v>
      </c>
      <c r="C1481" s="49" t="s">
        <v>134</v>
      </c>
      <c r="D1481" s="51">
        <v>45225</v>
      </c>
      <c r="E1481" s="51" t="s">
        <v>2646</v>
      </c>
      <c r="F1481" s="51" t="s">
        <v>2623</v>
      </c>
      <c r="G1481" s="49" t="s">
        <v>2693</v>
      </c>
      <c r="H1481" s="49" t="s">
        <v>19</v>
      </c>
      <c r="I1481" s="49" t="str">
        <f t="shared" si="183"/>
        <v>Neutral</v>
      </c>
      <c r="J1481" s="45">
        <v>45001</v>
      </c>
      <c r="K1481" s="49" t="s">
        <v>1293</v>
      </c>
      <c r="L1481" s="82" t="e">
        <f>IF(J1481=9001,VLOOKUP(K1481,'[1]ISO-reference'!$C$1:$D$67,2,FALSE),IF(J1481=45001,VLOOKUP(K1481,'[1]ISO-reference'!$A$1:$B$40,2,FALSE),IF(J1481=21001,VLOOKUP(K1481,'[1]ISO-reference'!$E$1:$F$75,2,FALSE),"No ISO Mapping")))</f>
        <v>#N/A</v>
      </c>
      <c r="M1481" s="49" t="s">
        <v>94</v>
      </c>
      <c r="N1481" s="45"/>
      <c r="O1481" s="115">
        <f t="shared" si="184"/>
        <v>45285</v>
      </c>
      <c r="P1481" s="115" t="s">
        <v>2128</v>
      </c>
      <c r="Q1481" s="82"/>
      <c r="R1481" s="116" t="s">
        <v>2222</v>
      </c>
      <c r="S1481" s="17">
        <f t="shared" ca="1" si="185"/>
        <v>11</v>
      </c>
      <c r="T1481" s="17">
        <f t="shared" si="186"/>
        <v>0</v>
      </c>
      <c r="U1481" s="17"/>
      <c r="V1481" s="108" t="s">
        <v>2128</v>
      </c>
    </row>
    <row r="1482" spans="1:22" ht="13.8">
      <c r="A1482" s="119">
        <v>1480</v>
      </c>
      <c r="B1482" s="95" t="s">
        <v>2914</v>
      </c>
      <c r="C1482" s="49" t="s">
        <v>134</v>
      </c>
      <c r="D1482" s="51">
        <v>45225</v>
      </c>
      <c r="E1482" s="51" t="s">
        <v>2646</v>
      </c>
      <c r="F1482" s="51" t="s">
        <v>2623</v>
      </c>
      <c r="G1482" s="49" t="s">
        <v>2693</v>
      </c>
      <c r="H1482" s="49" t="s">
        <v>19</v>
      </c>
      <c r="I1482" s="49" t="str">
        <f t="shared" si="183"/>
        <v>Neutral</v>
      </c>
      <c r="J1482" s="45">
        <v>45001</v>
      </c>
      <c r="K1482" s="49" t="s">
        <v>591</v>
      </c>
      <c r="L1482" s="82" t="e">
        <f>IF(J1482=9001,VLOOKUP(K1482,'[1]ISO-reference'!$C$1:$D$67,2,FALSE),IF(J1482=45001,VLOOKUP(K1482,'[1]ISO-reference'!$A$1:$B$40,2,FALSE),IF(J1482=21001,VLOOKUP(K1482,'[1]ISO-reference'!$E$1:$F$75,2,FALSE),"No ISO Mapping")))</f>
        <v>#N/A</v>
      </c>
      <c r="M1482" s="49" t="s">
        <v>16</v>
      </c>
      <c r="N1482" s="45"/>
      <c r="O1482" s="115">
        <f t="shared" si="184"/>
        <v>45285</v>
      </c>
      <c r="P1482" s="115" t="s">
        <v>2128</v>
      </c>
      <c r="Q1482" s="82"/>
      <c r="R1482" s="116" t="s">
        <v>2222</v>
      </c>
      <c r="S1482" s="17">
        <f t="shared" ca="1" si="185"/>
        <v>11</v>
      </c>
      <c r="T1482" s="17">
        <f t="shared" si="186"/>
        <v>0</v>
      </c>
      <c r="U1482" s="17"/>
      <c r="V1482" s="108" t="s">
        <v>2128</v>
      </c>
    </row>
    <row r="1483" spans="1:22" ht="13.8">
      <c r="A1483" s="119">
        <v>1481</v>
      </c>
      <c r="B1483" s="95" t="s">
        <v>2915</v>
      </c>
      <c r="C1483" s="49" t="s">
        <v>134</v>
      </c>
      <c r="D1483" s="51">
        <v>45225</v>
      </c>
      <c r="E1483" s="51" t="s">
        <v>2646</v>
      </c>
      <c r="F1483" s="51" t="s">
        <v>2623</v>
      </c>
      <c r="G1483" s="49" t="s">
        <v>2693</v>
      </c>
      <c r="H1483" s="49" t="s">
        <v>19</v>
      </c>
      <c r="I1483" s="49" t="str">
        <f t="shared" si="183"/>
        <v>Neutral</v>
      </c>
      <c r="J1483" s="45">
        <v>9001</v>
      </c>
      <c r="K1483" s="49">
        <v>9.1</v>
      </c>
      <c r="L1483" s="82" t="e">
        <f>IF(J1483=9001,VLOOKUP(K1483,'[1]ISO-reference'!$C$1:$D$67,2,FALSE),IF(J1483=45001,VLOOKUP(K1483,'[1]ISO-reference'!$A$1:$B$40,2,FALSE),IF(J1483=21001,VLOOKUP(K1483,'[1]ISO-reference'!$E$1:$F$75,2,FALSE),"No ISO Mapping")))</f>
        <v>#N/A</v>
      </c>
      <c r="M1483" s="49" t="s">
        <v>94</v>
      </c>
      <c r="N1483" s="45"/>
      <c r="O1483" s="115">
        <f t="shared" si="184"/>
        <v>45285</v>
      </c>
      <c r="P1483" s="115" t="s">
        <v>2128</v>
      </c>
      <c r="Q1483" s="82"/>
      <c r="R1483" s="116" t="s">
        <v>2222</v>
      </c>
      <c r="S1483" s="17">
        <f t="shared" ca="1" si="185"/>
        <v>11</v>
      </c>
      <c r="T1483" s="17">
        <f t="shared" si="186"/>
        <v>0</v>
      </c>
      <c r="U1483" s="17"/>
      <c r="V1483" s="108" t="s">
        <v>2128</v>
      </c>
    </row>
    <row r="1484" spans="1:22" ht="27.6">
      <c r="A1484" s="119">
        <v>1482</v>
      </c>
      <c r="B1484" s="82" t="s">
        <v>2916</v>
      </c>
      <c r="C1484" s="49" t="s">
        <v>134</v>
      </c>
      <c r="D1484" s="51">
        <v>45225</v>
      </c>
      <c r="E1484" s="51" t="s">
        <v>2646</v>
      </c>
      <c r="F1484" s="51" t="s">
        <v>2623</v>
      </c>
      <c r="G1484" s="49" t="s">
        <v>2693</v>
      </c>
      <c r="H1484" s="49" t="s">
        <v>19</v>
      </c>
      <c r="I1484" s="49" t="str">
        <f t="shared" si="183"/>
        <v>Neutral</v>
      </c>
      <c r="J1484" s="45">
        <v>9001</v>
      </c>
      <c r="K1484" s="49">
        <v>9.3000000000000007</v>
      </c>
      <c r="L1484" s="82" t="e">
        <f>IF(J1484=9001,VLOOKUP(K1484,'[1]ISO-reference'!$C$1:$D$67,2,FALSE),IF(J1484=45001,VLOOKUP(K1484,'[1]ISO-reference'!$A$1:$B$40,2,FALSE),IF(J1484=21001,VLOOKUP(K1484,'[1]ISO-reference'!$E$1:$F$75,2,FALSE),"No ISO Mapping")))</f>
        <v>#N/A</v>
      </c>
      <c r="M1484" s="49" t="s">
        <v>94</v>
      </c>
      <c r="N1484" s="45"/>
      <c r="O1484" s="115">
        <f t="shared" si="184"/>
        <v>45285</v>
      </c>
      <c r="P1484" s="115" t="s">
        <v>2128</v>
      </c>
      <c r="Q1484" s="82"/>
      <c r="R1484" s="116" t="s">
        <v>2222</v>
      </c>
      <c r="S1484" s="17">
        <f t="shared" ca="1" si="185"/>
        <v>11</v>
      </c>
      <c r="T1484" s="17">
        <f t="shared" si="186"/>
        <v>0</v>
      </c>
      <c r="U1484" s="17"/>
      <c r="V1484" s="108" t="s">
        <v>2128</v>
      </c>
    </row>
  </sheetData>
  <phoneticPr fontId="24" type="noConversion"/>
  <conditionalFormatting sqref="R3:R683 R769:R841 R872:R888 R1249:R1341 R1224:R1236 R1155:R1157 R1443:R1484">
    <cfRule type="cellIs" dxfId="463" priority="267" operator="equal">
      <formula>"Closed"</formula>
    </cfRule>
    <cfRule type="cellIs" dxfId="462" priority="268" operator="equal">
      <formula>"Open"</formula>
    </cfRule>
  </conditionalFormatting>
  <conditionalFormatting sqref="R2">
    <cfRule type="cellIs" dxfId="461" priority="265" operator="equal">
      <formula>"Closed"</formula>
    </cfRule>
    <cfRule type="cellIs" dxfId="460" priority="266" operator="equal">
      <formula>"Open"</formula>
    </cfRule>
  </conditionalFormatting>
  <conditionalFormatting sqref="R684:R698">
    <cfRule type="cellIs" dxfId="459" priority="263" operator="equal">
      <formula>"Closed"</formula>
    </cfRule>
    <cfRule type="cellIs" dxfId="458" priority="264" operator="equal">
      <formula>"Open"</formula>
    </cfRule>
  </conditionalFormatting>
  <conditionalFormatting sqref="R699:R713">
    <cfRule type="cellIs" dxfId="457" priority="261" operator="equal">
      <formula>"Closed"</formula>
    </cfRule>
    <cfRule type="cellIs" dxfId="456" priority="262" operator="equal">
      <formula>"Open"</formula>
    </cfRule>
  </conditionalFormatting>
  <conditionalFormatting sqref="R714:R744">
    <cfRule type="cellIs" dxfId="455" priority="259" operator="equal">
      <formula>"Closed"</formula>
    </cfRule>
    <cfRule type="cellIs" dxfId="454" priority="260" operator="equal">
      <formula>"Open"</formula>
    </cfRule>
  </conditionalFormatting>
  <conditionalFormatting sqref="R745">
    <cfRule type="cellIs" dxfId="453" priority="257" operator="equal">
      <formula>"Closed"</formula>
    </cfRule>
    <cfRule type="cellIs" dxfId="452" priority="258" operator="equal">
      <formula>"Open"</formula>
    </cfRule>
  </conditionalFormatting>
  <conditionalFormatting sqref="R746">
    <cfRule type="cellIs" dxfId="451" priority="255" operator="equal">
      <formula>"Closed"</formula>
    </cfRule>
    <cfRule type="cellIs" dxfId="450" priority="256" operator="equal">
      <formula>"Open"</formula>
    </cfRule>
  </conditionalFormatting>
  <conditionalFormatting sqref="R747:R768">
    <cfRule type="cellIs" dxfId="449" priority="253" operator="equal">
      <formula>"Closed"</formula>
    </cfRule>
    <cfRule type="cellIs" dxfId="448" priority="254" operator="equal">
      <formula>"Open"</formula>
    </cfRule>
  </conditionalFormatting>
  <conditionalFormatting sqref="R842">
    <cfRule type="cellIs" dxfId="447" priority="251" operator="equal">
      <formula>"Closed"</formula>
    </cfRule>
    <cfRule type="cellIs" dxfId="446" priority="252" operator="equal">
      <formula>"Open"</formula>
    </cfRule>
  </conditionalFormatting>
  <conditionalFormatting sqref="R843">
    <cfRule type="cellIs" dxfId="445" priority="249" operator="equal">
      <formula>"Closed"</formula>
    </cfRule>
    <cfRule type="cellIs" dxfId="444" priority="250" operator="equal">
      <formula>"Open"</formula>
    </cfRule>
  </conditionalFormatting>
  <conditionalFormatting sqref="R844">
    <cfRule type="cellIs" dxfId="443" priority="247" operator="equal">
      <formula>"Closed"</formula>
    </cfRule>
    <cfRule type="cellIs" dxfId="442" priority="248" operator="equal">
      <formula>"Open"</formula>
    </cfRule>
  </conditionalFormatting>
  <conditionalFormatting sqref="R845">
    <cfRule type="cellIs" dxfId="441" priority="245" operator="equal">
      <formula>"Closed"</formula>
    </cfRule>
    <cfRule type="cellIs" dxfId="440" priority="246" operator="equal">
      <formula>"Open"</formula>
    </cfRule>
  </conditionalFormatting>
  <conditionalFormatting sqref="R846">
    <cfRule type="cellIs" dxfId="439" priority="233" operator="equal">
      <formula>"Closed"</formula>
    </cfRule>
    <cfRule type="cellIs" dxfId="438" priority="234" operator="equal">
      <formula>"Open"</formula>
    </cfRule>
  </conditionalFormatting>
  <conditionalFormatting sqref="R847">
    <cfRule type="cellIs" dxfId="437" priority="231" operator="equal">
      <formula>"Closed"</formula>
    </cfRule>
    <cfRule type="cellIs" dxfId="436" priority="232" operator="equal">
      <formula>"Open"</formula>
    </cfRule>
  </conditionalFormatting>
  <conditionalFormatting sqref="R848">
    <cfRule type="cellIs" dxfId="435" priority="229" operator="equal">
      <formula>"Closed"</formula>
    </cfRule>
    <cfRule type="cellIs" dxfId="434" priority="230" operator="equal">
      <formula>"Open"</formula>
    </cfRule>
  </conditionalFormatting>
  <conditionalFormatting sqref="R849:R866">
    <cfRule type="cellIs" dxfId="433" priority="227" operator="equal">
      <formula>"Closed"</formula>
    </cfRule>
    <cfRule type="cellIs" dxfId="432" priority="228" operator="equal">
      <formula>"Open"</formula>
    </cfRule>
  </conditionalFormatting>
  <conditionalFormatting sqref="R867">
    <cfRule type="cellIs" dxfId="431" priority="225" operator="equal">
      <formula>"Closed"</formula>
    </cfRule>
    <cfRule type="cellIs" dxfId="430" priority="226" operator="equal">
      <formula>"Open"</formula>
    </cfRule>
  </conditionalFormatting>
  <conditionalFormatting sqref="R868">
    <cfRule type="cellIs" dxfId="429" priority="223" operator="equal">
      <formula>"Closed"</formula>
    </cfRule>
    <cfRule type="cellIs" dxfId="428" priority="224" operator="equal">
      <formula>"Open"</formula>
    </cfRule>
  </conditionalFormatting>
  <conditionalFormatting sqref="R869">
    <cfRule type="cellIs" dxfId="427" priority="221" operator="equal">
      <formula>"Closed"</formula>
    </cfRule>
    <cfRule type="cellIs" dxfId="426" priority="222" operator="equal">
      <formula>"Open"</formula>
    </cfRule>
  </conditionalFormatting>
  <conditionalFormatting sqref="R870">
    <cfRule type="cellIs" dxfId="425" priority="207" operator="equal">
      <formula>"Closed"</formula>
    </cfRule>
    <cfRule type="cellIs" dxfId="424" priority="208" operator="equal">
      <formula>"Open"</formula>
    </cfRule>
  </conditionalFormatting>
  <conditionalFormatting sqref="R871">
    <cfRule type="cellIs" dxfId="423" priority="189" operator="equal">
      <formula>"Closed"</formula>
    </cfRule>
    <cfRule type="cellIs" dxfId="422" priority="190" operator="equal">
      <formula>"Open"</formula>
    </cfRule>
  </conditionalFormatting>
  <conditionalFormatting sqref="R889">
    <cfRule type="cellIs" dxfId="421" priority="187" operator="equal">
      <formula>"Closed"</formula>
    </cfRule>
    <cfRule type="cellIs" dxfId="420" priority="188" operator="equal">
      <formula>"Open"</formula>
    </cfRule>
  </conditionalFormatting>
  <conditionalFormatting sqref="R890">
    <cfRule type="cellIs" dxfId="419" priority="185" operator="equal">
      <formula>"Closed"</formula>
    </cfRule>
    <cfRule type="cellIs" dxfId="418" priority="186" operator="equal">
      <formula>"Open"</formula>
    </cfRule>
  </conditionalFormatting>
  <conditionalFormatting sqref="R891">
    <cfRule type="cellIs" dxfId="417" priority="183" operator="equal">
      <formula>"Closed"</formula>
    </cfRule>
    <cfRule type="cellIs" dxfId="416" priority="184" operator="equal">
      <formula>"Open"</formula>
    </cfRule>
  </conditionalFormatting>
  <conditionalFormatting sqref="R892">
    <cfRule type="cellIs" dxfId="415" priority="181" operator="equal">
      <formula>"Closed"</formula>
    </cfRule>
    <cfRule type="cellIs" dxfId="414" priority="182" operator="equal">
      <formula>"Open"</formula>
    </cfRule>
  </conditionalFormatting>
  <conditionalFormatting sqref="R893">
    <cfRule type="cellIs" dxfId="413" priority="179" operator="equal">
      <formula>"Closed"</formula>
    </cfRule>
    <cfRule type="cellIs" dxfId="412" priority="180" operator="equal">
      <formula>"Open"</formula>
    </cfRule>
  </conditionalFormatting>
  <conditionalFormatting sqref="R894">
    <cfRule type="cellIs" dxfId="411" priority="177" operator="equal">
      <formula>"Closed"</formula>
    </cfRule>
    <cfRule type="cellIs" dxfId="410" priority="178" operator="equal">
      <formula>"Open"</formula>
    </cfRule>
  </conditionalFormatting>
  <conditionalFormatting sqref="R895">
    <cfRule type="cellIs" dxfId="409" priority="175" operator="equal">
      <formula>"Closed"</formula>
    </cfRule>
    <cfRule type="cellIs" dxfId="408" priority="176" operator="equal">
      <formula>"Open"</formula>
    </cfRule>
  </conditionalFormatting>
  <conditionalFormatting sqref="R896">
    <cfRule type="cellIs" dxfId="407" priority="173" operator="equal">
      <formula>"Closed"</formula>
    </cfRule>
    <cfRule type="cellIs" dxfId="406" priority="174" operator="equal">
      <formula>"Open"</formula>
    </cfRule>
  </conditionalFormatting>
  <conditionalFormatting sqref="R897">
    <cfRule type="cellIs" dxfId="405" priority="171" operator="equal">
      <formula>"Closed"</formula>
    </cfRule>
    <cfRule type="cellIs" dxfId="404" priority="172" operator="equal">
      <formula>"Open"</formula>
    </cfRule>
  </conditionalFormatting>
  <conditionalFormatting sqref="R898">
    <cfRule type="cellIs" dxfId="403" priority="169" operator="equal">
      <formula>"Closed"</formula>
    </cfRule>
    <cfRule type="cellIs" dxfId="402" priority="170" operator="equal">
      <formula>"Open"</formula>
    </cfRule>
  </conditionalFormatting>
  <conditionalFormatting sqref="R900">
    <cfRule type="cellIs" dxfId="401" priority="165" operator="equal">
      <formula>"Closed"</formula>
    </cfRule>
    <cfRule type="cellIs" dxfId="400" priority="166" operator="equal">
      <formula>"Open"</formula>
    </cfRule>
  </conditionalFormatting>
  <conditionalFormatting sqref="R902">
    <cfRule type="cellIs" dxfId="399" priority="161" operator="equal">
      <formula>"Closed"</formula>
    </cfRule>
    <cfRule type="cellIs" dxfId="398" priority="162" operator="equal">
      <formula>"Open"</formula>
    </cfRule>
  </conditionalFormatting>
  <conditionalFormatting sqref="R903">
    <cfRule type="cellIs" dxfId="397" priority="159" operator="equal">
      <formula>"Closed"</formula>
    </cfRule>
    <cfRule type="cellIs" dxfId="396" priority="160" operator="equal">
      <formula>"Open"</formula>
    </cfRule>
  </conditionalFormatting>
  <conditionalFormatting sqref="R904">
    <cfRule type="cellIs" dxfId="395" priority="157" operator="equal">
      <formula>"Closed"</formula>
    </cfRule>
    <cfRule type="cellIs" dxfId="394" priority="158" operator="equal">
      <formula>"Open"</formula>
    </cfRule>
  </conditionalFormatting>
  <conditionalFormatting sqref="R905">
    <cfRule type="cellIs" dxfId="393" priority="155" operator="equal">
      <formula>"Closed"</formula>
    </cfRule>
    <cfRule type="cellIs" dxfId="392" priority="156" operator="equal">
      <formula>"Open"</formula>
    </cfRule>
  </conditionalFormatting>
  <conditionalFormatting sqref="R906">
    <cfRule type="cellIs" dxfId="391" priority="153" operator="equal">
      <formula>"Closed"</formula>
    </cfRule>
    <cfRule type="cellIs" dxfId="390" priority="154" operator="equal">
      <formula>"Open"</formula>
    </cfRule>
  </conditionalFormatting>
  <conditionalFormatting sqref="R907">
    <cfRule type="cellIs" dxfId="389" priority="151" operator="equal">
      <formula>"Closed"</formula>
    </cfRule>
    <cfRule type="cellIs" dxfId="388" priority="152" operator="equal">
      <formula>"Open"</formula>
    </cfRule>
  </conditionalFormatting>
  <conditionalFormatting sqref="R908">
    <cfRule type="cellIs" dxfId="387" priority="149" operator="equal">
      <formula>"Closed"</formula>
    </cfRule>
    <cfRule type="cellIs" dxfId="386" priority="150" operator="equal">
      <formula>"Open"</formula>
    </cfRule>
  </conditionalFormatting>
  <conditionalFormatting sqref="R909">
    <cfRule type="cellIs" dxfId="385" priority="147" operator="equal">
      <formula>"Closed"</formula>
    </cfRule>
    <cfRule type="cellIs" dxfId="384" priority="148" operator="equal">
      <formula>"Open"</formula>
    </cfRule>
  </conditionalFormatting>
  <conditionalFormatting sqref="R910">
    <cfRule type="cellIs" dxfId="383" priority="145" operator="equal">
      <formula>"Closed"</formula>
    </cfRule>
    <cfRule type="cellIs" dxfId="382" priority="146" operator="equal">
      <formula>"Open"</formula>
    </cfRule>
  </conditionalFormatting>
  <conditionalFormatting sqref="R913">
    <cfRule type="cellIs" dxfId="381" priority="139" operator="equal">
      <formula>"Closed"</formula>
    </cfRule>
    <cfRule type="cellIs" dxfId="380" priority="140" operator="equal">
      <formula>"Open"</formula>
    </cfRule>
  </conditionalFormatting>
  <conditionalFormatting sqref="R916">
    <cfRule type="cellIs" dxfId="379" priority="133" operator="equal">
      <formula>"Closed"</formula>
    </cfRule>
    <cfRule type="cellIs" dxfId="378" priority="134" operator="equal">
      <formula>"Open"</formula>
    </cfRule>
  </conditionalFormatting>
  <conditionalFormatting sqref="R917">
    <cfRule type="cellIs" dxfId="377" priority="131" operator="equal">
      <formula>"Closed"</formula>
    </cfRule>
    <cfRule type="cellIs" dxfId="376" priority="132" operator="equal">
      <formula>"Open"</formula>
    </cfRule>
  </conditionalFormatting>
  <conditionalFormatting sqref="R918">
    <cfRule type="cellIs" dxfId="375" priority="129" operator="equal">
      <formula>"Closed"</formula>
    </cfRule>
    <cfRule type="cellIs" dxfId="374" priority="130" operator="equal">
      <formula>"Open"</formula>
    </cfRule>
  </conditionalFormatting>
  <conditionalFormatting sqref="R919">
    <cfRule type="cellIs" dxfId="373" priority="127" operator="equal">
      <formula>"Closed"</formula>
    </cfRule>
    <cfRule type="cellIs" dxfId="372" priority="128" operator="equal">
      <formula>"Open"</formula>
    </cfRule>
  </conditionalFormatting>
  <conditionalFormatting sqref="R920">
    <cfRule type="cellIs" dxfId="371" priority="125" operator="equal">
      <formula>"Closed"</formula>
    </cfRule>
    <cfRule type="cellIs" dxfId="370" priority="126" operator="equal">
      <formula>"Open"</formula>
    </cfRule>
  </conditionalFormatting>
  <conditionalFormatting sqref="R921">
    <cfRule type="cellIs" dxfId="369" priority="123" operator="equal">
      <formula>"Closed"</formula>
    </cfRule>
    <cfRule type="cellIs" dxfId="368" priority="124" operator="equal">
      <formula>"Open"</formula>
    </cfRule>
  </conditionalFormatting>
  <conditionalFormatting sqref="R922">
    <cfRule type="cellIs" dxfId="367" priority="121" operator="equal">
      <formula>"Closed"</formula>
    </cfRule>
    <cfRule type="cellIs" dxfId="366" priority="122" operator="equal">
      <formula>"Open"</formula>
    </cfRule>
  </conditionalFormatting>
  <conditionalFormatting sqref="R923">
    <cfRule type="cellIs" dxfId="365" priority="119" operator="equal">
      <formula>"Closed"</formula>
    </cfRule>
    <cfRule type="cellIs" dxfId="364" priority="120" operator="equal">
      <formula>"Open"</formula>
    </cfRule>
  </conditionalFormatting>
  <conditionalFormatting sqref="R924">
    <cfRule type="cellIs" dxfId="363" priority="117" operator="equal">
      <formula>"Closed"</formula>
    </cfRule>
    <cfRule type="cellIs" dxfId="362" priority="118" operator="equal">
      <formula>"Open"</formula>
    </cfRule>
  </conditionalFormatting>
  <conditionalFormatting sqref="R901">
    <cfRule type="cellIs" dxfId="361" priority="115" operator="equal">
      <formula>"Closed"</formula>
    </cfRule>
    <cfRule type="cellIs" dxfId="360" priority="116" operator="equal">
      <formula>"Open"</formula>
    </cfRule>
  </conditionalFormatting>
  <conditionalFormatting sqref="R911">
    <cfRule type="cellIs" dxfId="359" priority="111" operator="equal">
      <formula>"Closed"</formula>
    </cfRule>
    <cfRule type="cellIs" dxfId="358" priority="112" operator="equal">
      <formula>"Open"</formula>
    </cfRule>
  </conditionalFormatting>
  <conditionalFormatting sqref="R912">
    <cfRule type="cellIs" dxfId="357" priority="109" operator="equal">
      <formula>"Closed"</formula>
    </cfRule>
    <cfRule type="cellIs" dxfId="356" priority="110" operator="equal">
      <formula>"Open"</formula>
    </cfRule>
  </conditionalFormatting>
  <conditionalFormatting sqref="R914">
    <cfRule type="cellIs" dxfId="355" priority="107" operator="equal">
      <formula>"Closed"</formula>
    </cfRule>
    <cfRule type="cellIs" dxfId="354" priority="108" operator="equal">
      <formula>"Open"</formula>
    </cfRule>
  </conditionalFormatting>
  <conditionalFormatting sqref="R915">
    <cfRule type="cellIs" dxfId="353" priority="105" operator="equal">
      <formula>"Closed"</formula>
    </cfRule>
    <cfRule type="cellIs" dxfId="352" priority="106" operator="equal">
      <formula>"Open"</formula>
    </cfRule>
  </conditionalFormatting>
  <conditionalFormatting sqref="R925">
    <cfRule type="cellIs" dxfId="351" priority="103" operator="equal">
      <formula>"Closed"</formula>
    </cfRule>
    <cfRule type="cellIs" dxfId="350" priority="104" operator="equal">
      <formula>"Open"</formula>
    </cfRule>
  </conditionalFormatting>
  <conditionalFormatting sqref="R926">
    <cfRule type="cellIs" dxfId="349" priority="101" operator="equal">
      <formula>"Closed"</formula>
    </cfRule>
    <cfRule type="cellIs" dxfId="348" priority="102" operator="equal">
      <formula>"Open"</formula>
    </cfRule>
  </conditionalFormatting>
  <conditionalFormatting sqref="R899">
    <cfRule type="cellIs" dxfId="347" priority="99" operator="equal">
      <formula>"Closed"</formula>
    </cfRule>
    <cfRule type="cellIs" dxfId="346" priority="100" operator="equal">
      <formula>"Open"</formula>
    </cfRule>
  </conditionalFormatting>
  <conditionalFormatting sqref="R927">
    <cfRule type="cellIs" dxfId="345" priority="97" operator="equal">
      <formula>"Closed"</formula>
    </cfRule>
    <cfRule type="cellIs" dxfId="344" priority="98" operator="equal">
      <formula>"Open"</formula>
    </cfRule>
  </conditionalFormatting>
  <conditionalFormatting sqref="R929">
    <cfRule type="cellIs" dxfId="343" priority="93" operator="equal">
      <formula>"Closed"</formula>
    </cfRule>
    <cfRule type="cellIs" dxfId="342" priority="94" operator="equal">
      <formula>"Open"</formula>
    </cfRule>
  </conditionalFormatting>
  <conditionalFormatting sqref="R930">
    <cfRule type="cellIs" dxfId="341" priority="91" operator="equal">
      <formula>"Closed"</formula>
    </cfRule>
    <cfRule type="cellIs" dxfId="340" priority="92" operator="equal">
      <formula>"Open"</formula>
    </cfRule>
  </conditionalFormatting>
  <conditionalFormatting sqref="R931">
    <cfRule type="cellIs" dxfId="339" priority="89" operator="equal">
      <formula>"Closed"</formula>
    </cfRule>
    <cfRule type="cellIs" dxfId="338" priority="90" operator="equal">
      <formula>"Open"</formula>
    </cfRule>
  </conditionalFormatting>
  <conditionalFormatting sqref="R932">
    <cfRule type="cellIs" dxfId="337" priority="87" operator="equal">
      <formula>"Closed"</formula>
    </cfRule>
    <cfRule type="cellIs" dxfId="336" priority="88" operator="equal">
      <formula>"Open"</formula>
    </cfRule>
  </conditionalFormatting>
  <conditionalFormatting sqref="R933">
    <cfRule type="cellIs" dxfId="335" priority="85" operator="equal">
      <formula>"Closed"</formula>
    </cfRule>
    <cfRule type="cellIs" dxfId="334" priority="86" operator="equal">
      <formula>"Open"</formula>
    </cfRule>
  </conditionalFormatting>
  <conditionalFormatting sqref="R934">
    <cfRule type="cellIs" dxfId="333" priority="83" operator="equal">
      <formula>"Closed"</formula>
    </cfRule>
    <cfRule type="cellIs" dxfId="332" priority="84" operator="equal">
      <formula>"Open"</formula>
    </cfRule>
  </conditionalFormatting>
  <conditionalFormatting sqref="R935">
    <cfRule type="cellIs" dxfId="331" priority="81" operator="equal">
      <formula>"Closed"</formula>
    </cfRule>
    <cfRule type="cellIs" dxfId="330" priority="82" operator="equal">
      <formula>"Open"</formula>
    </cfRule>
  </conditionalFormatting>
  <conditionalFormatting sqref="R936">
    <cfRule type="cellIs" dxfId="329" priority="79" operator="equal">
      <formula>"Closed"</formula>
    </cfRule>
    <cfRule type="cellIs" dxfId="328" priority="80" operator="equal">
      <formula>"Open"</formula>
    </cfRule>
  </conditionalFormatting>
  <conditionalFormatting sqref="R937">
    <cfRule type="cellIs" dxfId="327" priority="77" operator="equal">
      <formula>"Closed"</formula>
    </cfRule>
    <cfRule type="cellIs" dxfId="326" priority="78" operator="equal">
      <formula>"Open"</formula>
    </cfRule>
  </conditionalFormatting>
  <conditionalFormatting sqref="R938">
    <cfRule type="cellIs" dxfId="325" priority="75" operator="equal">
      <formula>"Closed"</formula>
    </cfRule>
    <cfRule type="cellIs" dxfId="324" priority="76" operator="equal">
      <formula>"Open"</formula>
    </cfRule>
  </conditionalFormatting>
  <conditionalFormatting sqref="R939">
    <cfRule type="cellIs" dxfId="323" priority="73" operator="equal">
      <formula>"Closed"</formula>
    </cfRule>
    <cfRule type="cellIs" dxfId="322" priority="74" operator="equal">
      <formula>"Open"</formula>
    </cfRule>
  </conditionalFormatting>
  <conditionalFormatting sqref="R940">
    <cfRule type="cellIs" dxfId="321" priority="71" operator="equal">
      <formula>"Closed"</formula>
    </cfRule>
    <cfRule type="cellIs" dxfId="320" priority="72" operator="equal">
      <formula>"Open"</formula>
    </cfRule>
  </conditionalFormatting>
  <conditionalFormatting sqref="R941">
    <cfRule type="cellIs" dxfId="319" priority="69" operator="equal">
      <formula>"Closed"</formula>
    </cfRule>
    <cfRule type="cellIs" dxfId="318" priority="70" operator="equal">
      <formula>"Open"</formula>
    </cfRule>
  </conditionalFormatting>
  <conditionalFormatting sqref="R942">
    <cfRule type="cellIs" dxfId="317" priority="67" operator="equal">
      <formula>"Closed"</formula>
    </cfRule>
    <cfRule type="cellIs" dxfId="316" priority="68" operator="equal">
      <formula>"Open"</formula>
    </cfRule>
  </conditionalFormatting>
  <conditionalFormatting sqref="R943:R959">
    <cfRule type="cellIs" dxfId="315" priority="65" operator="equal">
      <formula>"Closed"</formula>
    </cfRule>
    <cfRule type="cellIs" dxfId="314" priority="66" operator="equal">
      <formula>"Open"</formula>
    </cfRule>
  </conditionalFormatting>
  <conditionalFormatting sqref="R960:R969">
    <cfRule type="cellIs" dxfId="313" priority="63" operator="equal">
      <formula>"Closed"</formula>
    </cfRule>
    <cfRule type="cellIs" dxfId="312" priority="64" operator="equal">
      <formula>"Open"</formula>
    </cfRule>
  </conditionalFormatting>
  <conditionalFormatting sqref="R970:R974">
    <cfRule type="cellIs" dxfId="311" priority="61" operator="equal">
      <formula>"Closed"</formula>
    </cfRule>
    <cfRule type="cellIs" dxfId="310" priority="62" operator="equal">
      <formula>"Open"</formula>
    </cfRule>
  </conditionalFormatting>
  <conditionalFormatting sqref="R983:R988">
    <cfRule type="cellIs" dxfId="309" priority="57" operator="equal">
      <formula>"Closed"</formula>
    </cfRule>
    <cfRule type="cellIs" dxfId="308" priority="58" operator="equal">
      <formula>"Open"</formula>
    </cfRule>
  </conditionalFormatting>
  <conditionalFormatting sqref="R990:R993">
    <cfRule type="cellIs" dxfId="307" priority="55" operator="equal">
      <formula>"Closed"</formula>
    </cfRule>
    <cfRule type="cellIs" dxfId="306" priority="56" operator="equal">
      <formula>"Open"</formula>
    </cfRule>
  </conditionalFormatting>
  <conditionalFormatting sqref="R994:R1010">
    <cfRule type="cellIs" dxfId="305" priority="53" operator="equal">
      <formula>"Closed"</formula>
    </cfRule>
    <cfRule type="cellIs" dxfId="304" priority="54" operator="equal">
      <formula>"Open"</formula>
    </cfRule>
  </conditionalFormatting>
  <conditionalFormatting sqref="R1011">
    <cfRule type="cellIs" dxfId="303" priority="51" operator="equal">
      <formula>"Closed"</formula>
    </cfRule>
    <cfRule type="cellIs" dxfId="302" priority="52" operator="equal">
      <formula>"Open"</formula>
    </cfRule>
  </conditionalFormatting>
  <conditionalFormatting sqref="R1012">
    <cfRule type="cellIs" dxfId="301" priority="49" operator="equal">
      <formula>"Closed"</formula>
    </cfRule>
    <cfRule type="cellIs" dxfId="300" priority="50" operator="equal">
      <formula>"Open"</formula>
    </cfRule>
  </conditionalFormatting>
  <conditionalFormatting sqref="R1013">
    <cfRule type="cellIs" dxfId="299" priority="47" operator="equal">
      <formula>"Closed"</formula>
    </cfRule>
    <cfRule type="cellIs" dxfId="298" priority="48" operator="equal">
      <formula>"Open"</formula>
    </cfRule>
  </conditionalFormatting>
  <conditionalFormatting sqref="R1014">
    <cfRule type="cellIs" dxfId="297" priority="45" operator="equal">
      <formula>"Closed"</formula>
    </cfRule>
    <cfRule type="cellIs" dxfId="296" priority="46" operator="equal">
      <formula>"Open"</formula>
    </cfRule>
  </conditionalFormatting>
  <conditionalFormatting sqref="R1015">
    <cfRule type="cellIs" dxfId="295" priority="43" operator="equal">
      <formula>"Closed"</formula>
    </cfRule>
    <cfRule type="cellIs" dxfId="294" priority="44" operator="equal">
      <formula>"Open"</formula>
    </cfRule>
  </conditionalFormatting>
  <conditionalFormatting sqref="R1016:R1116">
    <cfRule type="cellIs" dxfId="293" priority="41" operator="equal">
      <formula>"Closed"</formula>
    </cfRule>
    <cfRule type="cellIs" dxfId="292" priority="42" operator="equal">
      <formula>"Open"</formula>
    </cfRule>
  </conditionalFormatting>
  <conditionalFormatting sqref="R989">
    <cfRule type="cellIs" dxfId="291" priority="39" operator="equal">
      <formula>"Closed"</formula>
    </cfRule>
    <cfRule type="cellIs" dxfId="290" priority="40" operator="equal">
      <formula>"Open"</formula>
    </cfRule>
  </conditionalFormatting>
  <conditionalFormatting sqref="R928">
    <cfRule type="cellIs" dxfId="289" priority="37" operator="equal">
      <formula>"Closed"</formula>
    </cfRule>
    <cfRule type="cellIs" dxfId="288" priority="38" operator="equal">
      <formula>"Open"</formula>
    </cfRule>
  </conditionalFormatting>
  <conditionalFormatting sqref="R1118">
    <cfRule type="cellIs" dxfId="287" priority="35" operator="equal">
      <formula>"Closed"</formula>
    </cfRule>
    <cfRule type="cellIs" dxfId="286" priority="36" operator="equal">
      <formula>"Open"</formula>
    </cfRule>
  </conditionalFormatting>
  <conditionalFormatting sqref="R1120:R1141">
    <cfRule type="cellIs" dxfId="285" priority="33" operator="equal">
      <formula>"Closed"</formula>
    </cfRule>
    <cfRule type="cellIs" dxfId="284" priority="34" operator="equal">
      <formula>"Open"</formula>
    </cfRule>
  </conditionalFormatting>
  <conditionalFormatting sqref="R1159:R1191">
    <cfRule type="cellIs" dxfId="283" priority="31" operator="equal">
      <formula>"Closed"</formula>
    </cfRule>
    <cfRule type="cellIs" dxfId="282" priority="32" operator="equal">
      <formula>"Open"</formula>
    </cfRule>
  </conditionalFormatting>
  <conditionalFormatting sqref="R1248">
    <cfRule type="cellIs" dxfId="281" priority="27" operator="equal">
      <formula>"Closed"</formula>
    </cfRule>
    <cfRule type="cellIs" dxfId="280" priority="28" operator="equal">
      <formula>"Open"</formula>
    </cfRule>
  </conditionalFormatting>
  <conditionalFormatting sqref="R1237:R1246">
    <cfRule type="cellIs" dxfId="279" priority="25" operator="equal">
      <formula>"Closed"</formula>
    </cfRule>
    <cfRule type="cellIs" dxfId="278" priority="26" operator="equal">
      <formula>"Open"</formula>
    </cfRule>
  </conditionalFormatting>
  <conditionalFormatting sqref="R1158">
    <cfRule type="cellIs" dxfId="277" priority="23" operator="equal">
      <formula>"Closed"</formula>
    </cfRule>
    <cfRule type="cellIs" dxfId="276" priority="24" operator="equal">
      <formula>"Open"</formula>
    </cfRule>
  </conditionalFormatting>
  <conditionalFormatting sqref="R1247">
    <cfRule type="cellIs" dxfId="275" priority="21" operator="equal">
      <formula>"Closed"</formula>
    </cfRule>
    <cfRule type="cellIs" dxfId="274" priority="22" operator="equal">
      <formula>"Open"</formula>
    </cfRule>
  </conditionalFormatting>
  <conditionalFormatting sqref="R975:R982">
    <cfRule type="cellIs" dxfId="273" priority="19" operator="equal">
      <formula>"Closed"</formula>
    </cfRule>
    <cfRule type="cellIs" dxfId="272" priority="20" operator="equal">
      <formula>"Open"</formula>
    </cfRule>
  </conditionalFormatting>
  <conditionalFormatting sqref="R1192:R1203">
    <cfRule type="cellIs" dxfId="271" priority="17" operator="equal">
      <formula>"Closed"</formula>
    </cfRule>
    <cfRule type="cellIs" dxfId="270" priority="18" operator="equal">
      <formula>"Open"</formula>
    </cfRule>
  </conditionalFormatting>
  <conditionalFormatting sqref="R1215:R1223">
    <cfRule type="cellIs" dxfId="269" priority="15" operator="equal">
      <formula>"Closed"</formula>
    </cfRule>
    <cfRule type="cellIs" dxfId="268" priority="16" operator="equal">
      <formula>"Open"</formula>
    </cfRule>
  </conditionalFormatting>
  <conditionalFormatting sqref="R1143">
    <cfRule type="cellIs" dxfId="267" priority="13" operator="equal">
      <formula>"Closed"</formula>
    </cfRule>
    <cfRule type="cellIs" dxfId="266" priority="14" operator="equal">
      <formula>"Open"</formula>
    </cfRule>
  </conditionalFormatting>
  <conditionalFormatting sqref="R1144:R1154">
    <cfRule type="cellIs" dxfId="265" priority="11" operator="equal">
      <formula>"Closed"</formula>
    </cfRule>
    <cfRule type="cellIs" dxfId="264" priority="12" operator="equal">
      <formula>"Open"</formula>
    </cfRule>
  </conditionalFormatting>
  <conditionalFormatting sqref="R1204:R1214">
    <cfRule type="cellIs" dxfId="263" priority="9" operator="equal">
      <formula>"Closed"</formula>
    </cfRule>
    <cfRule type="cellIs" dxfId="262" priority="10" operator="equal">
      <formula>"Open"</formula>
    </cfRule>
  </conditionalFormatting>
  <conditionalFormatting sqref="R1342:R1368">
    <cfRule type="cellIs" dxfId="261" priority="7" operator="equal">
      <formula>"Closed"</formula>
    </cfRule>
    <cfRule type="cellIs" dxfId="260" priority="8" operator="equal">
      <formula>"Open"</formula>
    </cfRule>
  </conditionalFormatting>
  <conditionalFormatting sqref="R1369:R1431">
    <cfRule type="cellIs" dxfId="259" priority="5" operator="equal">
      <formula>"Closed"</formula>
    </cfRule>
    <cfRule type="cellIs" dxfId="258" priority="6" operator="equal">
      <formula>"Open"</formula>
    </cfRule>
  </conditionalFormatting>
  <conditionalFormatting sqref="R1432:R1442">
    <cfRule type="cellIs" dxfId="257" priority="3" operator="equal">
      <formula>"Closed"</formula>
    </cfRule>
    <cfRule type="cellIs" dxfId="256" priority="4" operator="equal">
      <formula>"Open"</formula>
    </cfRule>
  </conditionalFormatting>
  <dataValidations disablePrompts="1" count="1">
    <dataValidation type="list" allowBlank="1" showInputMessage="1" showErrorMessage="1" sqref="K2" xr:uid="{00000000-0002-0000-0000-000000000000}">
      <formula1>#REF!</formula1>
    </dataValidation>
  </dataValidations>
  <pageMargins left="0.7" right="0.7" top="0.75" bottom="0.75" header="0.3" footer="0.3"/>
  <pageSetup paperSize="9" orientation="landscape" horizontalDpi="0" verticalDpi="0"/>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70"/>
  <sheetViews>
    <sheetView topLeftCell="A161" zoomScale="107" zoomScaleNormal="107" zoomScaleSheetLayoutView="100" workbookViewId="0">
      <selection activeCell="A3" activeCellId="1" sqref="A1:B1 A3:D170"/>
      <pivotSelection pane="bottomRight" showHeader="1" activeRow="2" previousRow="2" click="1" r:id="rId1">
        <pivotArea type="all" dataOnly="0" outline="0" fieldPosition="0"/>
      </pivotSelection>
    </sheetView>
  </sheetViews>
  <sheetFormatPr defaultColWidth="11.19921875" defaultRowHeight="15.6"/>
  <cols>
    <col min="1" max="1" width="23.5" bestFit="1" customWidth="1"/>
    <col min="2" max="2" width="8.796875" bestFit="1" customWidth="1"/>
    <col min="3" max="3" width="5.796875" bestFit="1" customWidth="1"/>
    <col min="4" max="4" width="10.796875" bestFit="1" customWidth="1"/>
    <col min="5" max="5" width="15.69921875" bestFit="1" customWidth="1"/>
    <col min="6" max="6" width="24.19921875" bestFit="1" customWidth="1"/>
    <col min="7" max="7" width="20.296875" bestFit="1" customWidth="1"/>
    <col min="8" max="8" width="18.5" bestFit="1" customWidth="1"/>
    <col min="9" max="9" width="18.69921875" bestFit="1" customWidth="1"/>
  </cols>
  <sheetData>
    <row r="1" spans="1:4">
      <c r="A1" s="4" t="s">
        <v>2550</v>
      </c>
      <c r="B1" s="3" t="s">
        <v>2611</v>
      </c>
    </row>
    <row r="3" spans="1:4">
      <c r="A3" s="4" t="s">
        <v>1539</v>
      </c>
      <c r="B3" s="4" t="s">
        <v>5</v>
      </c>
      <c r="C3" s="3"/>
      <c r="D3" s="3"/>
    </row>
    <row r="4" spans="1:4">
      <c r="A4" s="4" t="s">
        <v>6</v>
      </c>
      <c r="B4" s="3" t="s">
        <v>1537</v>
      </c>
      <c r="C4" s="3" t="s">
        <v>2222</v>
      </c>
      <c r="D4" s="3" t="s">
        <v>1538</v>
      </c>
    </row>
    <row r="5" spans="1:4">
      <c r="A5" s="5" t="s">
        <v>2907</v>
      </c>
      <c r="B5" s="127"/>
      <c r="C5" s="127">
        <v>24</v>
      </c>
      <c r="D5" s="127">
        <v>24</v>
      </c>
    </row>
    <row r="6" spans="1:4">
      <c r="A6" s="126" t="s">
        <v>2693</v>
      </c>
      <c r="B6" s="127"/>
      <c r="C6" s="127">
        <v>10</v>
      </c>
      <c r="D6" s="127">
        <v>10</v>
      </c>
    </row>
    <row r="7" spans="1:4">
      <c r="A7" s="126" t="s">
        <v>946</v>
      </c>
      <c r="B7" s="127"/>
      <c r="C7" s="127">
        <v>14</v>
      </c>
      <c r="D7" s="127">
        <v>14</v>
      </c>
    </row>
    <row r="8" spans="1:4">
      <c r="A8" s="5" t="s">
        <v>1969</v>
      </c>
      <c r="B8" s="127">
        <v>169</v>
      </c>
      <c r="C8" s="127">
        <v>13</v>
      </c>
      <c r="D8" s="127">
        <v>182</v>
      </c>
    </row>
    <row r="9" spans="1:4">
      <c r="A9" s="126" t="s">
        <v>53</v>
      </c>
      <c r="B9" s="127"/>
      <c r="C9" s="127">
        <v>9</v>
      </c>
      <c r="D9" s="127">
        <v>9</v>
      </c>
    </row>
    <row r="10" spans="1:4">
      <c r="A10" s="126" t="s">
        <v>492</v>
      </c>
      <c r="B10" s="127">
        <v>3</v>
      </c>
      <c r="C10" s="127"/>
      <c r="D10" s="127">
        <v>3</v>
      </c>
    </row>
    <row r="11" spans="1:4">
      <c r="A11" s="126" t="s">
        <v>77</v>
      </c>
      <c r="B11" s="127">
        <v>3</v>
      </c>
      <c r="C11" s="127"/>
      <c r="D11" s="127">
        <v>3</v>
      </c>
    </row>
    <row r="12" spans="1:4">
      <c r="A12" s="126" t="s">
        <v>1066</v>
      </c>
      <c r="B12" s="127">
        <v>2</v>
      </c>
      <c r="C12" s="127"/>
      <c r="D12" s="127">
        <v>2</v>
      </c>
    </row>
    <row r="13" spans="1:4">
      <c r="A13" s="126" t="s">
        <v>2693</v>
      </c>
      <c r="B13" s="127">
        <v>7</v>
      </c>
      <c r="C13" s="127"/>
      <c r="D13" s="127">
        <v>7</v>
      </c>
    </row>
    <row r="14" spans="1:4">
      <c r="A14" s="126" t="s">
        <v>927</v>
      </c>
      <c r="B14" s="127">
        <v>14</v>
      </c>
      <c r="C14" s="127"/>
      <c r="D14" s="127">
        <v>14</v>
      </c>
    </row>
    <row r="15" spans="1:4">
      <c r="A15" s="126" t="s">
        <v>946</v>
      </c>
      <c r="B15" s="127">
        <v>24</v>
      </c>
      <c r="C15" s="127"/>
      <c r="D15" s="127">
        <v>24</v>
      </c>
    </row>
    <row r="16" spans="1:4">
      <c r="A16" s="126" t="s">
        <v>1875</v>
      </c>
      <c r="B16" s="127">
        <v>3</v>
      </c>
      <c r="C16" s="127"/>
      <c r="D16" s="127">
        <v>3</v>
      </c>
    </row>
    <row r="17" spans="1:4">
      <c r="A17" s="126" t="s">
        <v>136</v>
      </c>
      <c r="B17" s="127">
        <v>26</v>
      </c>
      <c r="C17" s="127"/>
      <c r="D17" s="127">
        <v>26</v>
      </c>
    </row>
    <row r="18" spans="1:4">
      <c r="A18" s="126" t="s">
        <v>2612</v>
      </c>
      <c r="B18" s="127">
        <v>13</v>
      </c>
      <c r="C18" s="127"/>
      <c r="D18" s="127">
        <v>13</v>
      </c>
    </row>
    <row r="19" spans="1:4">
      <c r="A19" s="126" t="s">
        <v>1267</v>
      </c>
      <c r="B19" s="127">
        <v>17</v>
      </c>
      <c r="C19" s="127"/>
      <c r="D19" s="127">
        <v>17</v>
      </c>
    </row>
    <row r="20" spans="1:4">
      <c r="A20" s="126" t="s">
        <v>2787</v>
      </c>
      <c r="B20" s="127"/>
      <c r="C20" s="127">
        <v>4</v>
      </c>
      <c r="D20" s="127">
        <v>4</v>
      </c>
    </row>
    <row r="21" spans="1:4">
      <c r="A21" s="126" t="s">
        <v>743</v>
      </c>
      <c r="B21" s="127">
        <v>8</v>
      </c>
      <c r="C21" s="127"/>
      <c r="D21" s="127">
        <v>8</v>
      </c>
    </row>
    <row r="22" spans="1:4">
      <c r="A22" s="126" t="s">
        <v>2699</v>
      </c>
      <c r="B22" s="127">
        <v>3</v>
      </c>
      <c r="C22" s="127"/>
      <c r="D22" s="127">
        <v>3</v>
      </c>
    </row>
    <row r="23" spans="1:4">
      <c r="A23" s="126" t="s">
        <v>192</v>
      </c>
      <c r="B23" s="127">
        <v>8</v>
      </c>
      <c r="C23" s="127"/>
      <c r="D23" s="127">
        <v>8</v>
      </c>
    </row>
    <row r="24" spans="1:4">
      <c r="A24" s="126" t="s">
        <v>11</v>
      </c>
      <c r="B24" s="127">
        <v>29</v>
      </c>
      <c r="C24" s="127"/>
      <c r="D24" s="127">
        <v>29</v>
      </c>
    </row>
    <row r="25" spans="1:4">
      <c r="A25" s="126" t="s">
        <v>2781</v>
      </c>
      <c r="B25" s="127">
        <v>9</v>
      </c>
      <c r="C25" s="127"/>
      <c r="D25" s="127">
        <v>9</v>
      </c>
    </row>
    <row r="26" spans="1:4">
      <c r="A26" s="5" t="s">
        <v>1970</v>
      </c>
      <c r="B26" s="127">
        <v>247</v>
      </c>
      <c r="C26" s="127">
        <v>63</v>
      </c>
      <c r="D26" s="127">
        <v>310</v>
      </c>
    </row>
    <row r="27" spans="1:4">
      <c r="A27" s="126" t="s">
        <v>53</v>
      </c>
      <c r="B27" s="127">
        <v>13</v>
      </c>
      <c r="C27" s="127"/>
      <c r="D27" s="127">
        <v>13</v>
      </c>
    </row>
    <row r="28" spans="1:4">
      <c r="A28" s="126" t="s">
        <v>492</v>
      </c>
      <c r="B28" s="127">
        <v>8</v>
      </c>
      <c r="C28" s="127"/>
      <c r="D28" s="127">
        <v>8</v>
      </c>
    </row>
    <row r="29" spans="1:4">
      <c r="A29" s="126" t="s">
        <v>77</v>
      </c>
      <c r="B29" s="127">
        <v>17</v>
      </c>
      <c r="C29" s="127"/>
      <c r="D29" s="127">
        <v>17</v>
      </c>
    </row>
    <row r="30" spans="1:4">
      <c r="A30" s="126" t="s">
        <v>1066</v>
      </c>
      <c r="B30" s="127">
        <v>13</v>
      </c>
      <c r="C30" s="127"/>
      <c r="D30" s="127">
        <v>13</v>
      </c>
    </row>
    <row r="31" spans="1:4">
      <c r="A31" s="126" t="s">
        <v>2693</v>
      </c>
      <c r="B31" s="127">
        <v>10</v>
      </c>
      <c r="C31" s="127"/>
      <c r="D31" s="127">
        <v>10</v>
      </c>
    </row>
    <row r="32" spans="1:4">
      <c r="A32" s="126" t="s">
        <v>2694</v>
      </c>
      <c r="B32" s="127">
        <v>1</v>
      </c>
      <c r="C32" s="127"/>
      <c r="D32" s="127">
        <v>1</v>
      </c>
    </row>
    <row r="33" spans="1:4">
      <c r="A33" s="126" t="s">
        <v>115</v>
      </c>
      <c r="B33" s="127">
        <v>12</v>
      </c>
      <c r="C33" s="127"/>
      <c r="D33" s="127">
        <v>12</v>
      </c>
    </row>
    <row r="34" spans="1:4">
      <c r="A34" s="126" t="s">
        <v>927</v>
      </c>
      <c r="B34" s="127">
        <v>15</v>
      </c>
      <c r="C34" s="127"/>
      <c r="D34" s="127">
        <v>15</v>
      </c>
    </row>
    <row r="35" spans="1:4">
      <c r="A35" s="126" t="s">
        <v>2715</v>
      </c>
      <c r="B35" s="127"/>
      <c r="C35" s="127">
        <v>14</v>
      </c>
      <c r="D35" s="127">
        <v>14</v>
      </c>
    </row>
    <row r="36" spans="1:4">
      <c r="A36" s="126" t="s">
        <v>2727</v>
      </c>
      <c r="B36" s="127"/>
      <c r="C36" s="127">
        <v>4</v>
      </c>
      <c r="D36" s="127">
        <v>4</v>
      </c>
    </row>
    <row r="37" spans="1:4">
      <c r="A37" s="126" t="s">
        <v>2709</v>
      </c>
      <c r="B37" s="127"/>
      <c r="C37" s="127">
        <v>5</v>
      </c>
      <c r="D37" s="127">
        <v>5</v>
      </c>
    </row>
    <row r="38" spans="1:4">
      <c r="A38" s="126" t="s">
        <v>946</v>
      </c>
      <c r="B38" s="127">
        <v>17</v>
      </c>
      <c r="C38" s="127"/>
      <c r="D38" s="127">
        <v>17</v>
      </c>
    </row>
    <row r="39" spans="1:4">
      <c r="A39" s="126" t="s">
        <v>1875</v>
      </c>
      <c r="B39" s="127">
        <v>12</v>
      </c>
      <c r="C39" s="127"/>
      <c r="D39" s="127">
        <v>12</v>
      </c>
    </row>
    <row r="40" spans="1:4">
      <c r="A40" s="126" t="s">
        <v>136</v>
      </c>
      <c r="B40" s="127">
        <v>33</v>
      </c>
      <c r="C40" s="127">
        <v>24</v>
      </c>
      <c r="D40" s="127">
        <v>57</v>
      </c>
    </row>
    <row r="41" spans="1:4">
      <c r="A41" s="126" t="s">
        <v>2612</v>
      </c>
      <c r="B41" s="127">
        <v>11</v>
      </c>
      <c r="C41" s="127"/>
      <c r="D41" s="127">
        <v>11</v>
      </c>
    </row>
    <row r="42" spans="1:4">
      <c r="A42" s="126" t="s">
        <v>1267</v>
      </c>
      <c r="B42" s="127">
        <v>9</v>
      </c>
      <c r="C42" s="127"/>
      <c r="D42" s="127">
        <v>9</v>
      </c>
    </row>
    <row r="43" spans="1:4">
      <c r="A43" s="126" t="s">
        <v>743</v>
      </c>
      <c r="B43" s="127">
        <v>18</v>
      </c>
      <c r="C43" s="127"/>
      <c r="D43" s="127">
        <v>18</v>
      </c>
    </row>
    <row r="44" spans="1:4">
      <c r="A44" s="126" t="s">
        <v>2699</v>
      </c>
      <c r="B44" s="127">
        <v>5</v>
      </c>
      <c r="C44" s="127"/>
      <c r="D44" s="127">
        <v>5</v>
      </c>
    </row>
    <row r="45" spans="1:4">
      <c r="A45" s="126" t="s">
        <v>2762</v>
      </c>
      <c r="B45" s="127"/>
      <c r="C45" s="127">
        <v>10</v>
      </c>
      <c r="D45" s="127">
        <v>10</v>
      </c>
    </row>
    <row r="46" spans="1:4">
      <c r="A46" s="126" t="s">
        <v>192</v>
      </c>
      <c r="B46" s="127">
        <v>6</v>
      </c>
      <c r="C46" s="127"/>
      <c r="D46" s="127">
        <v>6</v>
      </c>
    </row>
    <row r="47" spans="1:4">
      <c r="A47" s="126" t="s">
        <v>11</v>
      </c>
      <c r="B47" s="127">
        <v>25</v>
      </c>
      <c r="C47" s="127"/>
      <c r="D47" s="127">
        <v>25</v>
      </c>
    </row>
    <row r="48" spans="1:4">
      <c r="A48" s="126" t="s">
        <v>2531</v>
      </c>
      <c r="B48" s="127">
        <v>4</v>
      </c>
      <c r="C48" s="127"/>
      <c r="D48" s="127">
        <v>4</v>
      </c>
    </row>
    <row r="49" spans="1:4">
      <c r="A49" s="126" t="s">
        <v>2538</v>
      </c>
      <c r="B49" s="127">
        <v>4</v>
      </c>
      <c r="C49" s="127"/>
      <c r="D49" s="127">
        <v>4</v>
      </c>
    </row>
    <row r="50" spans="1:4">
      <c r="A50" s="126" t="s">
        <v>2781</v>
      </c>
      <c r="B50" s="127">
        <v>14</v>
      </c>
      <c r="C50" s="127">
        <v>6</v>
      </c>
      <c r="D50" s="127">
        <v>20</v>
      </c>
    </row>
    <row r="51" spans="1:4">
      <c r="A51" s="5" t="s">
        <v>1971</v>
      </c>
      <c r="B51" s="127">
        <v>282</v>
      </c>
      <c r="C51" s="127"/>
      <c r="D51" s="127">
        <v>282</v>
      </c>
    </row>
    <row r="52" spans="1:4">
      <c r="A52" s="126" t="s">
        <v>53</v>
      </c>
      <c r="B52" s="127">
        <v>10</v>
      </c>
      <c r="C52" s="127"/>
      <c r="D52" s="127">
        <v>10</v>
      </c>
    </row>
    <row r="53" spans="1:4">
      <c r="A53" s="126" t="s">
        <v>492</v>
      </c>
      <c r="B53" s="127">
        <v>32</v>
      </c>
      <c r="C53" s="127"/>
      <c r="D53" s="127">
        <v>32</v>
      </c>
    </row>
    <row r="54" spans="1:4">
      <c r="A54" s="126" t="s">
        <v>160</v>
      </c>
      <c r="B54" s="127">
        <v>4</v>
      </c>
      <c r="C54" s="127"/>
      <c r="D54" s="127">
        <v>4</v>
      </c>
    </row>
    <row r="55" spans="1:4">
      <c r="A55" s="126" t="s">
        <v>77</v>
      </c>
      <c r="B55" s="127">
        <v>1</v>
      </c>
      <c r="C55" s="127"/>
      <c r="D55" s="127">
        <v>1</v>
      </c>
    </row>
    <row r="56" spans="1:4">
      <c r="A56" s="126" t="s">
        <v>1066</v>
      </c>
      <c r="B56" s="127">
        <v>26</v>
      </c>
      <c r="C56" s="127"/>
      <c r="D56" s="127">
        <v>26</v>
      </c>
    </row>
    <row r="57" spans="1:4">
      <c r="A57" s="126" t="s">
        <v>2693</v>
      </c>
      <c r="B57" s="127">
        <v>9</v>
      </c>
      <c r="C57" s="127"/>
      <c r="D57" s="127">
        <v>9</v>
      </c>
    </row>
    <row r="58" spans="1:4">
      <c r="A58" s="126" t="s">
        <v>2695</v>
      </c>
      <c r="B58" s="127">
        <v>2</v>
      </c>
      <c r="C58" s="127"/>
      <c r="D58" s="127">
        <v>2</v>
      </c>
    </row>
    <row r="59" spans="1:4">
      <c r="A59" s="126" t="s">
        <v>2696</v>
      </c>
      <c r="B59" s="127">
        <v>2</v>
      </c>
      <c r="C59" s="127"/>
      <c r="D59" s="127">
        <v>2</v>
      </c>
    </row>
    <row r="60" spans="1:4">
      <c r="A60" s="126" t="s">
        <v>2694</v>
      </c>
      <c r="B60" s="127">
        <v>2</v>
      </c>
      <c r="C60" s="127"/>
      <c r="D60" s="127">
        <v>2</v>
      </c>
    </row>
    <row r="61" spans="1:4">
      <c r="A61" s="126" t="s">
        <v>115</v>
      </c>
      <c r="B61" s="127">
        <v>8</v>
      </c>
      <c r="C61" s="127"/>
      <c r="D61" s="127">
        <v>8</v>
      </c>
    </row>
    <row r="62" spans="1:4">
      <c r="A62" s="126" t="s">
        <v>927</v>
      </c>
      <c r="B62" s="127">
        <v>17</v>
      </c>
      <c r="C62" s="127"/>
      <c r="D62" s="127">
        <v>17</v>
      </c>
    </row>
    <row r="63" spans="1:4">
      <c r="A63" s="126" t="s">
        <v>1892</v>
      </c>
      <c r="B63" s="127">
        <v>5</v>
      </c>
      <c r="C63" s="127"/>
      <c r="D63" s="127">
        <v>5</v>
      </c>
    </row>
    <row r="64" spans="1:4">
      <c r="A64" s="126" t="s">
        <v>946</v>
      </c>
      <c r="B64" s="127">
        <v>22</v>
      </c>
      <c r="C64" s="127"/>
      <c r="D64" s="127">
        <v>22</v>
      </c>
    </row>
    <row r="65" spans="1:4">
      <c r="A65" s="126" t="s">
        <v>1875</v>
      </c>
      <c r="B65" s="127">
        <v>4</v>
      </c>
      <c r="C65" s="127"/>
      <c r="D65" s="127">
        <v>4</v>
      </c>
    </row>
    <row r="66" spans="1:4">
      <c r="A66" s="126" t="s">
        <v>136</v>
      </c>
      <c r="B66" s="127">
        <v>29</v>
      </c>
      <c r="C66" s="127"/>
      <c r="D66" s="127">
        <v>29</v>
      </c>
    </row>
    <row r="67" spans="1:4">
      <c r="A67" s="126" t="s">
        <v>2612</v>
      </c>
      <c r="B67" s="127">
        <v>5</v>
      </c>
      <c r="C67" s="127"/>
      <c r="D67" s="127">
        <v>5</v>
      </c>
    </row>
    <row r="68" spans="1:4">
      <c r="A68" s="126" t="s">
        <v>1267</v>
      </c>
      <c r="B68" s="127">
        <v>36</v>
      </c>
      <c r="C68" s="127"/>
      <c r="D68" s="127">
        <v>36</v>
      </c>
    </row>
    <row r="69" spans="1:4">
      <c r="A69" s="126" t="s">
        <v>743</v>
      </c>
      <c r="B69" s="127">
        <v>20</v>
      </c>
      <c r="C69" s="127"/>
      <c r="D69" s="127">
        <v>20</v>
      </c>
    </row>
    <row r="70" spans="1:4">
      <c r="A70" s="126" t="s">
        <v>192</v>
      </c>
      <c r="B70" s="127">
        <v>8</v>
      </c>
      <c r="C70" s="127"/>
      <c r="D70" s="127">
        <v>8</v>
      </c>
    </row>
    <row r="71" spans="1:4">
      <c r="A71" s="126" t="s">
        <v>11</v>
      </c>
      <c r="B71" s="127">
        <v>17</v>
      </c>
      <c r="C71" s="127"/>
      <c r="D71" s="127">
        <v>17</v>
      </c>
    </row>
    <row r="72" spans="1:4">
      <c r="A72" s="126" t="s">
        <v>2538</v>
      </c>
      <c r="B72" s="127">
        <v>2</v>
      </c>
      <c r="C72" s="127"/>
      <c r="D72" s="127">
        <v>2</v>
      </c>
    </row>
    <row r="73" spans="1:4">
      <c r="A73" s="126" t="s">
        <v>2781</v>
      </c>
      <c r="B73" s="127">
        <v>21</v>
      </c>
      <c r="C73" s="127"/>
      <c r="D73" s="127">
        <v>21</v>
      </c>
    </row>
    <row r="74" spans="1:4">
      <c r="A74" s="5" t="s">
        <v>1972</v>
      </c>
      <c r="B74" s="127">
        <v>120</v>
      </c>
      <c r="C74" s="127">
        <v>2</v>
      </c>
      <c r="D74" s="127">
        <v>122</v>
      </c>
    </row>
    <row r="75" spans="1:4">
      <c r="A75" s="126" t="s">
        <v>53</v>
      </c>
      <c r="B75" s="127">
        <v>7</v>
      </c>
      <c r="C75" s="127"/>
      <c r="D75" s="127">
        <v>7</v>
      </c>
    </row>
    <row r="76" spans="1:4">
      <c r="A76" s="126" t="s">
        <v>492</v>
      </c>
      <c r="B76" s="127">
        <v>6</v>
      </c>
      <c r="C76" s="127"/>
      <c r="D76" s="127">
        <v>6</v>
      </c>
    </row>
    <row r="77" spans="1:4">
      <c r="A77" s="126" t="s">
        <v>77</v>
      </c>
      <c r="B77" s="127">
        <v>24</v>
      </c>
      <c r="C77" s="127"/>
      <c r="D77" s="127">
        <v>24</v>
      </c>
    </row>
    <row r="78" spans="1:4">
      <c r="A78" s="126" t="s">
        <v>1066</v>
      </c>
      <c r="B78" s="127">
        <v>7</v>
      </c>
      <c r="C78" s="127"/>
      <c r="D78" s="127">
        <v>7</v>
      </c>
    </row>
    <row r="79" spans="1:4">
      <c r="A79" s="126" t="s">
        <v>2693</v>
      </c>
      <c r="B79" s="127"/>
      <c r="C79" s="127">
        <v>1</v>
      </c>
      <c r="D79" s="127">
        <v>1</v>
      </c>
    </row>
    <row r="80" spans="1:4">
      <c r="A80" s="126" t="s">
        <v>115</v>
      </c>
      <c r="B80" s="127">
        <v>3</v>
      </c>
      <c r="C80" s="127"/>
      <c r="D80" s="127">
        <v>3</v>
      </c>
    </row>
    <row r="81" spans="1:4">
      <c r="A81" s="126" t="s">
        <v>927</v>
      </c>
      <c r="B81" s="127">
        <v>1</v>
      </c>
      <c r="C81" s="127"/>
      <c r="D81" s="127">
        <v>1</v>
      </c>
    </row>
    <row r="82" spans="1:4">
      <c r="A82" s="126" t="s">
        <v>946</v>
      </c>
      <c r="B82" s="127">
        <v>11</v>
      </c>
      <c r="C82" s="127"/>
      <c r="D82" s="127">
        <v>11</v>
      </c>
    </row>
    <row r="83" spans="1:4">
      <c r="A83" s="126" t="s">
        <v>1875</v>
      </c>
      <c r="B83" s="127">
        <v>1</v>
      </c>
      <c r="C83" s="127"/>
      <c r="D83" s="127">
        <v>1</v>
      </c>
    </row>
    <row r="84" spans="1:4">
      <c r="A84" s="126" t="s">
        <v>136</v>
      </c>
      <c r="B84" s="127">
        <v>17</v>
      </c>
      <c r="C84" s="127"/>
      <c r="D84" s="127">
        <v>17</v>
      </c>
    </row>
    <row r="85" spans="1:4">
      <c r="A85" s="126" t="s">
        <v>1267</v>
      </c>
      <c r="B85" s="127">
        <v>5</v>
      </c>
      <c r="C85" s="127">
        <v>1</v>
      </c>
      <c r="D85" s="127">
        <v>6</v>
      </c>
    </row>
    <row r="86" spans="1:4">
      <c r="A86" s="126" t="s">
        <v>743</v>
      </c>
      <c r="B86" s="127">
        <v>10</v>
      </c>
      <c r="C86" s="127"/>
      <c r="D86" s="127">
        <v>10</v>
      </c>
    </row>
    <row r="87" spans="1:4">
      <c r="A87" s="126" t="s">
        <v>192</v>
      </c>
      <c r="B87" s="127">
        <v>10</v>
      </c>
      <c r="C87" s="127"/>
      <c r="D87" s="127">
        <v>10</v>
      </c>
    </row>
    <row r="88" spans="1:4">
      <c r="A88" s="126" t="s">
        <v>11</v>
      </c>
      <c r="B88" s="127">
        <v>12</v>
      </c>
      <c r="C88" s="127"/>
      <c r="D88" s="127">
        <v>12</v>
      </c>
    </row>
    <row r="89" spans="1:4">
      <c r="A89" s="126" t="s">
        <v>2781</v>
      </c>
      <c r="B89" s="127">
        <v>6</v>
      </c>
      <c r="C89" s="127"/>
      <c r="D89" s="127">
        <v>6</v>
      </c>
    </row>
    <row r="90" spans="1:4">
      <c r="A90" s="5" t="s">
        <v>1973</v>
      </c>
      <c r="B90" s="127">
        <v>68</v>
      </c>
      <c r="C90" s="127"/>
      <c r="D90" s="127">
        <v>68</v>
      </c>
    </row>
    <row r="91" spans="1:4">
      <c r="A91" s="126" t="s">
        <v>53</v>
      </c>
      <c r="B91" s="127">
        <v>3</v>
      </c>
      <c r="C91" s="127"/>
      <c r="D91" s="127">
        <v>3</v>
      </c>
    </row>
    <row r="92" spans="1:4">
      <c r="A92" s="126" t="s">
        <v>492</v>
      </c>
      <c r="B92" s="127">
        <v>11</v>
      </c>
      <c r="C92" s="127"/>
      <c r="D92" s="127">
        <v>11</v>
      </c>
    </row>
    <row r="93" spans="1:4">
      <c r="A93" s="126" t="s">
        <v>77</v>
      </c>
      <c r="B93" s="127">
        <v>15</v>
      </c>
      <c r="C93" s="127"/>
      <c r="D93" s="127">
        <v>15</v>
      </c>
    </row>
    <row r="94" spans="1:4">
      <c r="A94" s="126" t="s">
        <v>1066</v>
      </c>
      <c r="B94" s="127">
        <v>2</v>
      </c>
      <c r="C94" s="127"/>
      <c r="D94" s="127">
        <v>2</v>
      </c>
    </row>
    <row r="95" spans="1:4">
      <c r="A95" s="126" t="s">
        <v>115</v>
      </c>
      <c r="B95" s="127">
        <v>7</v>
      </c>
      <c r="C95" s="127"/>
      <c r="D95" s="127">
        <v>7</v>
      </c>
    </row>
    <row r="96" spans="1:4">
      <c r="A96" s="126" t="s">
        <v>946</v>
      </c>
      <c r="B96" s="127">
        <v>3</v>
      </c>
      <c r="C96" s="127"/>
      <c r="D96" s="127">
        <v>3</v>
      </c>
    </row>
    <row r="97" spans="1:4">
      <c r="A97" s="126" t="s">
        <v>136</v>
      </c>
      <c r="B97" s="127">
        <v>17</v>
      </c>
      <c r="C97" s="127"/>
      <c r="D97" s="127">
        <v>17</v>
      </c>
    </row>
    <row r="98" spans="1:4">
      <c r="A98" s="126" t="s">
        <v>743</v>
      </c>
      <c r="B98" s="127">
        <v>2</v>
      </c>
      <c r="C98" s="127"/>
      <c r="D98" s="127">
        <v>2</v>
      </c>
    </row>
    <row r="99" spans="1:4">
      <c r="A99" s="126" t="s">
        <v>11</v>
      </c>
      <c r="B99" s="127">
        <v>2</v>
      </c>
      <c r="C99" s="127"/>
      <c r="D99" s="127">
        <v>2</v>
      </c>
    </row>
    <row r="100" spans="1:4">
      <c r="A100" s="126" t="s">
        <v>2781</v>
      </c>
      <c r="B100" s="127">
        <v>6</v>
      </c>
      <c r="C100" s="127"/>
      <c r="D100" s="127">
        <v>6</v>
      </c>
    </row>
    <row r="101" spans="1:4">
      <c r="A101" s="5" t="s">
        <v>1974</v>
      </c>
      <c r="B101" s="127">
        <v>39</v>
      </c>
      <c r="C101" s="127"/>
      <c r="D101" s="127">
        <v>39</v>
      </c>
    </row>
    <row r="102" spans="1:4">
      <c r="A102" s="126" t="s">
        <v>77</v>
      </c>
      <c r="B102" s="127">
        <v>2</v>
      </c>
      <c r="C102" s="127"/>
      <c r="D102" s="127">
        <v>2</v>
      </c>
    </row>
    <row r="103" spans="1:4">
      <c r="A103" s="126" t="s">
        <v>1066</v>
      </c>
      <c r="B103" s="127">
        <v>3</v>
      </c>
      <c r="C103" s="127"/>
      <c r="D103" s="127">
        <v>3</v>
      </c>
    </row>
    <row r="104" spans="1:4">
      <c r="A104" s="126" t="s">
        <v>2693</v>
      </c>
      <c r="B104" s="127">
        <v>1</v>
      </c>
      <c r="C104" s="127"/>
      <c r="D104" s="127">
        <v>1</v>
      </c>
    </row>
    <row r="105" spans="1:4">
      <c r="A105" s="126" t="s">
        <v>115</v>
      </c>
      <c r="B105" s="127">
        <v>4</v>
      </c>
      <c r="C105" s="127"/>
      <c r="D105" s="127">
        <v>4</v>
      </c>
    </row>
    <row r="106" spans="1:4">
      <c r="A106" s="126" t="s">
        <v>946</v>
      </c>
      <c r="B106" s="127">
        <v>6</v>
      </c>
      <c r="C106" s="127"/>
      <c r="D106" s="127">
        <v>6</v>
      </c>
    </row>
    <row r="107" spans="1:4">
      <c r="A107" s="126" t="s">
        <v>136</v>
      </c>
      <c r="B107" s="127">
        <v>13</v>
      </c>
      <c r="C107" s="127"/>
      <c r="D107" s="127">
        <v>13</v>
      </c>
    </row>
    <row r="108" spans="1:4">
      <c r="A108" s="126" t="s">
        <v>1267</v>
      </c>
      <c r="B108" s="127">
        <v>1</v>
      </c>
      <c r="C108" s="127"/>
      <c r="D108" s="127">
        <v>1</v>
      </c>
    </row>
    <row r="109" spans="1:4">
      <c r="A109" s="126" t="s">
        <v>743</v>
      </c>
      <c r="B109" s="127">
        <v>6</v>
      </c>
      <c r="C109" s="127"/>
      <c r="D109" s="127">
        <v>6</v>
      </c>
    </row>
    <row r="110" spans="1:4">
      <c r="A110" s="126" t="s">
        <v>11</v>
      </c>
      <c r="B110" s="127">
        <v>3</v>
      </c>
      <c r="C110" s="127"/>
      <c r="D110" s="127">
        <v>3</v>
      </c>
    </row>
    <row r="111" spans="1:4">
      <c r="A111" s="5" t="s">
        <v>1975</v>
      </c>
      <c r="B111" s="127">
        <v>92</v>
      </c>
      <c r="C111" s="127"/>
      <c r="D111" s="127">
        <v>92</v>
      </c>
    </row>
    <row r="112" spans="1:4">
      <c r="A112" s="126" t="s">
        <v>53</v>
      </c>
      <c r="B112" s="127">
        <v>8</v>
      </c>
      <c r="C112" s="127"/>
      <c r="D112" s="127">
        <v>8</v>
      </c>
    </row>
    <row r="113" spans="1:4">
      <c r="A113" s="126" t="s">
        <v>2693</v>
      </c>
      <c r="B113" s="127">
        <v>2</v>
      </c>
      <c r="C113" s="127"/>
      <c r="D113" s="127">
        <v>2</v>
      </c>
    </row>
    <row r="114" spans="1:4">
      <c r="A114" s="126" t="s">
        <v>136</v>
      </c>
      <c r="B114" s="127">
        <v>36</v>
      </c>
      <c r="C114" s="127"/>
      <c r="D114" s="127">
        <v>36</v>
      </c>
    </row>
    <row r="115" spans="1:4">
      <c r="A115" s="126" t="s">
        <v>11</v>
      </c>
      <c r="B115" s="127">
        <v>4</v>
      </c>
      <c r="C115" s="127"/>
      <c r="D115" s="127">
        <v>4</v>
      </c>
    </row>
    <row r="116" spans="1:4">
      <c r="A116" s="126" t="s">
        <v>2781</v>
      </c>
      <c r="B116" s="127">
        <v>42</v>
      </c>
      <c r="C116" s="127"/>
      <c r="D116" s="127">
        <v>42</v>
      </c>
    </row>
    <row r="117" spans="1:4">
      <c r="A117" s="5" t="s">
        <v>1976</v>
      </c>
      <c r="B117" s="127">
        <v>222</v>
      </c>
      <c r="C117" s="127">
        <v>9</v>
      </c>
      <c r="D117" s="127">
        <v>231</v>
      </c>
    </row>
    <row r="118" spans="1:4">
      <c r="A118" s="126" t="s">
        <v>53</v>
      </c>
      <c r="B118" s="127">
        <v>2</v>
      </c>
      <c r="C118" s="127"/>
      <c r="D118" s="127">
        <v>2</v>
      </c>
    </row>
    <row r="119" spans="1:4">
      <c r="A119" s="126" t="s">
        <v>492</v>
      </c>
      <c r="B119" s="127"/>
      <c r="C119" s="127">
        <v>9</v>
      </c>
      <c r="D119" s="127">
        <v>9</v>
      </c>
    </row>
    <row r="120" spans="1:4">
      <c r="A120" s="126" t="s">
        <v>160</v>
      </c>
      <c r="B120" s="127">
        <v>5</v>
      </c>
      <c r="C120" s="127"/>
      <c r="D120" s="127">
        <v>5</v>
      </c>
    </row>
    <row r="121" spans="1:4">
      <c r="A121" s="126" t="s">
        <v>2693</v>
      </c>
      <c r="B121" s="127">
        <v>3</v>
      </c>
      <c r="C121" s="127"/>
      <c r="D121" s="127">
        <v>3</v>
      </c>
    </row>
    <row r="122" spans="1:4">
      <c r="A122" s="126" t="s">
        <v>115</v>
      </c>
      <c r="B122" s="127">
        <v>12</v>
      </c>
      <c r="C122" s="127"/>
      <c r="D122" s="127">
        <v>12</v>
      </c>
    </row>
    <row r="123" spans="1:4">
      <c r="A123" s="126" t="s">
        <v>192</v>
      </c>
      <c r="B123" s="127">
        <v>151</v>
      </c>
      <c r="C123" s="127"/>
      <c r="D123" s="127">
        <v>151</v>
      </c>
    </row>
    <row r="124" spans="1:4">
      <c r="A124" s="126" t="s">
        <v>11</v>
      </c>
      <c r="B124" s="127">
        <v>1</v>
      </c>
      <c r="C124" s="127"/>
      <c r="D124" s="127">
        <v>1</v>
      </c>
    </row>
    <row r="125" spans="1:4">
      <c r="A125" s="126" t="s">
        <v>2781</v>
      </c>
      <c r="B125" s="127">
        <v>48</v>
      </c>
      <c r="C125" s="127"/>
      <c r="D125" s="127">
        <v>48</v>
      </c>
    </row>
    <row r="126" spans="1:4">
      <c r="A126" s="5" t="s">
        <v>1977</v>
      </c>
      <c r="B126" s="127">
        <v>47</v>
      </c>
      <c r="C126" s="127"/>
      <c r="D126" s="127">
        <v>47</v>
      </c>
    </row>
    <row r="127" spans="1:4">
      <c r="A127" s="126" t="s">
        <v>492</v>
      </c>
      <c r="B127" s="127">
        <v>21</v>
      </c>
      <c r="C127" s="127"/>
      <c r="D127" s="127">
        <v>21</v>
      </c>
    </row>
    <row r="128" spans="1:4">
      <c r="A128" s="126" t="s">
        <v>2693</v>
      </c>
      <c r="B128" s="127">
        <v>5</v>
      </c>
      <c r="C128" s="127"/>
      <c r="D128" s="127">
        <v>5</v>
      </c>
    </row>
    <row r="129" spans="1:4">
      <c r="A129" s="126" t="s">
        <v>115</v>
      </c>
      <c r="B129" s="127">
        <v>3</v>
      </c>
      <c r="C129" s="127"/>
      <c r="D129" s="127">
        <v>3</v>
      </c>
    </row>
    <row r="130" spans="1:4">
      <c r="A130" s="126" t="s">
        <v>946</v>
      </c>
      <c r="B130" s="127">
        <v>4</v>
      </c>
      <c r="C130" s="127"/>
      <c r="D130" s="127">
        <v>4</v>
      </c>
    </row>
    <row r="131" spans="1:4">
      <c r="A131" s="126" t="s">
        <v>136</v>
      </c>
      <c r="B131" s="127">
        <v>1</v>
      </c>
      <c r="C131" s="127"/>
      <c r="D131" s="127">
        <v>1</v>
      </c>
    </row>
    <row r="132" spans="1:4">
      <c r="A132" s="126" t="s">
        <v>2781</v>
      </c>
      <c r="B132" s="127">
        <v>13</v>
      </c>
      <c r="C132" s="127"/>
      <c r="D132" s="127">
        <v>13</v>
      </c>
    </row>
    <row r="133" spans="1:4">
      <c r="A133" s="5" t="s">
        <v>1978</v>
      </c>
      <c r="B133" s="127">
        <v>38</v>
      </c>
      <c r="C133" s="127"/>
      <c r="D133" s="127">
        <v>38</v>
      </c>
    </row>
    <row r="134" spans="1:4">
      <c r="A134" s="126" t="s">
        <v>492</v>
      </c>
      <c r="B134" s="127">
        <v>13</v>
      </c>
      <c r="C134" s="127"/>
      <c r="D134" s="127">
        <v>13</v>
      </c>
    </row>
    <row r="135" spans="1:4">
      <c r="A135" s="126" t="s">
        <v>77</v>
      </c>
      <c r="B135" s="127">
        <v>2</v>
      </c>
      <c r="C135" s="127"/>
      <c r="D135" s="127">
        <v>2</v>
      </c>
    </row>
    <row r="136" spans="1:4">
      <c r="A136" s="126" t="s">
        <v>2693</v>
      </c>
      <c r="B136" s="127">
        <v>3</v>
      </c>
      <c r="C136" s="127"/>
      <c r="D136" s="127">
        <v>3</v>
      </c>
    </row>
    <row r="137" spans="1:4">
      <c r="A137" s="126" t="s">
        <v>115</v>
      </c>
      <c r="B137" s="127">
        <v>1</v>
      </c>
      <c r="C137" s="127"/>
      <c r="D137" s="127">
        <v>1</v>
      </c>
    </row>
    <row r="138" spans="1:4">
      <c r="A138" s="126" t="s">
        <v>946</v>
      </c>
      <c r="B138" s="127">
        <v>2</v>
      </c>
      <c r="C138" s="127"/>
      <c r="D138" s="127">
        <v>2</v>
      </c>
    </row>
    <row r="139" spans="1:4">
      <c r="A139" s="126" t="s">
        <v>136</v>
      </c>
      <c r="B139" s="127">
        <v>6</v>
      </c>
      <c r="C139" s="127"/>
      <c r="D139" s="127">
        <v>6</v>
      </c>
    </row>
    <row r="140" spans="1:4">
      <c r="A140" s="126" t="s">
        <v>192</v>
      </c>
      <c r="B140" s="127">
        <v>3</v>
      </c>
      <c r="C140" s="127"/>
      <c r="D140" s="127">
        <v>3</v>
      </c>
    </row>
    <row r="141" spans="1:4">
      <c r="A141" s="126" t="s">
        <v>11</v>
      </c>
      <c r="B141" s="127">
        <v>1</v>
      </c>
      <c r="C141" s="127"/>
      <c r="D141" s="127">
        <v>1</v>
      </c>
    </row>
    <row r="142" spans="1:4">
      <c r="A142" s="126" t="s">
        <v>2781</v>
      </c>
      <c r="B142" s="127">
        <v>7</v>
      </c>
      <c r="C142" s="127"/>
      <c r="D142" s="127">
        <v>7</v>
      </c>
    </row>
    <row r="143" spans="1:4">
      <c r="A143" s="5" t="s">
        <v>1979</v>
      </c>
      <c r="B143" s="127">
        <v>20</v>
      </c>
      <c r="C143" s="127"/>
      <c r="D143" s="127">
        <v>20</v>
      </c>
    </row>
    <row r="144" spans="1:4">
      <c r="A144" s="126" t="s">
        <v>492</v>
      </c>
      <c r="B144" s="127">
        <v>3</v>
      </c>
      <c r="C144" s="127"/>
      <c r="D144" s="127">
        <v>3</v>
      </c>
    </row>
    <row r="145" spans="1:4">
      <c r="A145" s="126" t="s">
        <v>77</v>
      </c>
      <c r="B145" s="127">
        <v>2</v>
      </c>
      <c r="C145" s="127"/>
      <c r="D145" s="127">
        <v>2</v>
      </c>
    </row>
    <row r="146" spans="1:4">
      <c r="A146" s="126" t="s">
        <v>2693</v>
      </c>
      <c r="B146" s="127">
        <v>1</v>
      </c>
      <c r="C146" s="127"/>
      <c r="D146" s="127">
        <v>1</v>
      </c>
    </row>
    <row r="147" spans="1:4">
      <c r="A147" s="126" t="s">
        <v>136</v>
      </c>
      <c r="B147" s="127">
        <v>6</v>
      </c>
      <c r="C147" s="127"/>
      <c r="D147" s="127">
        <v>6</v>
      </c>
    </row>
    <row r="148" spans="1:4">
      <c r="A148" s="126" t="s">
        <v>192</v>
      </c>
      <c r="B148" s="127">
        <v>5</v>
      </c>
      <c r="C148" s="127"/>
      <c r="D148" s="127">
        <v>5</v>
      </c>
    </row>
    <row r="149" spans="1:4">
      <c r="A149" s="126" t="s">
        <v>11</v>
      </c>
      <c r="B149" s="127">
        <v>1</v>
      </c>
      <c r="C149" s="127"/>
      <c r="D149" s="127">
        <v>1</v>
      </c>
    </row>
    <row r="150" spans="1:4">
      <c r="A150" s="126" t="s">
        <v>2781</v>
      </c>
      <c r="B150" s="127">
        <v>2</v>
      </c>
      <c r="C150" s="127"/>
      <c r="D150" s="127">
        <v>2</v>
      </c>
    </row>
    <row r="151" spans="1:4">
      <c r="A151" s="5" t="s">
        <v>1980</v>
      </c>
      <c r="B151" s="127">
        <v>13</v>
      </c>
      <c r="C151" s="127"/>
      <c r="D151" s="127">
        <v>13</v>
      </c>
    </row>
    <row r="152" spans="1:4">
      <c r="A152" s="126" t="s">
        <v>492</v>
      </c>
      <c r="B152" s="127">
        <v>3</v>
      </c>
      <c r="C152" s="127"/>
      <c r="D152" s="127">
        <v>3</v>
      </c>
    </row>
    <row r="153" spans="1:4">
      <c r="A153" s="126" t="s">
        <v>2693</v>
      </c>
      <c r="B153" s="127">
        <v>1</v>
      </c>
      <c r="C153" s="127"/>
      <c r="D153" s="127">
        <v>1</v>
      </c>
    </row>
    <row r="154" spans="1:4">
      <c r="A154" s="126" t="s">
        <v>743</v>
      </c>
      <c r="B154" s="127">
        <v>1</v>
      </c>
      <c r="C154" s="127"/>
      <c r="D154" s="127">
        <v>1</v>
      </c>
    </row>
    <row r="155" spans="1:4">
      <c r="A155" s="126" t="s">
        <v>192</v>
      </c>
      <c r="B155" s="127">
        <v>6</v>
      </c>
      <c r="C155" s="127"/>
      <c r="D155" s="127">
        <v>6</v>
      </c>
    </row>
    <row r="156" spans="1:4">
      <c r="A156" s="126" t="s">
        <v>11</v>
      </c>
      <c r="B156" s="127">
        <v>1</v>
      </c>
      <c r="C156" s="127"/>
      <c r="D156" s="127">
        <v>1</v>
      </c>
    </row>
    <row r="157" spans="1:4">
      <c r="A157" s="126" t="s">
        <v>2781</v>
      </c>
      <c r="B157" s="127">
        <v>1</v>
      </c>
      <c r="C157" s="127"/>
      <c r="D157" s="127">
        <v>1</v>
      </c>
    </row>
    <row r="158" spans="1:4">
      <c r="A158" s="5" t="s">
        <v>1981</v>
      </c>
      <c r="B158" s="127">
        <v>12</v>
      </c>
      <c r="C158" s="127"/>
      <c r="D158" s="127">
        <v>12</v>
      </c>
    </row>
    <row r="159" spans="1:4">
      <c r="A159" s="126" t="s">
        <v>53</v>
      </c>
      <c r="B159" s="127">
        <v>1</v>
      </c>
      <c r="C159" s="127"/>
      <c r="D159" s="127">
        <v>1</v>
      </c>
    </row>
    <row r="160" spans="1:4">
      <c r="A160" s="126" t="s">
        <v>492</v>
      </c>
      <c r="B160" s="127">
        <v>3</v>
      </c>
      <c r="C160" s="127"/>
      <c r="D160" s="127">
        <v>3</v>
      </c>
    </row>
    <row r="161" spans="1:4">
      <c r="A161" s="126" t="s">
        <v>2693</v>
      </c>
      <c r="B161" s="127">
        <v>1</v>
      </c>
      <c r="C161" s="127"/>
      <c r="D161" s="127">
        <v>1</v>
      </c>
    </row>
    <row r="162" spans="1:4">
      <c r="A162" s="126" t="s">
        <v>946</v>
      </c>
      <c r="B162" s="127">
        <v>2</v>
      </c>
      <c r="C162" s="127"/>
      <c r="D162" s="127">
        <v>2</v>
      </c>
    </row>
    <row r="163" spans="1:4">
      <c r="A163" s="126" t="s">
        <v>743</v>
      </c>
      <c r="B163" s="127">
        <v>1</v>
      </c>
      <c r="C163" s="127"/>
      <c r="D163" s="127">
        <v>1</v>
      </c>
    </row>
    <row r="164" spans="1:4">
      <c r="A164" s="126" t="s">
        <v>192</v>
      </c>
      <c r="B164" s="127">
        <v>4</v>
      </c>
      <c r="C164" s="127"/>
      <c r="D164" s="127">
        <v>4</v>
      </c>
    </row>
    <row r="165" spans="1:4">
      <c r="A165" s="5" t="s">
        <v>1982</v>
      </c>
      <c r="B165" s="127">
        <v>2</v>
      </c>
      <c r="C165" s="127"/>
      <c r="D165" s="127">
        <v>2</v>
      </c>
    </row>
    <row r="166" spans="1:4">
      <c r="A166" s="126" t="s">
        <v>492</v>
      </c>
      <c r="B166" s="127">
        <v>1</v>
      </c>
      <c r="C166" s="127"/>
      <c r="D166" s="127">
        <v>1</v>
      </c>
    </row>
    <row r="167" spans="1:4">
      <c r="A167" s="126" t="s">
        <v>77</v>
      </c>
      <c r="B167" s="127">
        <v>1</v>
      </c>
      <c r="C167" s="127"/>
      <c r="D167" s="127">
        <v>1</v>
      </c>
    </row>
    <row r="168" spans="1:4">
      <c r="A168" s="5" t="s">
        <v>1983</v>
      </c>
      <c r="B168" s="127">
        <v>1</v>
      </c>
      <c r="C168" s="127"/>
      <c r="D168" s="127">
        <v>1</v>
      </c>
    </row>
    <row r="169" spans="1:4">
      <c r="A169" s="126" t="s">
        <v>492</v>
      </c>
      <c r="B169" s="127">
        <v>1</v>
      </c>
      <c r="C169" s="127"/>
      <c r="D169" s="127">
        <v>1</v>
      </c>
    </row>
    <row r="170" spans="1:4">
      <c r="A170" s="5" t="s">
        <v>1538</v>
      </c>
      <c r="B170" s="127">
        <v>1372</v>
      </c>
      <c r="C170" s="127">
        <v>111</v>
      </c>
      <c r="D170" s="127">
        <v>1483</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4"/>
  <sheetViews>
    <sheetView workbookViewId="0">
      <selection sqref="A1:D14"/>
    </sheetView>
  </sheetViews>
  <sheetFormatPr defaultColWidth="11.19921875" defaultRowHeight="15.6"/>
  <cols>
    <col min="1" max="1" width="22.19921875" bestFit="1" customWidth="1"/>
    <col min="2" max="2" width="8.796875" bestFit="1" customWidth="1"/>
    <col min="3" max="3" width="5.5" bestFit="1" customWidth="1"/>
    <col min="4" max="4" width="10.796875" bestFit="1" customWidth="1"/>
    <col min="5" max="5" width="40.19921875" bestFit="1" customWidth="1"/>
    <col min="6" max="6" width="27" bestFit="1" customWidth="1"/>
    <col min="7" max="7" width="45" bestFit="1" customWidth="1"/>
    <col min="8" max="8" width="18.5" bestFit="1" customWidth="1"/>
    <col min="9" max="9" width="20.19921875" bestFit="1" customWidth="1"/>
  </cols>
  <sheetData>
    <row r="1" spans="1:4">
      <c r="A1" s="4" t="s">
        <v>1540</v>
      </c>
      <c r="B1" s="4" t="s">
        <v>5</v>
      </c>
      <c r="C1" s="3"/>
      <c r="D1" s="3"/>
    </row>
    <row r="2" spans="1:4">
      <c r="A2" s="4" t="s">
        <v>7</v>
      </c>
      <c r="B2" s="3" t="s">
        <v>1537</v>
      </c>
      <c r="C2" s="3" t="s">
        <v>2222</v>
      </c>
      <c r="D2" s="3" t="s">
        <v>1538</v>
      </c>
    </row>
    <row r="3" spans="1:4">
      <c r="A3" s="5" t="s">
        <v>1676</v>
      </c>
      <c r="B3" s="127">
        <v>10</v>
      </c>
      <c r="C3" s="127"/>
      <c r="D3" s="127">
        <v>10</v>
      </c>
    </row>
    <row r="4" spans="1:4">
      <c r="A4" s="5" t="s">
        <v>1677</v>
      </c>
      <c r="B4" s="127">
        <v>51</v>
      </c>
      <c r="C4" s="127"/>
      <c r="D4" s="127">
        <v>51</v>
      </c>
    </row>
    <row r="5" spans="1:4">
      <c r="A5" s="5" t="s">
        <v>1678</v>
      </c>
      <c r="B5" s="127">
        <v>362</v>
      </c>
      <c r="C5" s="127">
        <v>111</v>
      </c>
      <c r="D5" s="127">
        <v>473</v>
      </c>
    </row>
    <row r="6" spans="1:4">
      <c r="A6" s="5" t="s">
        <v>1679</v>
      </c>
      <c r="B6" s="127">
        <v>401</v>
      </c>
      <c r="C6" s="127"/>
      <c r="D6" s="127">
        <v>401</v>
      </c>
    </row>
    <row r="7" spans="1:4">
      <c r="A7" s="5" t="s">
        <v>1680</v>
      </c>
      <c r="B7" s="127">
        <v>118</v>
      </c>
      <c r="C7" s="127"/>
      <c r="D7" s="127">
        <v>118</v>
      </c>
    </row>
    <row r="8" spans="1:4">
      <c r="A8" s="5" t="s">
        <v>1681</v>
      </c>
      <c r="B8" s="127">
        <v>107</v>
      </c>
      <c r="C8" s="127"/>
      <c r="D8" s="127">
        <v>107</v>
      </c>
    </row>
    <row r="9" spans="1:4">
      <c r="A9" s="5" t="s">
        <v>1682</v>
      </c>
      <c r="B9" s="127">
        <v>246</v>
      </c>
      <c r="C9" s="127"/>
      <c r="D9" s="127">
        <v>246</v>
      </c>
    </row>
    <row r="10" spans="1:4">
      <c r="A10" s="5" t="s">
        <v>1683</v>
      </c>
      <c r="B10" s="127">
        <v>61</v>
      </c>
      <c r="C10" s="127"/>
      <c r="D10" s="127">
        <v>61</v>
      </c>
    </row>
    <row r="11" spans="1:4">
      <c r="A11" s="5" t="s">
        <v>1684</v>
      </c>
      <c r="B11" s="127">
        <v>11</v>
      </c>
      <c r="C11" s="127"/>
      <c r="D11" s="127">
        <v>11</v>
      </c>
    </row>
    <row r="12" spans="1:4">
      <c r="A12" s="5" t="s">
        <v>1685</v>
      </c>
      <c r="B12" s="127">
        <v>4</v>
      </c>
      <c r="C12" s="127"/>
      <c r="D12" s="127">
        <v>4</v>
      </c>
    </row>
    <row r="13" spans="1:4">
      <c r="A13" s="5" t="s">
        <v>1686</v>
      </c>
      <c r="B13" s="127">
        <v>1</v>
      </c>
      <c r="C13" s="127"/>
      <c r="D13" s="127">
        <v>1</v>
      </c>
    </row>
    <row r="14" spans="1:4">
      <c r="A14" s="5" t="s">
        <v>1538</v>
      </c>
      <c r="B14" s="127">
        <v>1372</v>
      </c>
      <c r="C14" s="127">
        <v>111</v>
      </c>
      <c r="D14" s="127">
        <v>1483</v>
      </c>
    </row>
  </sheetData>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37"/>
  <sheetViews>
    <sheetView topLeftCell="A25" workbookViewId="0">
      <selection sqref="A1:D37"/>
      <pivotSelection pane="bottomRight" showHeader="1" click="1" r:id="rId1">
        <pivotArea type="all" dataOnly="0" outline="0" fieldPosition="0"/>
      </pivotSelection>
    </sheetView>
  </sheetViews>
  <sheetFormatPr defaultColWidth="11.19921875" defaultRowHeight="15.6"/>
  <cols>
    <col min="1" max="1" width="23.5" bestFit="1" customWidth="1"/>
    <col min="2" max="2" width="8.796875" bestFit="1" customWidth="1"/>
    <col min="3" max="3" width="5.5" bestFit="1" customWidth="1"/>
    <col min="4" max="4" width="10.796875" bestFit="1" customWidth="1"/>
    <col min="5" max="5" width="15" bestFit="1" customWidth="1"/>
    <col min="6" max="6" width="27.796875" bestFit="1" customWidth="1"/>
    <col min="7" max="7" width="19.796875" bestFit="1" customWidth="1"/>
    <col min="8" max="8" width="54.5" bestFit="1" customWidth="1"/>
    <col min="9" max="9" width="161.69921875" bestFit="1" customWidth="1"/>
    <col min="10" max="10" width="255.69921875" bestFit="1" customWidth="1"/>
    <col min="11" max="11" width="130.19921875" bestFit="1" customWidth="1"/>
    <col min="12" max="12" width="140.69921875" bestFit="1" customWidth="1"/>
    <col min="13" max="13" width="153.5" bestFit="1" customWidth="1"/>
    <col min="14" max="14" width="255.69921875" bestFit="1" customWidth="1"/>
    <col min="15" max="15" width="90.19921875" bestFit="1" customWidth="1"/>
    <col min="16" max="16" width="165.5" bestFit="1" customWidth="1"/>
    <col min="17" max="19" width="255.69921875" bestFit="1" customWidth="1"/>
    <col min="20" max="20" width="61" bestFit="1" customWidth="1"/>
    <col min="21" max="22" width="255.69921875" bestFit="1" customWidth="1"/>
    <col min="23" max="23" width="83.5" bestFit="1" customWidth="1"/>
    <col min="24" max="24" width="49" bestFit="1" customWidth="1"/>
    <col min="25" max="25" width="255.69921875" bestFit="1" customWidth="1"/>
    <col min="26" max="26" width="130.5" bestFit="1" customWidth="1"/>
    <col min="27" max="27" width="144.69921875" bestFit="1" customWidth="1"/>
    <col min="28" max="28" width="126.19921875" bestFit="1" customWidth="1"/>
    <col min="29" max="29" width="103" bestFit="1" customWidth="1"/>
    <col min="30" max="30" width="149.19921875" bestFit="1" customWidth="1"/>
    <col min="31" max="31" width="159.5" bestFit="1" customWidth="1"/>
    <col min="32" max="32" width="138.5" bestFit="1" customWidth="1"/>
    <col min="33" max="33" width="63.19921875" bestFit="1" customWidth="1"/>
    <col min="34" max="34" width="129.19921875" bestFit="1" customWidth="1"/>
    <col min="35" max="35" width="174.5" bestFit="1" customWidth="1"/>
    <col min="36" max="36" width="75.5" bestFit="1" customWidth="1"/>
    <col min="37" max="37" width="77.19921875" bestFit="1" customWidth="1"/>
    <col min="38" max="38" width="176.19921875" bestFit="1" customWidth="1"/>
    <col min="39" max="39" width="96.19921875" bestFit="1" customWidth="1"/>
    <col min="40" max="40" width="127.19921875" bestFit="1" customWidth="1"/>
    <col min="41" max="41" width="114.69921875" bestFit="1" customWidth="1"/>
    <col min="42" max="42" width="133.5" bestFit="1" customWidth="1"/>
    <col min="43" max="43" width="167.69921875" bestFit="1" customWidth="1"/>
    <col min="44" max="44" width="218.69921875" bestFit="1" customWidth="1"/>
    <col min="45" max="45" width="71" bestFit="1" customWidth="1"/>
    <col min="46" max="46" width="74.5" bestFit="1" customWidth="1"/>
    <col min="47" max="47" width="124.69921875" bestFit="1" customWidth="1"/>
    <col min="48" max="49" width="255.69921875" bestFit="1" customWidth="1"/>
    <col min="50" max="50" width="86.19921875" bestFit="1" customWidth="1"/>
    <col min="51" max="51" width="159" bestFit="1" customWidth="1"/>
    <col min="52" max="52" width="55.5" bestFit="1" customWidth="1"/>
    <col min="53" max="53" width="121.69921875" bestFit="1" customWidth="1"/>
    <col min="54" max="54" width="255.69921875" bestFit="1" customWidth="1"/>
    <col min="55" max="55" width="103.5" bestFit="1" customWidth="1"/>
    <col min="56" max="56" width="105" bestFit="1" customWidth="1"/>
    <col min="57" max="57" width="255.69921875" bestFit="1" customWidth="1"/>
    <col min="58" max="58" width="140.69921875" bestFit="1" customWidth="1"/>
    <col min="59" max="59" width="38" bestFit="1" customWidth="1"/>
    <col min="60" max="60" width="55.5" bestFit="1" customWidth="1"/>
    <col min="61" max="61" width="100.19921875" bestFit="1" customWidth="1"/>
    <col min="62" max="62" width="61" bestFit="1" customWidth="1"/>
    <col min="63" max="63" width="122" bestFit="1" customWidth="1"/>
    <col min="64" max="64" width="62.5" bestFit="1" customWidth="1"/>
    <col min="65" max="67" width="255.69921875" bestFit="1" customWidth="1"/>
    <col min="68" max="68" width="105.5" bestFit="1" customWidth="1"/>
    <col min="69" max="69" width="167" bestFit="1" customWidth="1"/>
    <col min="70" max="70" width="73.69921875" bestFit="1" customWidth="1"/>
    <col min="71" max="71" width="131.19921875" bestFit="1" customWidth="1"/>
    <col min="72" max="72" width="210.19921875" bestFit="1" customWidth="1"/>
    <col min="73" max="73" width="163.69921875" bestFit="1" customWidth="1"/>
    <col min="74" max="74" width="121.69921875" bestFit="1" customWidth="1"/>
    <col min="75" max="75" width="81" bestFit="1" customWidth="1"/>
    <col min="76" max="76" width="255.69921875" bestFit="1" customWidth="1"/>
    <col min="77" max="77" width="214.19921875" bestFit="1" customWidth="1"/>
    <col min="78" max="78" width="251" bestFit="1" customWidth="1"/>
    <col min="79" max="79" width="144.69921875" bestFit="1" customWidth="1"/>
    <col min="80" max="80" width="93" bestFit="1" customWidth="1"/>
    <col min="81" max="81" width="175.5" bestFit="1" customWidth="1"/>
    <col min="82" max="82" width="115.5" bestFit="1" customWidth="1"/>
    <col min="83" max="83" width="62.5" bestFit="1" customWidth="1"/>
    <col min="84" max="84" width="195.19921875" bestFit="1" customWidth="1"/>
    <col min="85" max="85" width="61.19921875" bestFit="1" customWidth="1"/>
    <col min="86" max="86" width="145" bestFit="1" customWidth="1"/>
    <col min="87" max="87" width="120.69921875" bestFit="1" customWidth="1"/>
    <col min="88" max="88" width="156.5" bestFit="1" customWidth="1"/>
    <col min="89" max="89" width="219.19921875" bestFit="1" customWidth="1"/>
    <col min="90" max="90" width="161.5" bestFit="1" customWidth="1"/>
    <col min="91" max="91" width="161" bestFit="1" customWidth="1"/>
    <col min="92" max="92" width="62.5" bestFit="1" customWidth="1"/>
    <col min="93" max="93" width="161" bestFit="1" customWidth="1"/>
    <col min="94" max="94" width="74.5" bestFit="1" customWidth="1"/>
    <col min="95" max="95" width="59.69921875" bestFit="1" customWidth="1"/>
    <col min="96" max="96" width="56.19921875" bestFit="1" customWidth="1"/>
    <col min="97" max="97" width="23.69921875" bestFit="1" customWidth="1"/>
    <col min="98" max="98" width="67.5" bestFit="1" customWidth="1"/>
    <col min="99" max="99" width="145.69921875" bestFit="1" customWidth="1"/>
    <col min="100" max="100" width="95" bestFit="1" customWidth="1"/>
    <col min="101" max="102" width="255.69921875" bestFit="1" customWidth="1"/>
    <col min="103" max="103" width="82.69921875" bestFit="1" customWidth="1"/>
    <col min="104" max="104" width="162.19921875" bestFit="1" customWidth="1"/>
    <col min="105" max="105" width="255.69921875" bestFit="1" customWidth="1"/>
    <col min="106" max="106" width="63.69921875" bestFit="1" customWidth="1"/>
    <col min="107" max="107" width="30.69921875" bestFit="1" customWidth="1"/>
    <col min="108" max="108" width="91.19921875" bestFit="1" customWidth="1"/>
    <col min="109" max="109" width="77.19921875" bestFit="1" customWidth="1"/>
    <col min="110" max="110" width="227.19921875" bestFit="1" customWidth="1"/>
    <col min="111" max="111" width="255.69921875" bestFit="1" customWidth="1"/>
    <col min="112" max="112" width="173.69921875" bestFit="1" customWidth="1"/>
    <col min="113" max="113" width="82.5" bestFit="1" customWidth="1"/>
    <col min="114" max="114" width="230" bestFit="1" customWidth="1"/>
    <col min="115" max="115" width="242.19921875" bestFit="1" customWidth="1"/>
    <col min="116" max="116" width="255.69921875" bestFit="1" customWidth="1"/>
    <col min="117" max="117" width="199.5" bestFit="1" customWidth="1"/>
    <col min="118" max="118" width="157.69921875" bestFit="1" customWidth="1"/>
    <col min="119" max="119" width="255.69921875" bestFit="1" customWidth="1"/>
    <col min="120" max="120" width="200.19921875" bestFit="1" customWidth="1"/>
    <col min="121" max="121" width="255.69921875" bestFit="1" customWidth="1"/>
    <col min="122" max="122" width="243.19921875" bestFit="1" customWidth="1"/>
    <col min="123" max="123" width="156" bestFit="1" customWidth="1"/>
    <col min="124" max="124" width="110.19921875" bestFit="1" customWidth="1"/>
    <col min="125" max="125" width="255.69921875" bestFit="1" customWidth="1"/>
    <col min="126" max="126" width="142.19921875" bestFit="1" customWidth="1"/>
    <col min="127" max="127" width="95.69921875" bestFit="1" customWidth="1"/>
    <col min="128" max="129" width="255.69921875" bestFit="1" customWidth="1"/>
    <col min="130" max="130" width="212.69921875" bestFit="1" customWidth="1"/>
    <col min="131" max="131" width="246.5" bestFit="1" customWidth="1"/>
    <col min="132" max="133" width="255.69921875" bestFit="1" customWidth="1"/>
    <col min="134" max="134" width="112.5" bestFit="1" customWidth="1"/>
    <col min="135" max="135" width="116.5" bestFit="1" customWidth="1"/>
    <col min="136" max="136" width="199" bestFit="1" customWidth="1"/>
    <col min="137" max="137" width="148.69921875" bestFit="1" customWidth="1"/>
    <col min="138" max="138" width="133.69921875" bestFit="1" customWidth="1"/>
    <col min="139" max="139" width="255.69921875" bestFit="1" customWidth="1"/>
    <col min="140" max="140" width="213.69921875" bestFit="1" customWidth="1"/>
    <col min="141" max="141" width="255.69921875" bestFit="1" customWidth="1"/>
    <col min="142" max="142" width="182.69921875" bestFit="1" customWidth="1"/>
    <col min="143" max="143" width="168.19921875" bestFit="1" customWidth="1"/>
    <col min="144" max="144" width="165.69921875" bestFit="1" customWidth="1"/>
    <col min="145" max="145" width="139.19921875" bestFit="1" customWidth="1"/>
    <col min="146" max="146" width="56.69921875" bestFit="1" customWidth="1"/>
    <col min="147" max="147" width="79" bestFit="1" customWidth="1"/>
    <col min="148" max="148" width="110" bestFit="1" customWidth="1"/>
    <col min="149" max="149" width="153" bestFit="1" customWidth="1"/>
    <col min="150" max="150" width="171.69921875" bestFit="1" customWidth="1"/>
    <col min="151" max="151" width="193.69921875" bestFit="1" customWidth="1"/>
    <col min="152" max="152" width="183.19921875" bestFit="1" customWidth="1"/>
    <col min="153" max="153" width="100" bestFit="1" customWidth="1"/>
    <col min="154" max="154" width="255.69921875" bestFit="1" customWidth="1"/>
    <col min="155" max="155" width="242.19921875" bestFit="1" customWidth="1"/>
    <col min="156" max="156" width="187.19921875" bestFit="1" customWidth="1"/>
    <col min="157" max="157" width="201.5" bestFit="1" customWidth="1"/>
    <col min="158" max="158" width="226.5" bestFit="1" customWidth="1"/>
    <col min="159" max="159" width="169.69921875" bestFit="1" customWidth="1"/>
    <col min="160" max="161" width="255.69921875" bestFit="1" customWidth="1"/>
    <col min="162" max="162" width="75.19921875" bestFit="1" customWidth="1"/>
    <col min="163" max="163" width="124.5" bestFit="1" customWidth="1"/>
    <col min="164" max="164" width="60" bestFit="1" customWidth="1"/>
    <col min="165" max="165" width="255.69921875" bestFit="1" customWidth="1"/>
    <col min="166" max="166" width="144.69921875" bestFit="1" customWidth="1"/>
    <col min="167" max="167" width="94.19921875" bestFit="1" customWidth="1"/>
    <col min="168" max="168" width="118.69921875" bestFit="1" customWidth="1"/>
    <col min="169" max="169" width="85.69921875" bestFit="1" customWidth="1"/>
    <col min="170" max="170" width="143.69921875" bestFit="1" customWidth="1"/>
    <col min="171" max="171" width="57.19921875" bestFit="1" customWidth="1"/>
    <col min="172" max="172" width="98.19921875" bestFit="1" customWidth="1"/>
    <col min="173" max="173" width="75.69921875" bestFit="1" customWidth="1"/>
    <col min="174" max="174" width="70.69921875" bestFit="1" customWidth="1"/>
    <col min="175" max="175" width="67.69921875" bestFit="1" customWidth="1"/>
    <col min="176" max="176" width="23" bestFit="1" customWidth="1"/>
    <col min="177" max="177" width="226.69921875" bestFit="1" customWidth="1"/>
    <col min="178" max="178" width="61" bestFit="1" customWidth="1"/>
    <col min="179" max="179" width="115.19921875" bestFit="1" customWidth="1"/>
    <col min="180" max="180" width="127.19921875" bestFit="1" customWidth="1"/>
    <col min="181" max="181" width="255.69921875" bestFit="1" customWidth="1"/>
    <col min="182" max="182" width="223" bestFit="1" customWidth="1"/>
    <col min="183" max="183" width="255.69921875" bestFit="1" customWidth="1"/>
    <col min="184" max="184" width="52.19921875" bestFit="1" customWidth="1"/>
    <col min="185" max="185" width="89.19921875" bestFit="1" customWidth="1"/>
    <col min="186" max="186" width="185" bestFit="1" customWidth="1"/>
    <col min="187" max="187" width="115.19921875" bestFit="1" customWidth="1"/>
    <col min="188" max="188" width="89.19921875" bestFit="1" customWidth="1"/>
    <col min="189" max="189" width="76.69921875" bestFit="1" customWidth="1"/>
    <col min="190" max="190" width="48.69921875" bestFit="1" customWidth="1"/>
    <col min="191" max="191" width="63.19921875" bestFit="1" customWidth="1"/>
    <col min="192" max="192" width="49.69921875" bestFit="1" customWidth="1"/>
    <col min="193" max="193" width="137.19921875" bestFit="1" customWidth="1"/>
    <col min="194" max="194" width="52.19921875" bestFit="1" customWidth="1"/>
    <col min="195" max="195" width="84.19921875" bestFit="1" customWidth="1"/>
    <col min="196" max="196" width="73.69921875" bestFit="1" customWidth="1"/>
    <col min="197" max="197" width="43.69921875" bestFit="1" customWidth="1"/>
    <col min="198" max="198" width="67.69921875" bestFit="1" customWidth="1"/>
    <col min="199" max="199" width="57.69921875" bestFit="1" customWidth="1"/>
    <col min="200" max="200" width="77.19921875" bestFit="1" customWidth="1"/>
    <col min="201" max="201" width="90.69921875" bestFit="1" customWidth="1"/>
    <col min="202" max="202" width="49.19921875" bestFit="1" customWidth="1"/>
    <col min="203" max="203" width="37.69921875" bestFit="1" customWidth="1"/>
    <col min="204" max="204" width="59.19921875" bestFit="1" customWidth="1"/>
    <col min="205" max="205" width="65.69921875" bestFit="1" customWidth="1"/>
    <col min="206" max="206" width="93.19921875" bestFit="1" customWidth="1"/>
    <col min="207" max="207" width="72.69921875" bestFit="1" customWidth="1"/>
    <col min="208" max="208" width="125.5" bestFit="1" customWidth="1"/>
    <col min="209" max="209" width="118" bestFit="1" customWidth="1"/>
    <col min="210" max="210" width="106.19921875" bestFit="1" customWidth="1"/>
    <col min="211" max="211" width="51.69921875" bestFit="1" customWidth="1"/>
    <col min="212" max="212" width="255.69921875" bestFit="1" customWidth="1"/>
    <col min="213" max="213" width="199.19921875" bestFit="1" customWidth="1"/>
    <col min="214" max="214" width="156.19921875" bestFit="1" customWidth="1"/>
    <col min="215" max="215" width="151.19921875" bestFit="1" customWidth="1"/>
    <col min="216" max="216" width="173.19921875" bestFit="1" customWidth="1"/>
    <col min="217" max="217" width="229.69921875" bestFit="1" customWidth="1"/>
    <col min="218" max="218" width="255.69921875" bestFit="1" customWidth="1"/>
    <col min="219" max="219" width="107.19921875" bestFit="1" customWidth="1"/>
    <col min="220" max="220" width="93.5" bestFit="1" customWidth="1"/>
    <col min="221" max="221" width="54.19921875" bestFit="1" customWidth="1"/>
    <col min="222" max="222" width="46.19921875" bestFit="1" customWidth="1"/>
    <col min="223" max="223" width="89.69921875" bestFit="1" customWidth="1"/>
    <col min="224" max="224" width="52.69921875" bestFit="1" customWidth="1"/>
    <col min="225" max="225" width="57.19921875" bestFit="1" customWidth="1"/>
    <col min="226" max="226" width="129.19921875" bestFit="1" customWidth="1"/>
    <col min="227" max="227" width="91.69921875" bestFit="1" customWidth="1"/>
    <col min="228" max="228" width="82.19921875" bestFit="1" customWidth="1"/>
    <col min="229" max="229" width="111.5" bestFit="1" customWidth="1"/>
    <col min="230" max="230" width="55.69921875" bestFit="1" customWidth="1"/>
    <col min="231" max="231" width="151.69921875" bestFit="1" customWidth="1"/>
    <col min="232" max="232" width="121" bestFit="1" customWidth="1"/>
    <col min="233" max="233" width="174.69921875" bestFit="1" customWidth="1"/>
    <col min="234" max="234" width="98.5" bestFit="1" customWidth="1"/>
    <col min="235" max="235" width="36.19921875" bestFit="1" customWidth="1"/>
    <col min="236" max="236" width="86.5" bestFit="1" customWidth="1"/>
    <col min="237" max="237" width="73.19921875" bestFit="1" customWidth="1"/>
    <col min="238" max="238" width="86.19921875" bestFit="1" customWidth="1"/>
    <col min="239" max="239" width="60" bestFit="1" customWidth="1"/>
    <col min="240" max="240" width="103.19921875" bestFit="1" customWidth="1"/>
    <col min="241" max="241" width="114.5" bestFit="1" customWidth="1"/>
    <col min="242" max="242" width="246.19921875" bestFit="1" customWidth="1"/>
    <col min="243" max="243" width="255.69921875" bestFit="1" customWidth="1"/>
    <col min="244" max="244" width="157" bestFit="1" customWidth="1"/>
    <col min="245" max="245" width="105" bestFit="1" customWidth="1"/>
    <col min="246" max="246" width="137.69921875" bestFit="1" customWidth="1"/>
    <col min="247" max="247" width="191.69921875" bestFit="1" customWidth="1"/>
    <col min="248" max="248" width="69.5" bestFit="1" customWidth="1"/>
    <col min="249" max="249" width="201.5" bestFit="1" customWidth="1"/>
    <col min="250" max="250" width="255.69921875" bestFit="1" customWidth="1"/>
    <col min="251" max="251" width="153" bestFit="1" customWidth="1"/>
    <col min="252" max="252" width="255.69921875" bestFit="1" customWidth="1"/>
    <col min="253" max="253" width="115.19921875" bestFit="1" customWidth="1"/>
    <col min="254" max="254" width="58" bestFit="1" customWidth="1"/>
    <col min="255" max="255" width="44.19921875" bestFit="1" customWidth="1"/>
    <col min="256" max="256" width="121" bestFit="1" customWidth="1"/>
    <col min="257" max="257" width="119.69921875" bestFit="1" customWidth="1"/>
    <col min="258" max="258" width="80.69921875" bestFit="1" customWidth="1"/>
    <col min="259" max="259" width="26.69921875" bestFit="1" customWidth="1"/>
    <col min="260" max="260" width="114.69921875" bestFit="1" customWidth="1"/>
    <col min="261" max="261" width="136.19921875" bestFit="1" customWidth="1"/>
    <col min="262" max="262" width="164.69921875" bestFit="1" customWidth="1"/>
    <col min="263" max="263" width="144.69921875" bestFit="1" customWidth="1"/>
    <col min="264" max="264" width="143.69921875" bestFit="1" customWidth="1"/>
    <col min="265" max="265" width="144.19921875" bestFit="1" customWidth="1"/>
    <col min="266" max="266" width="131.19921875" bestFit="1" customWidth="1"/>
    <col min="267" max="267" width="138" bestFit="1" customWidth="1"/>
    <col min="268" max="268" width="64.5" bestFit="1" customWidth="1"/>
    <col min="269" max="269" width="86.5" bestFit="1" customWidth="1"/>
    <col min="270" max="270" width="71.19921875" bestFit="1" customWidth="1"/>
    <col min="271" max="271" width="207.69921875" bestFit="1" customWidth="1"/>
    <col min="272" max="272" width="50.19921875" bestFit="1" customWidth="1"/>
    <col min="273" max="273" width="178.69921875" bestFit="1" customWidth="1"/>
    <col min="274" max="274" width="68.19921875" bestFit="1" customWidth="1"/>
    <col min="275" max="275" width="60.69921875" bestFit="1" customWidth="1"/>
    <col min="276" max="276" width="108.5" bestFit="1" customWidth="1"/>
    <col min="277" max="277" width="63.19921875" bestFit="1" customWidth="1"/>
    <col min="278" max="278" width="71.19921875" bestFit="1" customWidth="1"/>
    <col min="279" max="279" width="255.69921875" bestFit="1" customWidth="1"/>
    <col min="280" max="280" width="146.19921875" bestFit="1" customWidth="1"/>
    <col min="281" max="281" width="97" bestFit="1" customWidth="1"/>
    <col min="282" max="282" width="87" bestFit="1" customWidth="1"/>
    <col min="283" max="283" width="148.69921875" bestFit="1" customWidth="1"/>
    <col min="284" max="284" width="28.69921875" bestFit="1" customWidth="1"/>
    <col min="285" max="285" width="108.5" bestFit="1" customWidth="1"/>
    <col min="286" max="286" width="136.69921875" bestFit="1" customWidth="1"/>
    <col min="287" max="287" width="84.19921875" bestFit="1" customWidth="1"/>
    <col min="288" max="288" width="38.69921875" bestFit="1" customWidth="1"/>
    <col min="289" max="289" width="58.5" bestFit="1" customWidth="1"/>
    <col min="290" max="290" width="117.19921875" bestFit="1" customWidth="1"/>
    <col min="291" max="291" width="151.5" bestFit="1" customWidth="1"/>
    <col min="292" max="292" width="93.19921875" bestFit="1" customWidth="1"/>
    <col min="293" max="293" width="209" bestFit="1" customWidth="1"/>
    <col min="294" max="294" width="32.19921875" bestFit="1" customWidth="1"/>
    <col min="295" max="295" width="142.19921875" bestFit="1" customWidth="1"/>
    <col min="296" max="296" width="255.69921875" bestFit="1" customWidth="1"/>
    <col min="297" max="297" width="134" bestFit="1" customWidth="1"/>
    <col min="298" max="298" width="128" bestFit="1" customWidth="1"/>
    <col min="299" max="299" width="75.19921875" bestFit="1" customWidth="1"/>
    <col min="300" max="300" width="120.19921875" bestFit="1" customWidth="1"/>
    <col min="301" max="301" width="199" bestFit="1" customWidth="1"/>
    <col min="302" max="302" width="144.69921875" bestFit="1" customWidth="1"/>
    <col min="303" max="303" width="96.19921875" bestFit="1" customWidth="1"/>
    <col min="304" max="304" width="82" bestFit="1" customWidth="1"/>
    <col min="305" max="305" width="141.19921875" bestFit="1" customWidth="1"/>
    <col min="306" max="306" width="183.5" bestFit="1" customWidth="1"/>
    <col min="307" max="307" width="255.69921875" bestFit="1" customWidth="1"/>
    <col min="308" max="308" width="77.5" bestFit="1" customWidth="1"/>
    <col min="309" max="309" width="242.19921875" bestFit="1" customWidth="1"/>
    <col min="310" max="310" width="90.69921875" bestFit="1" customWidth="1"/>
    <col min="311" max="311" width="219.5" bestFit="1" customWidth="1"/>
    <col min="312" max="312" width="39.19921875" bestFit="1" customWidth="1"/>
    <col min="313" max="313" width="185.19921875" bestFit="1" customWidth="1"/>
    <col min="314" max="314" width="112.19921875" bestFit="1" customWidth="1"/>
    <col min="315" max="315" width="101.5" bestFit="1" customWidth="1"/>
    <col min="316" max="316" width="66.5" bestFit="1" customWidth="1"/>
    <col min="317" max="317" width="85.69921875" bestFit="1" customWidth="1"/>
    <col min="318" max="318" width="79.5" bestFit="1" customWidth="1"/>
    <col min="319" max="319" width="90.69921875" bestFit="1" customWidth="1"/>
    <col min="320" max="320" width="174.19921875" bestFit="1" customWidth="1"/>
    <col min="321" max="321" width="107.69921875" bestFit="1" customWidth="1"/>
    <col min="322" max="322" width="157.19921875" bestFit="1" customWidth="1"/>
    <col min="323" max="323" width="224.69921875" bestFit="1" customWidth="1"/>
    <col min="324" max="324" width="216.19921875" bestFit="1" customWidth="1"/>
    <col min="325" max="325" width="187.69921875" bestFit="1" customWidth="1"/>
    <col min="326" max="326" width="229" bestFit="1" customWidth="1"/>
    <col min="327" max="327" width="196.19921875" bestFit="1" customWidth="1"/>
    <col min="328" max="328" width="116.5" bestFit="1" customWidth="1"/>
    <col min="329" max="329" width="159.69921875" bestFit="1" customWidth="1"/>
    <col min="330" max="330" width="136.69921875" bestFit="1" customWidth="1"/>
    <col min="331" max="331" width="51.19921875" bestFit="1" customWidth="1"/>
    <col min="332" max="332" width="255.69921875" bestFit="1" customWidth="1"/>
    <col min="333" max="333" width="198.69921875" bestFit="1" customWidth="1"/>
    <col min="334" max="334" width="63.19921875" bestFit="1" customWidth="1"/>
    <col min="335" max="335" width="203.5" bestFit="1" customWidth="1"/>
    <col min="336" max="336" width="130.19921875" bestFit="1" customWidth="1"/>
    <col min="337" max="337" width="60.19921875" bestFit="1" customWidth="1"/>
    <col min="338" max="338" width="54.69921875" bestFit="1" customWidth="1"/>
    <col min="339" max="339" width="57.69921875" bestFit="1" customWidth="1"/>
    <col min="340" max="340" width="101.69921875" bestFit="1" customWidth="1"/>
    <col min="341" max="341" width="39.5" bestFit="1" customWidth="1"/>
    <col min="342" max="342" width="40" bestFit="1" customWidth="1"/>
    <col min="343" max="343" width="160.19921875" bestFit="1" customWidth="1"/>
    <col min="344" max="344" width="134.69921875" bestFit="1" customWidth="1"/>
    <col min="345" max="345" width="193.5" bestFit="1" customWidth="1"/>
    <col min="346" max="346" width="76.5" bestFit="1" customWidth="1"/>
    <col min="347" max="347" width="168" bestFit="1" customWidth="1"/>
    <col min="348" max="348" width="255.69921875" bestFit="1" customWidth="1"/>
    <col min="349" max="349" width="143.5" bestFit="1" customWidth="1"/>
    <col min="350" max="350" width="157.5" bestFit="1" customWidth="1"/>
    <col min="351" max="351" width="217" bestFit="1" customWidth="1"/>
    <col min="352" max="352" width="57.69921875" bestFit="1" customWidth="1"/>
    <col min="353" max="354" width="255.69921875" bestFit="1" customWidth="1"/>
    <col min="355" max="355" width="46.19921875" bestFit="1" customWidth="1"/>
    <col min="356" max="356" width="254.19921875" bestFit="1" customWidth="1"/>
    <col min="357" max="357" width="141.19921875" bestFit="1" customWidth="1"/>
    <col min="358" max="358" width="79.19921875" bestFit="1" customWidth="1"/>
    <col min="359" max="359" width="185.69921875" bestFit="1" customWidth="1"/>
    <col min="360" max="360" width="72.69921875" bestFit="1" customWidth="1"/>
    <col min="361" max="361" width="210.69921875" bestFit="1" customWidth="1"/>
    <col min="362" max="362" width="211.69921875" bestFit="1" customWidth="1"/>
    <col min="363" max="363" width="255.69921875" bestFit="1" customWidth="1"/>
    <col min="364" max="364" width="143.69921875" bestFit="1" customWidth="1"/>
    <col min="365" max="365" width="214.19921875" bestFit="1" customWidth="1"/>
    <col min="366" max="366" width="182" bestFit="1" customWidth="1"/>
    <col min="367" max="367" width="231.19921875" bestFit="1" customWidth="1"/>
    <col min="368" max="368" width="255.69921875" bestFit="1" customWidth="1"/>
    <col min="369" max="369" width="73.69921875" bestFit="1" customWidth="1"/>
    <col min="370" max="370" width="56.69921875" bestFit="1" customWidth="1"/>
    <col min="371" max="371" width="120.69921875" bestFit="1" customWidth="1"/>
    <col min="372" max="372" width="102.69921875" bestFit="1" customWidth="1"/>
    <col min="373" max="373" width="113.5" bestFit="1" customWidth="1"/>
    <col min="374" max="374" width="76" bestFit="1" customWidth="1"/>
    <col min="375" max="375" width="52.19921875" bestFit="1" customWidth="1"/>
    <col min="376" max="376" width="127.69921875" bestFit="1" customWidth="1"/>
    <col min="377" max="377" width="116.19921875" bestFit="1" customWidth="1"/>
    <col min="378" max="378" width="58.19921875" bestFit="1" customWidth="1"/>
    <col min="379" max="379" width="68.69921875" bestFit="1" customWidth="1"/>
    <col min="380" max="380" width="118.19921875" bestFit="1" customWidth="1"/>
    <col min="381" max="381" width="110.19921875" bestFit="1" customWidth="1"/>
    <col min="382" max="382" width="175" bestFit="1" customWidth="1"/>
    <col min="383" max="384" width="255.69921875" bestFit="1" customWidth="1"/>
    <col min="385" max="385" width="100" bestFit="1" customWidth="1"/>
    <col min="386" max="387" width="255.69921875" bestFit="1" customWidth="1"/>
    <col min="388" max="388" width="24.5" bestFit="1" customWidth="1"/>
    <col min="389" max="389" width="181" bestFit="1" customWidth="1"/>
    <col min="390" max="390" width="52.19921875" bestFit="1" customWidth="1"/>
    <col min="391" max="391" width="90" bestFit="1" customWidth="1"/>
    <col min="392" max="392" width="255.69921875" bestFit="1" customWidth="1"/>
    <col min="393" max="393" width="56" bestFit="1" customWidth="1"/>
    <col min="394" max="394" width="44.69921875" bestFit="1" customWidth="1"/>
    <col min="395" max="395" width="53" bestFit="1" customWidth="1"/>
    <col min="396" max="396" width="186.5" bestFit="1" customWidth="1"/>
    <col min="397" max="397" width="52.5" bestFit="1" customWidth="1"/>
    <col min="398" max="398" width="32" bestFit="1" customWidth="1"/>
    <col min="399" max="399" width="255.69921875" bestFit="1" customWidth="1"/>
    <col min="400" max="400" width="145" bestFit="1" customWidth="1"/>
    <col min="401" max="401" width="178" bestFit="1" customWidth="1"/>
    <col min="402" max="402" width="76.5" bestFit="1" customWidth="1"/>
    <col min="403" max="403" width="125.69921875" bestFit="1" customWidth="1"/>
    <col min="404" max="404" width="130.5" bestFit="1" customWidth="1"/>
    <col min="405" max="405" width="90.19921875" bestFit="1" customWidth="1"/>
    <col min="406" max="406" width="123.19921875" bestFit="1" customWidth="1"/>
    <col min="407" max="407" width="68.69921875" bestFit="1" customWidth="1"/>
    <col min="408" max="408" width="107.69921875" bestFit="1" customWidth="1"/>
    <col min="409" max="409" width="57.19921875" bestFit="1" customWidth="1"/>
    <col min="410" max="410" width="54.5" bestFit="1" customWidth="1"/>
    <col min="411" max="411" width="255.69921875" bestFit="1" customWidth="1"/>
    <col min="412" max="412" width="105.5" bestFit="1" customWidth="1"/>
    <col min="413" max="413" width="231.69921875" bestFit="1" customWidth="1"/>
    <col min="414" max="414" width="94.19921875" bestFit="1" customWidth="1"/>
    <col min="415" max="415" width="221.69921875" bestFit="1" customWidth="1"/>
    <col min="416" max="416" width="210.19921875" bestFit="1" customWidth="1"/>
    <col min="417" max="418" width="255.69921875" bestFit="1" customWidth="1"/>
    <col min="419" max="419" width="64.69921875" bestFit="1" customWidth="1"/>
    <col min="420" max="420" width="69.69921875" bestFit="1" customWidth="1"/>
    <col min="421" max="421" width="69.5" bestFit="1" customWidth="1"/>
    <col min="422" max="422" width="156.19921875" bestFit="1" customWidth="1"/>
    <col min="423" max="423" width="219.69921875" bestFit="1" customWidth="1"/>
    <col min="424" max="424" width="252" bestFit="1" customWidth="1"/>
    <col min="425" max="425" width="160.69921875" bestFit="1" customWidth="1"/>
    <col min="426" max="426" width="170.19921875" bestFit="1" customWidth="1"/>
    <col min="427" max="427" width="187.19921875" bestFit="1" customWidth="1"/>
    <col min="428" max="428" width="149.19921875" bestFit="1" customWidth="1"/>
    <col min="429" max="429" width="24.19921875" bestFit="1" customWidth="1"/>
    <col min="430" max="430" width="143.69921875" bestFit="1" customWidth="1"/>
    <col min="431" max="431" width="109.19921875" bestFit="1" customWidth="1"/>
    <col min="432" max="432" width="53" bestFit="1" customWidth="1"/>
    <col min="433" max="433" width="84" bestFit="1" customWidth="1"/>
    <col min="434" max="434" width="76.69921875" bestFit="1" customWidth="1"/>
    <col min="435" max="435" width="41" bestFit="1" customWidth="1"/>
    <col min="436" max="436" width="56.69921875" bestFit="1" customWidth="1"/>
    <col min="437" max="437" width="27.69921875" bestFit="1" customWidth="1"/>
    <col min="438" max="438" width="149.69921875" bestFit="1" customWidth="1"/>
    <col min="439" max="439" width="99.5" bestFit="1" customWidth="1"/>
    <col min="440" max="440" width="176" bestFit="1" customWidth="1"/>
    <col min="441" max="441" width="134.5" bestFit="1" customWidth="1"/>
    <col min="442" max="442" width="255.69921875" bestFit="1" customWidth="1"/>
    <col min="443" max="443" width="224.19921875" bestFit="1" customWidth="1"/>
    <col min="444" max="444" width="83.5" bestFit="1" customWidth="1"/>
    <col min="445" max="445" width="177.69921875" bestFit="1" customWidth="1"/>
    <col min="446" max="446" width="38" bestFit="1" customWidth="1"/>
    <col min="447" max="447" width="96.19921875" bestFit="1" customWidth="1"/>
    <col min="448" max="448" width="82" bestFit="1" customWidth="1"/>
    <col min="449" max="449" width="43.19921875" bestFit="1" customWidth="1"/>
    <col min="450" max="450" width="103.19921875" bestFit="1" customWidth="1"/>
    <col min="451" max="451" width="116" bestFit="1" customWidth="1"/>
    <col min="452" max="452" width="92" bestFit="1" customWidth="1"/>
    <col min="453" max="453" width="147.19921875" bestFit="1" customWidth="1"/>
    <col min="454" max="454" width="163.69921875" bestFit="1" customWidth="1"/>
    <col min="455" max="455" width="105" bestFit="1" customWidth="1"/>
    <col min="456" max="456" width="114.69921875" bestFit="1" customWidth="1"/>
    <col min="457" max="457" width="111.19921875" bestFit="1" customWidth="1"/>
    <col min="458" max="458" width="116.69921875" bestFit="1" customWidth="1"/>
    <col min="459" max="459" width="74" bestFit="1" customWidth="1"/>
    <col min="460" max="460" width="72.69921875" bestFit="1" customWidth="1"/>
    <col min="461" max="461" width="120" bestFit="1" customWidth="1"/>
    <col min="462" max="462" width="93.19921875" bestFit="1" customWidth="1"/>
    <col min="463" max="463" width="103" bestFit="1" customWidth="1"/>
    <col min="464" max="464" width="97.5" bestFit="1" customWidth="1"/>
    <col min="465" max="465" width="217.19921875" bestFit="1" customWidth="1"/>
    <col min="466" max="466" width="65.5" bestFit="1" customWidth="1"/>
    <col min="467" max="467" width="255.69921875" bestFit="1" customWidth="1"/>
    <col min="468" max="468" width="137.19921875" bestFit="1" customWidth="1"/>
    <col min="469" max="469" width="34" bestFit="1" customWidth="1"/>
    <col min="470" max="470" width="90.69921875" bestFit="1" customWidth="1"/>
    <col min="471" max="471" width="129.5" bestFit="1" customWidth="1"/>
    <col min="472" max="472" width="77.19921875" bestFit="1" customWidth="1"/>
    <col min="473" max="473" width="82.69921875" bestFit="1" customWidth="1"/>
    <col min="474" max="474" width="41.69921875" bestFit="1" customWidth="1"/>
    <col min="475" max="475" width="139.19921875" bestFit="1" customWidth="1"/>
    <col min="476" max="476" width="61.19921875" bestFit="1" customWidth="1"/>
    <col min="477" max="477" width="26" bestFit="1" customWidth="1"/>
    <col min="478" max="479" width="255.69921875" bestFit="1" customWidth="1"/>
    <col min="480" max="480" width="119.19921875" bestFit="1" customWidth="1"/>
    <col min="481" max="481" width="47" bestFit="1" customWidth="1"/>
    <col min="482" max="482" width="133.5" bestFit="1" customWidth="1"/>
    <col min="483" max="483" width="75.69921875" bestFit="1" customWidth="1"/>
    <col min="484" max="484" width="147.19921875" bestFit="1" customWidth="1"/>
    <col min="485" max="485" width="152.19921875" bestFit="1" customWidth="1"/>
    <col min="486" max="486" width="89.5" bestFit="1" customWidth="1"/>
    <col min="487" max="487" width="61.69921875" bestFit="1" customWidth="1"/>
    <col min="488" max="488" width="85.19921875" bestFit="1" customWidth="1"/>
    <col min="489" max="489" width="88" bestFit="1" customWidth="1"/>
    <col min="490" max="490" width="162.69921875" bestFit="1" customWidth="1"/>
    <col min="491" max="491" width="214.5" bestFit="1" customWidth="1"/>
    <col min="492" max="492" width="124.69921875" bestFit="1" customWidth="1"/>
    <col min="493" max="493" width="175.69921875" bestFit="1" customWidth="1"/>
    <col min="494" max="494" width="99.69921875" bestFit="1" customWidth="1"/>
    <col min="495" max="495" width="99.19921875" bestFit="1" customWidth="1"/>
    <col min="496" max="496" width="58.69921875" bestFit="1" customWidth="1"/>
    <col min="497" max="497" width="40.19921875" bestFit="1" customWidth="1"/>
    <col min="498" max="498" width="184.69921875" bestFit="1" customWidth="1"/>
    <col min="499" max="499" width="150" bestFit="1" customWidth="1"/>
    <col min="500" max="500" width="104.69921875" bestFit="1" customWidth="1"/>
    <col min="501" max="501" width="101.5" bestFit="1" customWidth="1"/>
    <col min="502" max="502" width="92.69921875" bestFit="1" customWidth="1"/>
    <col min="503" max="503" width="98" bestFit="1" customWidth="1"/>
    <col min="504" max="504" width="158.19921875" bestFit="1" customWidth="1"/>
    <col min="505" max="505" width="255.69921875" bestFit="1" customWidth="1"/>
    <col min="506" max="506" width="42.69921875" bestFit="1" customWidth="1"/>
    <col min="507" max="507" width="134" bestFit="1" customWidth="1"/>
    <col min="508" max="508" width="82.19921875" bestFit="1" customWidth="1"/>
    <col min="509" max="509" width="159.5" bestFit="1" customWidth="1"/>
    <col min="510" max="510" width="255.69921875" bestFit="1" customWidth="1"/>
    <col min="511" max="511" width="210.69921875" bestFit="1" customWidth="1"/>
    <col min="512" max="512" width="128" bestFit="1" customWidth="1"/>
    <col min="513" max="513" width="65.69921875" bestFit="1" customWidth="1"/>
    <col min="514" max="514" width="255.69921875" bestFit="1" customWidth="1"/>
    <col min="515" max="515" width="46.19921875" bestFit="1" customWidth="1"/>
    <col min="516" max="516" width="153.19921875" bestFit="1" customWidth="1"/>
    <col min="517" max="517" width="191.19921875" bestFit="1" customWidth="1"/>
    <col min="518" max="518" width="139.69921875" bestFit="1" customWidth="1"/>
    <col min="519" max="519" width="188.69921875" bestFit="1" customWidth="1"/>
    <col min="520" max="520" width="137.19921875" bestFit="1" customWidth="1"/>
    <col min="521" max="521" width="140" bestFit="1" customWidth="1"/>
    <col min="522" max="522" width="192.5" bestFit="1" customWidth="1"/>
    <col min="523" max="523" width="255.69921875" bestFit="1" customWidth="1"/>
    <col min="524" max="524" width="84.19921875" bestFit="1" customWidth="1"/>
    <col min="525" max="525" width="89.69921875" bestFit="1" customWidth="1"/>
    <col min="526" max="526" width="54.69921875" bestFit="1" customWidth="1"/>
    <col min="527" max="527" width="208.19921875" bestFit="1" customWidth="1"/>
    <col min="528" max="528" width="52.19921875" bestFit="1" customWidth="1"/>
    <col min="529" max="529" width="91.5" bestFit="1" customWidth="1"/>
    <col min="530" max="530" width="206.69921875" bestFit="1" customWidth="1"/>
    <col min="531" max="531" width="113.69921875" bestFit="1" customWidth="1"/>
    <col min="532" max="532" width="89" bestFit="1" customWidth="1"/>
    <col min="533" max="533" width="74" bestFit="1" customWidth="1"/>
    <col min="534" max="534" width="94.69921875" bestFit="1" customWidth="1"/>
    <col min="535" max="535" width="143.5" bestFit="1" customWidth="1"/>
    <col min="536" max="536" width="124.5" bestFit="1" customWidth="1"/>
    <col min="537" max="537" width="226.69921875" bestFit="1" customWidth="1"/>
    <col min="538" max="538" width="255.69921875" bestFit="1" customWidth="1"/>
    <col min="539" max="539" width="96" bestFit="1" customWidth="1"/>
    <col min="540" max="540" width="118.5" bestFit="1" customWidth="1"/>
    <col min="541" max="541" width="192" bestFit="1" customWidth="1"/>
    <col min="542" max="542" width="241.5" bestFit="1" customWidth="1"/>
    <col min="543" max="543" width="100.69921875" bestFit="1" customWidth="1"/>
    <col min="544" max="544" width="255.69921875" bestFit="1" customWidth="1"/>
    <col min="545" max="545" width="77.19921875" bestFit="1" customWidth="1"/>
    <col min="546" max="546" width="85.5" bestFit="1" customWidth="1"/>
    <col min="547" max="548" width="255.69921875" bestFit="1" customWidth="1"/>
    <col min="549" max="549" width="166.19921875" bestFit="1" customWidth="1"/>
    <col min="550" max="550" width="130.5" bestFit="1" customWidth="1"/>
    <col min="551" max="551" width="255.69921875" bestFit="1" customWidth="1"/>
    <col min="552" max="552" width="200.19921875" bestFit="1" customWidth="1"/>
    <col min="553" max="553" width="255.69921875" bestFit="1" customWidth="1"/>
    <col min="554" max="554" width="152.69921875" bestFit="1" customWidth="1"/>
    <col min="555" max="555" width="179.19921875" bestFit="1" customWidth="1"/>
    <col min="556" max="556" width="174" bestFit="1" customWidth="1"/>
    <col min="557" max="557" width="129.5" bestFit="1" customWidth="1"/>
    <col min="558" max="558" width="45.5" bestFit="1" customWidth="1"/>
    <col min="559" max="559" width="162.69921875" bestFit="1" customWidth="1"/>
    <col min="560" max="560" width="66.69921875" bestFit="1" customWidth="1"/>
    <col min="561" max="561" width="180.19921875" bestFit="1" customWidth="1"/>
    <col min="562" max="562" width="255.69921875" bestFit="1" customWidth="1"/>
    <col min="563" max="563" width="65" bestFit="1" customWidth="1"/>
    <col min="564" max="564" width="28.5" bestFit="1" customWidth="1"/>
    <col min="565" max="565" width="62" bestFit="1" customWidth="1"/>
    <col min="566" max="566" width="99.69921875" bestFit="1" customWidth="1"/>
    <col min="567" max="567" width="147.5" bestFit="1" customWidth="1"/>
    <col min="568" max="568" width="105.69921875" bestFit="1" customWidth="1"/>
    <col min="569" max="569" width="80.69921875" bestFit="1" customWidth="1"/>
    <col min="570" max="570" width="204.69921875" bestFit="1" customWidth="1"/>
    <col min="571" max="571" width="110.5" bestFit="1" customWidth="1"/>
    <col min="572" max="572" width="49.69921875" bestFit="1" customWidth="1"/>
    <col min="573" max="573" width="197.5" bestFit="1" customWidth="1"/>
    <col min="574" max="574" width="74.19921875" bestFit="1" customWidth="1"/>
    <col min="575" max="575" width="62.19921875" bestFit="1" customWidth="1"/>
    <col min="576" max="576" width="100.69921875" bestFit="1" customWidth="1"/>
    <col min="577" max="577" width="75.19921875" bestFit="1" customWidth="1"/>
    <col min="578" max="578" width="55.5" bestFit="1" customWidth="1"/>
    <col min="579" max="579" width="64.69921875" bestFit="1" customWidth="1"/>
    <col min="580" max="580" width="255.69921875" bestFit="1" customWidth="1"/>
    <col min="581" max="581" width="91.19921875" bestFit="1" customWidth="1"/>
    <col min="582" max="582" width="182.5" bestFit="1" customWidth="1"/>
    <col min="583" max="583" width="255.69921875" bestFit="1" customWidth="1"/>
    <col min="584" max="584" width="125.69921875" bestFit="1" customWidth="1"/>
    <col min="585" max="585" width="122.5" bestFit="1" customWidth="1"/>
    <col min="586" max="586" width="115" bestFit="1" customWidth="1"/>
    <col min="587" max="587" width="123.5" bestFit="1" customWidth="1"/>
    <col min="588" max="588" width="76.69921875" bestFit="1" customWidth="1"/>
    <col min="589" max="589" width="255.69921875" bestFit="1" customWidth="1"/>
    <col min="590" max="590" width="111.5" bestFit="1" customWidth="1"/>
    <col min="591" max="591" width="255.69921875" bestFit="1" customWidth="1"/>
    <col min="592" max="592" width="98.19921875" bestFit="1" customWidth="1"/>
    <col min="593" max="593" width="75.5" bestFit="1" customWidth="1"/>
    <col min="594" max="594" width="74.69921875" bestFit="1" customWidth="1"/>
    <col min="595" max="595" width="113.5" bestFit="1" customWidth="1"/>
    <col min="596" max="596" width="138" bestFit="1" customWidth="1"/>
    <col min="597" max="597" width="116.69921875" bestFit="1" customWidth="1"/>
    <col min="598" max="598" width="69.19921875" bestFit="1" customWidth="1"/>
    <col min="599" max="599" width="175.19921875" bestFit="1" customWidth="1"/>
    <col min="600" max="600" width="150.19921875" bestFit="1" customWidth="1"/>
    <col min="601" max="602" width="255.69921875" bestFit="1" customWidth="1"/>
    <col min="603" max="603" width="113" bestFit="1" customWidth="1"/>
    <col min="604" max="604" width="30.19921875" bestFit="1" customWidth="1"/>
    <col min="605" max="605" width="175.69921875" bestFit="1" customWidth="1"/>
    <col min="606" max="606" width="79.5" bestFit="1" customWidth="1"/>
    <col min="607" max="607" width="51.5" bestFit="1" customWidth="1"/>
    <col min="608" max="608" width="222.5" bestFit="1" customWidth="1"/>
    <col min="609" max="609" width="66.19921875" bestFit="1" customWidth="1"/>
    <col min="610" max="610" width="195.19921875" bestFit="1" customWidth="1"/>
    <col min="611" max="611" width="157.19921875" bestFit="1" customWidth="1"/>
    <col min="612" max="612" width="81.5" bestFit="1" customWidth="1"/>
    <col min="613" max="613" width="32" bestFit="1" customWidth="1"/>
    <col min="614" max="614" width="255.69921875" bestFit="1" customWidth="1"/>
    <col min="615" max="615" width="37.69921875" bestFit="1" customWidth="1"/>
    <col min="616" max="616" width="49.19921875" bestFit="1" customWidth="1"/>
    <col min="617" max="617" width="43.19921875" bestFit="1" customWidth="1"/>
    <col min="618" max="618" width="249.69921875" bestFit="1" customWidth="1"/>
    <col min="619" max="619" width="55" bestFit="1" customWidth="1"/>
    <col min="620" max="620" width="98.19921875" bestFit="1" customWidth="1"/>
    <col min="621" max="621" width="166.19921875" bestFit="1" customWidth="1"/>
    <col min="622" max="622" width="170.69921875" bestFit="1" customWidth="1"/>
    <col min="623" max="623" width="124" bestFit="1" customWidth="1"/>
    <col min="624" max="624" width="111.69921875" bestFit="1" customWidth="1"/>
    <col min="625" max="625" width="94" bestFit="1" customWidth="1"/>
    <col min="626" max="626" width="133.69921875" bestFit="1" customWidth="1"/>
    <col min="627" max="627" width="100.19921875" bestFit="1" customWidth="1"/>
    <col min="628" max="628" width="255.69921875" bestFit="1" customWidth="1"/>
    <col min="629" max="629" width="125.69921875" bestFit="1" customWidth="1"/>
    <col min="630" max="630" width="218.19921875" bestFit="1" customWidth="1"/>
    <col min="631" max="631" width="226" bestFit="1" customWidth="1"/>
    <col min="632" max="632" width="101.19921875" bestFit="1" customWidth="1"/>
    <col min="633" max="633" width="75.69921875" bestFit="1" customWidth="1"/>
    <col min="634" max="634" width="42.69921875" bestFit="1" customWidth="1"/>
    <col min="635" max="635" width="112.19921875" bestFit="1" customWidth="1"/>
    <col min="636" max="636" width="77.69921875" bestFit="1" customWidth="1"/>
    <col min="637" max="637" width="97.19921875" bestFit="1" customWidth="1"/>
    <col min="638" max="638" width="202" bestFit="1" customWidth="1"/>
    <col min="639" max="639" width="209.19921875" bestFit="1" customWidth="1"/>
    <col min="640" max="640" width="255.69921875" bestFit="1" customWidth="1"/>
    <col min="641" max="641" width="169.5" bestFit="1" customWidth="1"/>
    <col min="642" max="642" width="61.69921875" bestFit="1" customWidth="1"/>
    <col min="643" max="643" width="63.69921875" bestFit="1" customWidth="1"/>
    <col min="644" max="644" width="237.19921875" bestFit="1" customWidth="1"/>
    <col min="645" max="645" width="59.69921875" bestFit="1" customWidth="1"/>
    <col min="646" max="646" width="68.69921875" bestFit="1" customWidth="1"/>
    <col min="647" max="647" width="78" bestFit="1" customWidth="1"/>
    <col min="648" max="648" width="61.5" bestFit="1" customWidth="1"/>
    <col min="649" max="650" width="43.19921875" bestFit="1" customWidth="1"/>
    <col min="651" max="651" width="76.19921875" bestFit="1" customWidth="1"/>
    <col min="652" max="652" width="165.69921875" bestFit="1" customWidth="1"/>
    <col min="653" max="653" width="82.69921875" bestFit="1" customWidth="1"/>
    <col min="654" max="654" width="153.69921875" bestFit="1" customWidth="1"/>
    <col min="655" max="655" width="59.19921875" bestFit="1" customWidth="1"/>
    <col min="656" max="656" width="126.19921875" bestFit="1" customWidth="1"/>
    <col min="657" max="657" width="88" bestFit="1" customWidth="1"/>
    <col min="658" max="658" width="49.19921875" bestFit="1" customWidth="1"/>
    <col min="659" max="659" width="83.69921875" bestFit="1" customWidth="1"/>
    <col min="660" max="660" width="113.5" bestFit="1" customWidth="1"/>
    <col min="661" max="661" width="153.69921875" bestFit="1" customWidth="1"/>
    <col min="662" max="662" width="38.19921875" bestFit="1" customWidth="1"/>
    <col min="663" max="663" width="145.5" bestFit="1" customWidth="1"/>
    <col min="664" max="664" width="47.5" bestFit="1" customWidth="1"/>
    <col min="665" max="665" width="201.19921875" bestFit="1" customWidth="1"/>
    <col min="666" max="666" width="186.19921875" bestFit="1" customWidth="1"/>
    <col min="667" max="667" width="183.69921875" bestFit="1" customWidth="1"/>
    <col min="668" max="668" width="165.19921875" bestFit="1" customWidth="1"/>
    <col min="669" max="669" width="125.19921875" bestFit="1" customWidth="1"/>
    <col min="670" max="670" width="125.69921875" bestFit="1" customWidth="1"/>
    <col min="671" max="671" width="206" bestFit="1" customWidth="1"/>
    <col min="672" max="672" width="209" bestFit="1" customWidth="1"/>
    <col min="673" max="673" width="26" bestFit="1" customWidth="1"/>
    <col min="674" max="674" width="154.19921875" bestFit="1" customWidth="1"/>
    <col min="675" max="675" width="149.69921875" bestFit="1" customWidth="1"/>
    <col min="676" max="676" width="110.19921875" bestFit="1" customWidth="1"/>
    <col min="677" max="677" width="234.19921875" bestFit="1" customWidth="1"/>
    <col min="678" max="678" width="251.19921875" bestFit="1" customWidth="1"/>
    <col min="679" max="679" width="115.69921875" bestFit="1" customWidth="1"/>
    <col min="680" max="680" width="255.69921875" bestFit="1" customWidth="1"/>
    <col min="681" max="681" width="241.5" bestFit="1" customWidth="1"/>
    <col min="682" max="682" width="255.69921875" bestFit="1" customWidth="1"/>
    <col min="683" max="683" width="202" bestFit="1" customWidth="1"/>
    <col min="684" max="684" width="72.69921875" bestFit="1" customWidth="1"/>
    <col min="685" max="685" width="66.19921875" bestFit="1" customWidth="1"/>
    <col min="686" max="686" width="107.19921875" bestFit="1" customWidth="1"/>
    <col min="687" max="687" width="90.69921875" bestFit="1" customWidth="1"/>
    <col min="688" max="688" width="167.5" bestFit="1" customWidth="1"/>
    <col min="689" max="689" width="137.19921875" bestFit="1" customWidth="1"/>
    <col min="690" max="690" width="46.69921875" bestFit="1" customWidth="1"/>
    <col min="691" max="691" width="255.69921875" bestFit="1" customWidth="1"/>
    <col min="692" max="692" width="40.5" bestFit="1" customWidth="1"/>
    <col min="693" max="693" width="110.69921875" bestFit="1" customWidth="1"/>
    <col min="694" max="694" width="230" bestFit="1" customWidth="1"/>
    <col min="695" max="695" width="141.69921875" bestFit="1" customWidth="1"/>
    <col min="696" max="696" width="255.69921875" bestFit="1" customWidth="1"/>
    <col min="697" max="697" width="71.69921875" bestFit="1" customWidth="1"/>
    <col min="698" max="698" width="81.19921875" bestFit="1" customWidth="1"/>
    <col min="699" max="699" width="113.69921875" bestFit="1" customWidth="1"/>
    <col min="700" max="700" width="146.19921875" bestFit="1" customWidth="1"/>
    <col min="701" max="701" width="72.69921875" bestFit="1" customWidth="1"/>
    <col min="702" max="702" width="175" bestFit="1" customWidth="1"/>
    <col min="703" max="703" width="43.19921875" bestFit="1" customWidth="1"/>
    <col min="704" max="704" width="46.69921875" bestFit="1" customWidth="1"/>
    <col min="705" max="705" width="115" bestFit="1" customWidth="1"/>
    <col min="706" max="706" width="74.19921875" bestFit="1" customWidth="1"/>
    <col min="707" max="707" width="47.69921875" bestFit="1" customWidth="1"/>
    <col min="708" max="708" width="118.69921875" bestFit="1" customWidth="1"/>
    <col min="709" max="709" width="138.69921875" bestFit="1" customWidth="1"/>
    <col min="710" max="710" width="111.19921875" bestFit="1" customWidth="1"/>
    <col min="711" max="711" width="68.5" bestFit="1" customWidth="1"/>
    <col min="712" max="712" width="82.69921875" bestFit="1" customWidth="1"/>
    <col min="713" max="713" width="117" bestFit="1" customWidth="1"/>
    <col min="714" max="714" width="119.69921875" bestFit="1" customWidth="1"/>
    <col min="715" max="715" width="107.19921875" bestFit="1" customWidth="1"/>
    <col min="716" max="716" width="56.5" bestFit="1" customWidth="1"/>
    <col min="717" max="717" width="44.19921875" bestFit="1" customWidth="1"/>
    <col min="718" max="718" width="32.5" bestFit="1" customWidth="1"/>
    <col min="719" max="719" width="53" bestFit="1" customWidth="1"/>
    <col min="720" max="720" width="99.5" bestFit="1" customWidth="1"/>
    <col min="721" max="721" width="91.69921875" bestFit="1" customWidth="1"/>
    <col min="722" max="722" width="35.5" bestFit="1" customWidth="1"/>
    <col min="723" max="723" width="91.19921875" bestFit="1" customWidth="1"/>
    <col min="724" max="724" width="115.69921875" bestFit="1" customWidth="1"/>
    <col min="725" max="725" width="105.69921875" bestFit="1" customWidth="1"/>
    <col min="726" max="726" width="52.5" bestFit="1" customWidth="1"/>
    <col min="727" max="727" width="70.69921875" bestFit="1" customWidth="1"/>
    <col min="728" max="728" width="148.19921875" bestFit="1" customWidth="1"/>
    <col min="729" max="729" width="189.5" bestFit="1" customWidth="1"/>
    <col min="730" max="730" width="148.69921875" bestFit="1" customWidth="1"/>
    <col min="731" max="731" width="137.69921875" bestFit="1" customWidth="1"/>
    <col min="732" max="732" width="163.69921875" bestFit="1" customWidth="1"/>
    <col min="733" max="733" width="103.69921875" bestFit="1" customWidth="1"/>
    <col min="734" max="734" width="81.5" bestFit="1" customWidth="1"/>
    <col min="735" max="735" width="143.69921875" bestFit="1" customWidth="1"/>
    <col min="736" max="736" width="96.69921875" bestFit="1" customWidth="1"/>
    <col min="737" max="737" width="255.69921875" bestFit="1" customWidth="1"/>
    <col min="738" max="738" width="120.19921875" bestFit="1" customWidth="1"/>
    <col min="739" max="739" width="202.69921875" bestFit="1" customWidth="1"/>
    <col min="740" max="740" width="145.19921875" bestFit="1" customWidth="1"/>
    <col min="741" max="741" width="103.19921875" bestFit="1" customWidth="1"/>
    <col min="742" max="742" width="255.69921875" bestFit="1" customWidth="1"/>
    <col min="743" max="743" width="92" bestFit="1" customWidth="1"/>
    <col min="744" max="744" width="59.5" bestFit="1" customWidth="1"/>
    <col min="745" max="745" width="94.5" bestFit="1" customWidth="1"/>
    <col min="746" max="746" width="109" bestFit="1" customWidth="1"/>
    <col min="747" max="747" width="57.69921875" bestFit="1" customWidth="1"/>
    <col min="748" max="748" width="56.19921875" bestFit="1" customWidth="1"/>
    <col min="749" max="749" width="95.69921875" bestFit="1" customWidth="1"/>
    <col min="750" max="750" width="141.19921875" bestFit="1" customWidth="1"/>
    <col min="751" max="751" width="92.69921875" bestFit="1" customWidth="1"/>
    <col min="752" max="752" width="73.19921875" bestFit="1" customWidth="1"/>
    <col min="753" max="753" width="164.5" bestFit="1" customWidth="1"/>
    <col min="754" max="754" width="232.69921875" bestFit="1" customWidth="1"/>
    <col min="755" max="755" width="148.19921875" bestFit="1" customWidth="1"/>
    <col min="756" max="756" width="52.69921875" bestFit="1" customWidth="1"/>
    <col min="757" max="757" width="104.19921875" bestFit="1" customWidth="1"/>
    <col min="758" max="758" width="72.5" bestFit="1" customWidth="1"/>
    <col min="759" max="759" width="65.19921875" bestFit="1" customWidth="1"/>
    <col min="760" max="760" width="68" bestFit="1" customWidth="1"/>
    <col min="761" max="761" width="87" bestFit="1" customWidth="1"/>
    <col min="762" max="762" width="151.69921875" bestFit="1" customWidth="1"/>
    <col min="763" max="763" width="149.19921875" bestFit="1" customWidth="1"/>
    <col min="764" max="764" width="25" bestFit="1" customWidth="1"/>
    <col min="765" max="765" width="80.5" bestFit="1" customWidth="1"/>
    <col min="766" max="766" width="87.69921875" bestFit="1" customWidth="1"/>
    <col min="767" max="767" width="188.5" bestFit="1" customWidth="1"/>
    <col min="768" max="768" width="65.69921875" bestFit="1" customWidth="1"/>
    <col min="769" max="769" width="46" bestFit="1" customWidth="1"/>
    <col min="770" max="770" width="71.69921875" bestFit="1" customWidth="1"/>
    <col min="771" max="771" width="212.19921875" bestFit="1" customWidth="1"/>
    <col min="772" max="772" width="227.69921875" bestFit="1" customWidth="1"/>
    <col min="773" max="773" width="71.69921875" bestFit="1" customWidth="1"/>
    <col min="774" max="774" width="195.19921875" bestFit="1" customWidth="1"/>
    <col min="775" max="775" width="157.19921875" bestFit="1" customWidth="1"/>
    <col min="776" max="776" width="80.19921875" bestFit="1" customWidth="1"/>
    <col min="777" max="777" width="145.69921875" bestFit="1" customWidth="1"/>
    <col min="778" max="778" width="123.5" bestFit="1" customWidth="1"/>
    <col min="779" max="779" width="47.19921875" bestFit="1" customWidth="1"/>
    <col min="780" max="780" width="59.19921875" bestFit="1" customWidth="1"/>
    <col min="781" max="781" width="55.19921875" bestFit="1" customWidth="1"/>
    <col min="782" max="782" width="233.69921875" bestFit="1" customWidth="1"/>
    <col min="783" max="783" width="134.19921875" bestFit="1" customWidth="1"/>
    <col min="784" max="784" width="204" bestFit="1" customWidth="1"/>
    <col min="785" max="785" width="79.5" bestFit="1" customWidth="1"/>
    <col min="786" max="786" width="167.69921875" bestFit="1" customWidth="1"/>
    <col min="787" max="787" width="79" bestFit="1" customWidth="1"/>
    <col min="788" max="788" width="137.19921875" bestFit="1" customWidth="1"/>
    <col min="789" max="789" width="255.69921875" bestFit="1" customWidth="1"/>
    <col min="790" max="790" width="143.19921875" bestFit="1" customWidth="1"/>
    <col min="791" max="791" width="56.69921875" bestFit="1" customWidth="1"/>
    <col min="792" max="792" width="55.19921875" bestFit="1" customWidth="1"/>
    <col min="793" max="793" width="55.69921875" bestFit="1" customWidth="1"/>
    <col min="794" max="794" width="156.69921875" bestFit="1" customWidth="1"/>
    <col min="795" max="795" width="255.69921875" bestFit="1" customWidth="1"/>
    <col min="796" max="796" width="48" bestFit="1" customWidth="1"/>
    <col min="797" max="797" width="83.19921875" bestFit="1" customWidth="1"/>
    <col min="798" max="798" width="87.19921875" bestFit="1" customWidth="1"/>
    <col min="799" max="799" width="255.69921875" bestFit="1" customWidth="1"/>
    <col min="800" max="800" width="68" bestFit="1" customWidth="1"/>
    <col min="801" max="801" width="36.19921875" bestFit="1" customWidth="1"/>
    <col min="802" max="802" width="65.19921875" bestFit="1" customWidth="1"/>
    <col min="803" max="803" width="134.69921875" bestFit="1" customWidth="1"/>
    <col min="804" max="804" width="36" bestFit="1" customWidth="1"/>
    <col min="805" max="805" width="115.69921875" bestFit="1" customWidth="1"/>
    <col min="806" max="806" width="149.19921875" bestFit="1" customWidth="1"/>
    <col min="807" max="807" width="108.19921875" bestFit="1" customWidth="1"/>
    <col min="808" max="808" width="108.69921875" bestFit="1" customWidth="1"/>
    <col min="809" max="809" width="214.5" bestFit="1" customWidth="1"/>
    <col min="810" max="810" width="91.5" bestFit="1" customWidth="1"/>
    <col min="811" max="811" width="139" bestFit="1" customWidth="1"/>
    <col min="812" max="812" width="126.69921875" bestFit="1" customWidth="1"/>
    <col min="813" max="813" width="110.5" bestFit="1" customWidth="1"/>
    <col min="814" max="814" width="50.5" bestFit="1" customWidth="1"/>
    <col min="815" max="815" width="235.5" bestFit="1" customWidth="1"/>
    <col min="816" max="816" width="183.69921875" bestFit="1" customWidth="1"/>
    <col min="817" max="817" width="101.19921875" bestFit="1" customWidth="1"/>
    <col min="818" max="818" width="123.69921875" bestFit="1" customWidth="1"/>
    <col min="819" max="819" width="150.69921875" bestFit="1" customWidth="1"/>
    <col min="820" max="820" width="77.69921875" bestFit="1" customWidth="1"/>
    <col min="821" max="821" width="64.5" bestFit="1" customWidth="1"/>
    <col min="822" max="822" width="88.19921875" bestFit="1" customWidth="1"/>
    <col min="823" max="823" width="131" bestFit="1" customWidth="1"/>
    <col min="824" max="824" width="65.69921875" bestFit="1" customWidth="1"/>
    <col min="825" max="825" width="203.5" bestFit="1" customWidth="1"/>
    <col min="826" max="826" width="107" bestFit="1" customWidth="1"/>
    <col min="827" max="827" width="95.69921875" bestFit="1" customWidth="1"/>
    <col min="828" max="828" width="173" bestFit="1" customWidth="1"/>
    <col min="829" max="829" width="188.5" bestFit="1" customWidth="1"/>
    <col min="830" max="830" width="255.69921875" bestFit="1" customWidth="1"/>
    <col min="831" max="831" width="122.69921875" bestFit="1" customWidth="1"/>
    <col min="832" max="832" width="202.19921875" bestFit="1" customWidth="1"/>
    <col min="833" max="833" width="255.69921875" bestFit="1" customWidth="1"/>
    <col min="834" max="834" width="74.19921875" bestFit="1" customWidth="1"/>
    <col min="835" max="835" width="109.5" bestFit="1" customWidth="1"/>
    <col min="836" max="836" width="49.69921875" bestFit="1" customWidth="1"/>
    <col min="837" max="837" width="101.19921875" bestFit="1" customWidth="1"/>
    <col min="838" max="838" width="90.19921875" bestFit="1" customWidth="1"/>
    <col min="839" max="839" width="238.69921875" bestFit="1" customWidth="1"/>
    <col min="840" max="840" width="179.19921875" bestFit="1" customWidth="1"/>
    <col min="841" max="841" width="175.69921875" bestFit="1" customWidth="1"/>
    <col min="842" max="842" width="125.19921875" bestFit="1" customWidth="1"/>
    <col min="843" max="843" width="71.19921875" bestFit="1" customWidth="1"/>
    <col min="844" max="844" width="97.69921875" bestFit="1" customWidth="1"/>
    <col min="845" max="845" width="177.5" bestFit="1" customWidth="1"/>
    <col min="846" max="846" width="73.69921875" bestFit="1" customWidth="1"/>
    <col min="847" max="847" width="255.69921875" bestFit="1" customWidth="1"/>
    <col min="848" max="848" width="30.19921875" bestFit="1" customWidth="1"/>
    <col min="849" max="849" width="96.19921875" bestFit="1" customWidth="1"/>
    <col min="850" max="850" width="79.69921875" bestFit="1" customWidth="1"/>
    <col min="851" max="851" width="67" bestFit="1" customWidth="1"/>
    <col min="852" max="852" width="81.19921875" bestFit="1" customWidth="1"/>
    <col min="853" max="853" width="86.5" bestFit="1" customWidth="1"/>
    <col min="854" max="854" width="113.69921875" bestFit="1" customWidth="1"/>
    <col min="855" max="855" width="138.19921875" bestFit="1" customWidth="1"/>
    <col min="856" max="856" width="26.19921875" bestFit="1" customWidth="1"/>
    <col min="857" max="857" width="146" bestFit="1" customWidth="1"/>
    <col min="858" max="858" width="109" bestFit="1" customWidth="1"/>
    <col min="859" max="859" width="219.69921875" bestFit="1" customWidth="1"/>
    <col min="860" max="860" width="239" bestFit="1" customWidth="1"/>
    <col min="861" max="861" width="140.69921875" bestFit="1" customWidth="1"/>
    <col min="862" max="862" width="200.19921875" bestFit="1" customWidth="1"/>
    <col min="863" max="863" width="43.19921875" bestFit="1" customWidth="1"/>
    <col min="864" max="864" width="144.69921875" bestFit="1" customWidth="1"/>
    <col min="865" max="865" width="129.5" bestFit="1" customWidth="1"/>
    <col min="866" max="866" width="64.5" bestFit="1" customWidth="1"/>
    <col min="867" max="867" width="139.19921875" bestFit="1" customWidth="1"/>
    <col min="868" max="869" width="255.69921875" bestFit="1" customWidth="1"/>
    <col min="870" max="870" width="109.69921875" bestFit="1" customWidth="1"/>
    <col min="871" max="871" width="123.19921875" bestFit="1" customWidth="1"/>
    <col min="872" max="872" width="108" bestFit="1" customWidth="1"/>
    <col min="873" max="873" width="54" bestFit="1" customWidth="1"/>
    <col min="874" max="874" width="255.69921875" bestFit="1" customWidth="1"/>
    <col min="875" max="875" width="206.19921875" bestFit="1" customWidth="1"/>
    <col min="876" max="876" width="69.19921875" bestFit="1" customWidth="1"/>
    <col min="877" max="877" width="204.69921875" bestFit="1" customWidth="1"/>
    <col min="878" max="878" width="74.69921875" bestFit="1" customWidth="1"/>
    <col min="879" max="879" width="146.69921875" bestFit="1" customWidth="1"/>
    <col min="880" max="880" width="225" bestFit="1" customWidth="1"/>
    <col min="881" max="881" width="239.19921875" bestFit="1" customWidth="1"/>
    <col min="882" max="882" width="182.19921875" bestFit="1" customWidth="1"/>
    <col min="883" max="883" width="98.5" bestFit="1" customWidth="1"/>
    <col min="884" max="884" width="205.5" bestFit="1" customWidth="1"/>
    <col min="885" max="885" width="255.69921875" bestFit="1" customWidth="1"/>
    <col min="886" max="886" width="74.69921875" bestFit="1" customWidth="1"/>
    <col min="887" max="887" width="79.19921875" bestFit="1" customWidth="1"/>
    <col min="888" max="888" width="237.19921875" bestFit="1" customWidth="1"/>
    <col min="889" max="889" width="34.19921875" bestFit="1" customWidth="1"/>
    <col min="890" max="890" width="200.19921875" bestFit="1" customWidth="1"/>
    <col min="891" max="891" width="235.19921875" bestFit="1" customWidth="1"/>
    <col min="892" max="892" width="189" bestFit="1" customWidth="1"/>
    <col min="893" max="893" width="167.19921875" bestFit="1" customWidth="1"/>
    <col min="894" max="894" width="135.69921875" bestFit="1" customWidth="1"/>
    <col min="895" max="895" width="96.19921875" bestFit="1" customWidth="1"/>
    <col min="896" max="896" width="197.69921875" bestFit="1" customWidth="1"/>
    <col min="897" max="897" width="37.69921875" bestFit="1" customWidth="1"/>
    <col min="898" max="898" width="77.69921875" bestFit="1" customWidth="1"/>
    <col min="899" max="899" width="85" bestFit="1" customWidth="1"/>
    <col min="900" max="900" width="128" bestFit="1" customWidth="1"/>
    <col min="901" max="901" width="75.5" bestFit="1" customWidth="1"/>
    <col min="902" max="902" width="45.19921875" bestFit="1" customWidth="1"/>
    <col min="903" max="903" width="61.5" bestFit="1" customWidth="1"/>
    <col min="904" max="904" width="58.69921875" bestFit="1" customWidth="1"/>
    <col min="905" max="905" width="206.5" bestFit="1" customWidth="1"/>
    <col min="906" max="906" width="70.19921875" bestFit="1" customWidth="1"/>
    <col min="907" max="907" width="106.69921875" bestFit="1" customWidth="1"/>
    <col min="908" max="908" width="36" bestFit="1" customWidth="1"/>
    <col min="909" max="909" width="128.19921875" bestFit="1" customWidth="1"/>
    <col min="910" max="910" width="71.69921875" bestFit="1" customWidth="1"/>
    <col min="911" max="911" width="136.19921875" bestFit="1" customWidth="1"/>
    <col min="912" max="912" width="140.5" bestFit="1" customWidth="1"/>
    <col min="913" max="913" width="206.19921875" bestFit="1" customWidth="1"/>
    <col min="914" max="914" width="40.19921875" bestFit="1" customWidth="1"/>
    <col min="915" max="915" width="150" bestFit="1" customWidth="1"/>
    <col min="916" max="916" width="55.69921875" bestFit="1" customWidth="1"/>
    <col min="917" max="917" width="106.69921875" bestFit="1" customWidth="1"/>
    <col min="918" max="918" width="90" bestFit="1" customWidth="1"/>
    <col min="919" max="919" width="255.69921875" bestFit="1" customWidth="1"/>
    <col min="920" max="920" width="208.5" bestFit="1" customWidth="1"/>
    <col min="921" max="921" width="210.19921875" bestFit="1" customWidth="1"/>
    <col min="922" max="922" width="78.69921875" bestFit="1" customWidth="1"/>
    <col min="923" max="923" width="49.69921875" bestFit="1" customWidth="1"/>
    <col min="924" max="924" width="255.69921875" bestFit="1" customWidth="1"/>
    <col min="925" max="925" width="68.5" bestFit="1" customWidth="1"/>
    <col min="926" max="926" width="74.69921875" bestFit="1" customWidth="1"/>
    <col min="927" max="927" width="108.19921875" bestFit="1" customWidth="1"/>
    <col min="928" max="928" width="255.69921875" bestFit="1" customWidth="1"/>
    <col min="929" max="929" width="81.19921875" bestFit="1" customWidth="1"/>
    <col min="930" max="930" width="51.69921875" bestFit="1" customWidth="1"/>
    <col min="931" max="931" width="165.19921875" bestFit="1" customWidth="1"/>
    <col min="932" max="932" width="133" bestFit="1" customWidth="1"/>
    <col min="933" max="933" width="255.69921875" bestFit="1" customWidth="1"/>
    <col min="934" max="934" width="159.5" bestFit="1" customWidth="1"/>
    <col min="935" max="935" width="196.19921875" bestFit="1" customWidth="1"/>
    <col min="936" max="936" width="209.5" bestFit="1" customWidth="1"/>
    <col min="937" max="937" width="176" bestFit="1" customWidth="1"/>
    <col min="938" max="938" width="26.69921875" bestFit="1" customWidth="1"/>
    <col min="939" max="939" width="176.69921875" bestFit="1" customWidth="1"/>
    <col min="940" max="940" width="183" bestFit="1" customWidth="1"/>
    <col min="941" max="941" width="141.19921875" bestFit="1" customWidth="1"/>
    <col min="942" max="942" width="105.5" bestFit="1" customWidth="1"/>
    <col min="943" max="943" width="81" bestFit="1" customWidth="1"/>
    <col min="944" max="944" width="127.69921875" bestFit="1" customWidth="1"/>
    <col min="945" max="945" width="123.69921875" bestFit="1" customWidth="1"/>
    <col min="946" max="946" width="89.5" bestFit="1" customWidth="1"/>
    <col min="947" max="947" width="69.5" bestFit="1" customWidth="1"/>
    <col min="948" max="948" width="81.69921875" bestFit="1" customWidth="1"/>
    <col min="949" max="949" width="128.69921875" bestFit="1" customWidth="1"/>
    <col min="950" max="950" width="83" bestFit="1" customWidth="1"/>
    <col min="951" max="951" width="137" bestFit="1" customWidth="1"/>
    <col min="952" max="952" width="255.69921875" bestFit="1" customWidth="1"/>
    <col min="953" max="953" width="128.5" bestFit="1" customWidth="1"/>
    <col min="954" max="954" width="102" bestFit="1" customWidth="1"/>
    <col min="955" max="955" width="65.69921875" bestFit="1" customWidth="1"/>
    <col min="956" max="956" width="96.19921875" bestFit="1" customWidth="1"/>
    <col min="957" max="957" width="160.69921875" bestFit="1" customWidth="1"/>
    <col min="958" max="958" width="128.69921875" bestFit="1" customWidth="1"/>
    <col min="959" max="959" width="56.5" bestFit="1" customWidth="1"/>
    <col min="960" max="960" width="93.69921875" bestFit="1" customWidth="1"/>
    <col min="961" max="961" width="155.19921875" bestFit="1" customWidth="1"/>
    <col min="962" max="962" width="108.19921875" bestFit="1" customWidth="1"/>
    <col min="963" max="963" width="102.5" bestFit="1" customWidth="1"/>
    <col min="964" max="964" width="113.19921875" bestFit="1" customWidth="1"/>
    <col min="965" max="965" width="86.19921875" bestFit="1" customWidth="1"/>
    <col min="966" max="966" width="88.69921875" bestFit="1" customWidth="1"/>
    <col min="967" max="967" width="141.69921875" bestFit="1" customWidth="1"/>
    <col min="968" max="968" width="173" bestFit="1" customWidth="1"/>
    <col min="969" max="969" width="98.19921875" bestFit="1" customWidth="1"/>
    <col min="970" max="970" width="161.69921875" bestFit="1" customWidth="1"/>
    <col min="971" max="971" width="150.69921875" bestFit="1" customWidth="1"/>
    <col min="972" max="972" width="187.69921875" bestFit="1" customWidth="1"/>
    <col min="973" max="973" width="135.5" bestFit="1" customWidth="1"/>
    <col min="974" max="974" width="184.19921875" bestFit="1" customWidth="1"/>
    <col min="975" max="975" width="74.5" bestFit="1" customWidth="1"/>
    <col min="976" max="976" width="115" bestFit="1" customWidth="1"/>
    <col min="977" max="977" width="255.69921875" bestFit="1" customWidth="1"/>
    <col min="978" max="978" width="121" bestFit="1" customWidth="1"/>
    <col min="979" max="979" width="255.69921875" bestFit="1" customWidth="1"/>
    <col min="980" max="980" width="248.19921875" bestFit="1" customWidth="1"/>
    <col min="981" max="981" width="121.69921875" bestFit="1" customWidth="1"/>
    <col min="982" max="982" width="103.19921875" bestFit="1" customWidth="1"/>
    <col min="983" max="983" width="109.69921875" bestFit="1" customWidth="1"/>
    <col min="984" max="984" width="70.5" bestFit="1" customWidth="1"/>
    <col min="985" max="985" width="100.69921875" bestFit="1" customWidth="1"/>
    <col min="986" max="986" width="149.19921875" bestFit="1" customWidth="1"/>
    <col min="987" max="987" width="156.69921875" bestFit="1" customWidth="1"/>
    <col min="988" max="988" width="89.69921875" bestFit="1" customWidth="1"/>
    <col min="989" max="989" width="118" bestFit="1" customWidth="1"/>
    <col min="990" max="990" width="103.69921875" bestFit="1" customWidth="1"/>
    <col min="991" max="991" width="46.19921875" bestFit="1" customWidth="1"/>
    <col min="992" max="992" width="78" bestFit="1" customWidth="1"/>
    <col min="993" max="993" width="147.19921875" bestFit="1" customWidth="1"/>
    <col min="994" max="994" width="92.19921875" bestFit="1" customWidth="1"/>
    <col min="995" max="995" width="55.69921875" bestFit="1" customWidth="1"/>
    <col min="996" max="996" width="52.69921875" bestFit="1" customWidth="1"/>
    <col min="997" max="997" width="94.19921875" bestFit="1" customWidth="1"/>
    <col min="998" max="998" width="156.19921875" bestFit="1" customWidth="1"/>
    <col min="999" max="999" width="154.5" bestFit="1" customWidth="1"/>
    <col min="1000" max="1000" width="93.19921875" bestFit="1" customWidth="1"/>
    <col min="1001" max="1001" width="169.19921875" bestFit="1" customWidth="1"/>
    <col min="1002" max="1002" width="158" bestFit="1" customWidth="1"/>
    <col min="1003" max="1003" width="180" bestFit="1" customWidth="1"/>
    <col min="1004" max="1004" width="111.5" bestFit="1" customWidth="1"/>
    <col min="1005" max="1005" width="121" bestFit="1" customWidth="1"/>
    <col min="1006" max="1006" width="118.69921875" bestFit="1" customWidth="1"/>
    <col min="1007" max="1007" width="88.69921875" bestFit="1" customWidth="1"/>
    <col min="1008" max="1008" width="93.69921875" bestFit="1" customWidth="1"/>
    <col min="1009" max="1009" width="108" bestFit="1" customWidth="1"/>
    <col min="1010" max="1010" width="76.5" bestFit="1" customWidth="1"/>
    <col min="1011" max="1011" width="77.69921875" bestFit="1" customWidth="1"/>
    <col min="1012" max="1012" width="91" bestFit="1" customWidth="1"/>
    <col min="1013" max="1013" width="92.5" bestFit="1" customWidth="1"/>
    <col min="1014" max="1014" width="99" bestFit="1" customWidth="1"/>
    <col min="1015" max="1015" width="75.19921875" bestFit="1" customWidth="1"/>
    <col min="1016" max="1016" width="183.19921875" bestFit="1" customWidth="1"/>
    <col min="1017" max="1017" width="201" bestFit="1" customWidth="1"/>
    <col min="1018" max="1018" width="57" bestFit="1" customWidth="1"/>
    <col min="1019" max="1019" width="97" bestFit="1" customWidth="1"/>
    <col min="1020" max="1020" width="175.19921875" bestFit="1" customWidth="1"/>
    <col min="1021" max="1021" width="64.19921875" bestFit="1" customWidth="1"/>
    <col min="1022" max="1022" width="85.5" bestFit="1" customWidth="1"/>
    <col min="1023" max="1023" width="100.69921875" bestFit="1" customWidth="1"/>
    <col min="1024" max="1024" width="148.19921875" bestFit="1" customWidth="1"/>
    <col min="1025" max="1025" width="123.69921875" bestFit="1" customWidth="1"/>
    <col min="1026" max="1026" width="111.19921875" bestFit="1" customWidth="1"/>
    <col min="1027" max="1027" width="69.19921875" bestFit="1" customWidth="1"/>
    <col min="1028" max="1028" width="145.69921875" bestFit="1" customWidth="1"/>
    <col min="1029" max="1029" width="96.69921875" bestFit="1" customWidth="1"/>
    <col min="1030" max="1030" width="112.69921875" bestFit="1" customWidth="1"/>
    <col min="1031" max="1031" width="61.69921875" bestFit="1" customWidth="1"/>
    <col min="1032" max="1032" width="255.69921875" bestFit="1" customWidth="1"/>
    <col min="1033" max="1033" width="113.69921875" bestFit="1" customWidth="1"/>
    <col min="1034" max="1034" width="164" bestFit="1" customWidth="1"/>
    <col min="1035" max="1035" width="255.69921875" bestFit="1" customWidth="1"/>
    <col min="1036" max="1036" width="209.69921875" bestFit="1" customWidth="1"/>
    <col min="1037" max="1037" width="99" bestFit="1" customWidth="1"/>
    <col min="1038" max="1038" width="86.19921875" bestFit="1" customWidth="1"/>
    <col min="1039" max="1039" width="78" bestFit="1" customWidth="1"/>
    <col min="1040" max="1040" width="96.19921875" bestFit="1" customWidth="1"/>
    <col min="1041" max="1041" width="106.5" bestFit="1" customWidth="1"/>
    <col min="1042" max="1042" width="106.19921875" bestFit="1" customWidth="1"/>
    <col min="1043" max="1043" width="79.69921875" bestFit="1" customWidth="1"/>
    <col min="1044" max="1044" width="196.19921875" bestFit="1" customWidth="1"/>
    <col min="1045" max="1045" width="255.69921875" bestFit="1" customWidth="1"/>
    <col min="1046" max="1046" width="140" bestFit="1" customWidth="1"/>
    <col min="1047" max="1047" width="77" bestFit="1" customWidth="1"/>
    <col min="1048" max="1048" width="163" bestFit="1" customWidth="1"/>
    <col min="1049" max="1049" width="96" bestFit="1" customWidth="1"/>
    <col min="1050" max="1050" width="130.19921875" bestFit="1" customWidth="1"/>
    <col min="1051" max="1051" width="82" bestFit="1" customWidth="1"/>
    <col min="1052" max="1052" width="79.5" bestFit="1" customWidth="1"/>
    <col min="1053" max="1053" width="98.19921875" bestFit="1" customWidth="1"/>
    <col min="1054" max="1054" width="193.19921875" bestFit="1" customWidth="1"/>
    <col min="1055" max="1055" width="255.69921875" bestFit="1" customWidth="1"/>
    <col min="1056" max="1056" width="203.69921875" bestFit="1" customWidth="1"/>
    <col min="1057" max="1057" width="255.69921875" bestFit="1" customWidth="1"/>
    <col min="1058" max="1058" width="152.19921875" bestFit="1" customWidth="1"/>
    <col min="1059" max="1059" width="153.69921875" bestFit="1" customWidth="1"/>
    <col min="1060" max="1060" width="119.19921875" bestFit="1" customWidth="1"/>
    <col min="1061" max="1061" width="107.69921875" bestFit="1" customWidth="1"/>
    <col min="1062" max="1062" width="130.19921875" bestFit="1" customWidth="1"/>
    <col min="1063" max="1063" width="78.69921875" bestFit="1" customWidth="1"/>
    <col min="1064" max="1064" width="163.69921875" bestFit="1" customWidth="1"/>
    <col min="1065" max="1065" width="149.69921875" bestFit="1" customWidth="1"/>
    <col min="1066" max="1066" width="255.69921875" bestFit="1" customWidth="1"/>
    <col min="1067" max="1067" width="79.69921875" bestFit="1" customWidth="1"/>
    <col min="1068" max="1068" width="124" bestFit="1" customWidth="1"/>
    <col min="1069" max="1069" width="116.69921875" bestFit="1" customWidth="1"/>
    <col min="1070" max="1070" width="118.19921875" bestFit="1" customWidth="1"/>
    <col min="1071" max="1071" width="98.5" bestFit="1" customWidth="1"/>
    <col min="1072" max="1072" width="235.69921875" bestFit="1" customWidth="1"/>
    <col min="1073" max="1073" width="144.19921875" bestFit="1" customWidth="1"/>
    <col min="1074" max="1074" width="137.5" bestFit="1" customWidth="1"/>
    <col min="1075" max="1075" width="139" bestFit="1" customWidth="1"/>
    <col min="1076" max="1076" width="108.5" bestFit="1" customWidth="1"/>
    <col min="1077" max="1077" width="111.19921875" bestFit="1" customWidth="1"/>
    <col min="1078" max="1078" width="133.5" bestFit="1" customWidth="1"/>
    <col min="1079" max="1079" width="202.69921875" bestFit="1" customWidth="1"/>
    <col min="1080" max="1080" width="141" bestFit="1" customWidth="1"/>
    <col min="1081" max="1081" width="170.69921875" bestFit="1" customWidth="1"/>
    <col min="1082" max="1082" width="255.69921875" bestFit="1" customWidth="1"/>
    <col min="1083" max="1083" width="106.69921875" bestFit="1" customWidth="1"/>
    <col min="1084" max="1084" width="163.19921875" bestFit="1" customWidth="1"/>
    <col min="1085" max="1085" width="123.69921875" bestFit="1" customWidth="1"/>
    <col min="1086" max="1086" width="83" bestFit="1" customWidth="1"/>
    <col min="1087" max="1087" width="105.69921875" bestFit="1" customWidth="1"/>
    <col min="1088" max="1088" width="250.19921875" bestFit="1" customWidth="1"/>
    <col min="1089" max="1089" width="114.69921875" bestFit="1" customWidth="1"/>
    <col min="1090" max="1090" width="72.19921875" bestFit="1" customWidth="1"/>
    <col min="1091" max="1091" width="96.5" bestFit="1" customWidth="1"/>
    <col min="1092" max="1092" width="106.19921875" bestFit="1" customWidth="1"/>
    <col min="1093" max="1093" width="99.69921875" bestFit="1" customWidth="1"/>
    <col min="1094" max="1094" width="76.69921875" bestFit="1" customWidth="1"/>
    <col min="1095" max="1095" width="159.69921875" bestFit="1" customWidth="1"/>
    <col min="1096" max="1096" width="118.19921875" bestFit="1" customWidth="1"/>
    <col min="1097" max="1097" width="165.19921875" bestFit="1" customWidth="1"/>
    <col min="1098" max="1098" width="74.19921875" bestFit="1" customWidth="1"/>
    <col min="1099" max="1099" width="66.69921875" bestFit="1" customWidth="1"/>
    <col min="1100" max="1100" width="72.69921875" bestFit="1" customWidth="1"/>
    <col min="1101" max="1101" width="149.69921875" bestFit="1" customWidth="1"/>
    <col min="1102" max="1102" width="161.69921875" bestFit="1" customWidth="1"/>
    <col min="1103" max="1103" width="103.5" bestFit="1" customWidth="1"/>
    <col min="1104" max="1104" width="81.5" bestFit="1" customWidth="1"/>
    <col min="1105" max="1105" width="123.19921875" bestFit="1" customWidth="1"/>
    <col min="1106" max="1106" width="101.69921875" bestFit="1" customWidth="1"/>
    <col min="1107" max="1107" width="90" bestFit="1" customWidth="1"/>
    <col min="1108" max="1108" width="107.19921875" bestFit="1" customWidth="1"/>
    <col min="1109" max="1109" width="179.69921875" bestFit="1" customWidth="1"/>
    <col min="1110" max="1110" width="81.5" bestFit="1" customWidth="1"/>
    <col min="1111" max="1111" width="62" bestFit="1" customWidth="1"/>
    <col min="1112" max="1112" width="126.69921875" bestFit="1" customWidth="1"/>
    <col min="1113" max="1113" width="151.69921875" bestFit="1" customWidth="1"/>
    <col min="1114" max="1114" width="152.69921875" bestFit="1" customWidth="1"/>
    <col min="1115" max="1115" width="126.5" bestFit="1" customWidth="1"/>
    <col min="1116" max="1116" width="204.19921875" bestFit="1" customWidth="1"/>
    <col min="1117" max="1117" width="58" bestFit="1" customWidth="1"/>
    <col min="1118" max="1118" width="72.19921875" bestFit="1" customWidth="1"/>
    <col min="1119" max="1119" width="124" bestFit="1" customWidth="1"/>
    <col min="1120" max="1120" width="69.69921875" bestFit="1" customWidth="1"/>
    <col min="1121" max="1121" width="108.69921875" bestFit="1" customWidth="1"/>
    <col min="1122" max="1122" width="123.19921875" bestFit="1" customWidth="1"/>
    <col min="1123" max="1123" width="231.69921875" bestFit="1" customWidth="1"/>
    <col min="1124" max="1124" width="101.69921875" bestFit="1" customWidth="1"/>
    <col min="1125" max="1125" width="59.19921875" bestFit="1" customWidth="1"/>
    <col min="1126" max="1126" width="116.69921875" bestFit="1" customWidth="1"/>
    <col min="1127" max="1127" width="133.19921875" bestFit="1" customWidth="1"/>
    <col min="1128" max="1128" width="137" bestFit="1" customWidth="1"/>
    <col min="1129" max="1129" width="210.19921875" bestFit="1" customWidth="1"/>
    <col min="1130" max="1130" width="155.19921875" bestFit="1" customWidth="1"/>
    <col min="1131" max="1131" width="100.19921875" bestFit="1" customWidth="1"/>
    <col min="1132" max="1132" width="135.69921875" bestFit="1" customWidth="1"/>
    <col min="1133" max="1133" width="85.19921875" bestFit="1" customWidth="1"/>
    <col min="1134" max="1134" width="97" bestFit="1" customWidth="1"/>
    <col min="1135" max="1135" width="255.69921875" bestFit="1" customWidth="1"/>
    <col min="1136" max="1136" width="110.69921875" bestFit="1" customWidth="1"/>
    <col min="1137" max="1137" width="92.19921875" bestFit="1" customWidth="1"/>
    <col min="1138" max="1138" width="71.19921875" bestFit="1" customWidth="1"/>
    <col min="1139" max="1139" width="118.5" bestFit="1" customWidth="1"/>
    <col min="1140" max="1140" width="120.69921875" bestFit="1" customWidth="1"/>
    <col min="1141" max="1141" width="96.19921875" bestFit="1" customWidth="1"/>
    <col min="1142" max="1142" width="62.19921875" bestFit="1" customWidth="1"/>
    <col min="1143" max="1143" width="75.69921875" bestFit="1" customWidth="1"/>
    <col min="1144" max="1144" width="73.69921875" bestFit="1" customWidth="1"/>
    <col min="1145" max="1145" width="181.19921875" bestFit="1" customWidth="1"/>
    <col min="1146" max="1146" width="87.19921875" bestFit="1" customWidth="1"/>
    <col min="1147" max="1147" width="255.69921875" bestFit="1" customWidth="1"/>
    <col min="1148" max="1148" width="251.19921875" bestFit="1" customWidth="1"/>
    <col min="1149" max="1149" width="75.69921875" bestFit="1" customWidth="1"/>
    <col min="1150" max="1150" width="114.69921875" bestFit="1" customWidth="1"/>
    <col min="1151" max="1151" width="89.5" bestFit="1" customWidth="1"/>
    <col min="1152" max="1152" width="46.19921875" bestFit="1" customWidth="1"/>
    <col min="1153" max="1153" width="67.5" bestFit="1" customWidth="1"/>
    <col min="1154" max="1154" width="55.19921875" bestFit="1" customWidth="1"/>
    <col min="1155" max="1155" width="132.69921875" bestFit="1" customWidth="1"/>
    <col min="1156" max="1156" width="80.5" bestFit="1" customWidth="1"/>
    <col min="1157" max="1157" width="80.19921875" bestFit="1" customWidth="1"/>
    <col min="1158" max="1158" width="219.69921875" bestFit="1" customWidth="1"/>
    <col min="1159" max="1159" width="228.19921875" bestFit="1" customWidth="1"/>
    <col min="1160" max="1160" width="210.19921875" bestFit="1" customWidth="1"/>
    <col min="1161" max="1161" width="153.19921875" bestFit="1" customWidth="1"/>
    <col min="1162" max="1162" width="101.5" bestFit="1" customWidth="1"/>
    <col min="1163" max="1163" width="165.19921875" bestFit="1" customWidth="1"/>
    <col min="1164" max="1164" width="123.19921875" bestFit="1" customWidth="1"/>
    <col min="1165" max="1165" width="141" bestFit="1" customWidth="1"/>
    <col min="1166" max="1166" width="70.69921875" bestFit="1" customWidth="1"/>
    <col min="1167" max="1167" width="255.69921875" bestFit="1" customWidth="1"/>
    <col min="1168" max="1168" width="90.69921875" bestFit="1" customWidth="1"/>
    <col min="1169" max="1169" width="63.19921875" bestFit="1" customWidth="1"/>
    <col min="1170" max="1170" width="253.5" bestFit="1" customWidth="1"/>
    <col min="1171" max="1171" width="138.19921875" bestFit="1" customWidth="1"/>
    <col min="1172" max="1172" width="99.69921875" bestFit="1" customWidth="1"/>
    <col min="1173" max="1173" width="116.69921875" bestFit="1" customWidth="1"/>
    <col min="1174" max="1174" width="180.69921875" bestFit="1" customWidth="1"/>
    <col min="1175" max="1175" width="241.69921875" bestFit="1" customWidth="1"/>
    <col min="1176" max="1176" width="156.69921875" bestFit="1" customWidth="1"/>
    <col min="1177" max="1177" width="68.5" bestFit="1" customWidth="1"/>
    <col min="1178" max="1178" width="92.69921875" bestFit="1" customWidth="1"/>
    <col min="1179" max="1179" width="93" bestFit="1" customWidth="1"/>
    <col min="1180" max="1180" width="193.69921875" bestFit="1" customWidth="1"/>
    <col min="1181" max="1181" width="120.19921875" bestFit="1" customWidth="1"/>
    <col min="1182" max="1182" width="132.5" bestFit="1" customWidth="1"/>
    <col min="1183" max="1183" width="102.19921875" bestFit="1" customWidth="1"/>
    <col min="1184" max="1184" width="31.19921875" bestFit="1" customWidth="1"/>
    <col min="1185" max="1185" width="90" bestFit="1" customWidth="1"/>
    <col min="1186" max="1186" width="182.69921875" bestFit="1" customWidth="1"/>
    <col min="1187" max="1187" width="73.19921875" bestFit="1" customWidth="1"/>
    <col min="1188" max="1188" width="196.69921875" bestFit="1" customWidth="1"/>
    <col min="1189" max="1189" width="64.19921875" bestFit="1" customWidth="1"/>
    <col min="1190" max="1190" width="226.19921875" bestFit="1" customWidth="1"/>
    <col min="1191" max="1191" width="255.69921875" bestFit="1" customWidth="1"/>
    <col min="1192" max="1192" width="57.19921875" bestFit="1" customWidth="1"/>
    <col min="1193" max="1193" width="255.69921875" bestFit="1" customWidth="1"/>
    <col min="1194" max="1194" width="71.5" bestFit="1" customWidth="1"/>
    <col min="1195" max="1195" width="149" bestFit="1" customWidth="1"/>
    <col min="1196" max="1196" width="172" bestFit="1" customWidth="1"/>
    <col min="1197" max="1197" width="89.69921875" bestFit="1" customWidth="1"/>
    <col min="1198" max="1198" width="51.19921875" bestFit="1" customWidth="1"/>
    <col min="1199" max="1199" width="212.19921875" bestFit="1" customWidth="1"/>
    <col min="1200" max="1200" width="168.19921875" bestFit="1" customWidth="1"/>
    <col min="1201" max="1201" width="237.19921875" bestFit="1" customWidth="1"/>
    <col min="1202" max="1202" width="90.19921875" bestFit="1" customWidth="1"/>
    <col min="1203" max="1203" width="130" bestFit="1" customWidth="1"/>
    <col min="1204" max="1204" width="156.19921875" bestFit="1" customWidth="1"/>
    <col min="1205" max="1205" width="59" bestFit="1" customWidth="1"/>
    <col min="1206" max="1206" width="125.69921875" bestFit="1" customWidth="1"/>
    <col min="1207" max="1207" width="48.69921875" bestFit="1" customWidth="1"/>
    <col min="1208" max="1208" width="34.69921875" bestFit="1" customWidth="1"/>
    <col min="1209" max="1209" width="35.19921875" bestFit="1" customWidth="1"/>
    <col min="1210" max="1210" width="185.19921875" bestFit="1" customWidth="1"/>
    <col min="1211" max="1211" width="51.69921875" bestFit="1" customWidth="1"/>
    <col min="1212" max="1212" width="72.19921875" bestFit="1" customWidth="1"/>
    <col min="1213" max="1213" width="205.69921875" bestFit="1" customWidth="1"/>
    <col min="1214" max="1214" width="49.19921875" bestFit="1" customWidth="1"/>
    <col min="1215" max="1215" width="80.19921875" bestFit="1" customWidth="1"/>
    <col min="1216" max="1216" width="63.69921875" bestFit="1" customWidth="1"/>
    <col min="1217" max="1217" width="131.69921875" bestFit="1" customWidth="1"/>
    <col min="1218" max="1218" width="146.69921875" bestFit="1" customWidth="1"/>
    <col min="1219" max="1219" width="42.69921875" bestFit="1" customWidth="1"/>
    <col min="1220" max="1220" width="179.69921875" bestFit="1" customWidth="1"/>
    <col min="1221" max="1221" width="180.5" bestFit="1" customWidth="1"/>
    <col min="1222" max="1222" width="146.69921875" bestFit="1" customWidth="1"/>
    <col min="1223" max="1223" width="149.19921875" bestFit="1" customWidth="1"/>
    <col min="1224" max="1224" width="178.19921875" bestFit="1" customWidth="1"/>
    <col min="1225" max="1225" width="238.5" bestFit="1" customWidth="1"/>
    <col min="1226" max="1226" width="130.19921875" bestFit="1" customWidth="1"/>
    <col min="1227" max="1227" width="206.19921875" bestFit="1" customWidth="1"/>
    <col min="1228" max="1228" width="142" bestFit="1" customWidth="1"/>
    <col min="1229" max="1229" width="87" bestFit="1" customWidth="1"/>
    <col min="1230" max="1230" width="255.69921875" bestFit="1" customWidth="1"/>
    <col min="1231" max="1231" width="147.5" bestFit="1" customWidth="1"/>
    <col min="1232" max="1232" width="137.69921875" bestFit="1" customWidth="1"/>
    <col min="1233" max="1233" width="7" bestFit="1" customWidth="1"/>
  </cols>
  <sheetData>
    <row r="1" spans="1:4">
      <c r="A1" s="4" t="s">
        <v>2688</v>
      </c>
      <c r="B1" s="4" t="s">
        <v>5</v>
      </c>
      <c r="C1" s="3"/>
      <c r="D1" s="3"/>
    </row>
    <row r="2" spans="1:4">
      <c r="A2" s="4" t="s">
        <v>2550</v>
      </c>
      <c r="B2" s="3" t="s">
        <v>1537</v>
      </c>
      <c r="C2" s="3" t="s">
        <v>2222</v>
      </c>
      <c r="D2" s="3" t="s">
        <v>1538</v>
      </c>
    </row>
    <row r="3" spans="1:4">
      <c r="A3" s="5" t="s">
        <v>2551</v>
      </c>
      <c r="B3" s="127">
        <v>1285</v>
      </c>
      <c r="C3" s="127">
        <v>57</v>
      </c>
      <c r="D3" s="127">
        <v>1342</v>
      </c>
    </row>
    <row r="4" spans="1:4">
      <c r="A4" s="126" t="s">
        <v>53</v>
      </c>
      <c r="B4" s="127">
        <v>44</v>
      </c>
      <c r="C4" s="127">
        <v>9</v>
      </c>
      <c r="D4" s="127">
        <v>53</v>
      </c>
    </row>
    <row r="5" spans="1:4">
      <c r="A5" s="126" t="s">
        <v>492</v>
      </c>
      <c r="B5" s="127">
        <v>105</v>
      </c>
      <c r="C5" s="127">
        <v>9</v>
      </c>
      <c r="D5" s="127">
        <v>114</v>
      </c>
    </row>
    <row r="6" spans="1:4">
      <c r="A6" s="126" t="s">
        <v>160</v>
      </c>
      <c r="B6" s="127">
        <v>9</v>
      </c>
      <c r="C6" s="127"/>
      <c r="D6" s="127">
        <v>9</v>
      </c>
    </row>
    <row r="7" spans="1:4">
      <c r="A7" s="126" t="s">
        <v>77</v>
      </c>
      <c r="B7" s="127">
        <v>67</v>
      </c>
      <c r="C7" s="127"/>
      <c r="D7" s="127">
        <v>67</v>
      </c>
    </row>
    <row r="8" spans="1:4">
      <c r="A8" s="126" t="s">
        <v>1066</v>
      </c>
      <c r="B8" s="127">
        <v>53</v>
      </c>
      <c r="C8" s="127"/>
      <c r="D8" s="127">
        <v>53</v>
      </c>
    </row>
    <row r="9" spans="1:4">
      <c r="A9" s="126" t="s">
        <v>115</v>
      </c>
      <c r="B9" s="127">
        <v>50</v>
      </c>
      <c r="C9" s="127"/>
      <c r="D9" s="127">
        <v>50</v>
      </c>
    </row>
    <row r="10" spans="1:4">
      <c r="A10" s="126" t="s">
        <v>927</v>
      </c>
      <c r="B10" s="127">
        <v>47</v>
      </c>
      <c r="C10" s="127"/>
      <c r="D10" s="127">
        <v>47</v>
      </c>
    </row>
    <row r="11" spans="1:4">
      <c r="A11" s="126" t="s">
        <v>1892</v>
      </c>
      <c r="B11" s="127">
        <v>5</v>
      </c>
      <c r="C11" s="127"/>
      <c r="D11" s="127">
        <v>5</v>
      </c>
    </row>
    <row r="12" spans="1:4">
      <c r="A12" s="126" t="s">
        <v>946</v>
      </c>
      <c r="B12" s="127">
        <v>91</v>
      </c>
      <c r="C12" s="127">
        <v>14</v>
      </c>
      <c r="D12" s="127">
        <v>105</v>
      </c>
    </row>
    <row r="13" spans="1:4">
      <c r="A13" s="126" t="s">
        <v>1875</v>
      </c>
      <c r="B13" s="127">
        <v>20</v>
      </c>
      <c r="C13" s="127"/>
      <c r="D13" s="127">
        <v>20</v>
      </c>
    </row>
    <row r="14" spans="1:4">
      <c r="A14" s="126" t="s">
        <v>136</v>
      </c>
      <c r="B14" s="127">
        <v>184</v>
      </c>
      <c r="C14" s="127">
        <v>24</v>
      </c>
      <c r="D14" s="127">
        <v>208</v>
      </c>
    </row>
    <row r="15" spans="1:4">
      <c r="A15" s="126" t="s">
        <v>1267</v>
      </c>
      <c r="B15" s="127">
        <v>68</v>
      </c>
      <c r="C15" s="127">
        <v>1</v>
      </c>
      <c r="D15" s="127">
        <v>69</v>
      </c>
    </row>
    <row r="16" spans="1:4">
      <c r="A16" s="126" t="s">
        <v>743</v>
      </c>
      <c r="B16" s="127">
        <v>66</v>
      </c>
      <c r="C16" s="127"/>
      <c r="D16" s="127">
        <v>66</v>
      </c>
    </row>
    <row r="17" spans="1:4">
      <c r="A17" s="126" t="s">
        <v>192</v>
      </c>
      <c r="B17" s="127">
        <v>201</v>
      </c>
      <c r="C17" s="127"/>
      <c r="D17" s="127">
        <v>201</v>
      </c>
    </row>
    <row r="18" spans="1:4">
      <c r="A18" s="126" t="s">
        <v>11</v>
      </c>
      <c r="B18" s="127">
        <v>96</v>
      </c>
      <c r="C18" s="127"/>
      <c r="D18" s="127">
        <v>96</v>
      </c>
    </row>
    <row r="19" spans="1:4">
      <c r="A19" s="126" t="s">
        <v>2531</v>
      </c>
      <c r="B19" s="127">
        <v>4</v>
      </c>
      <c r="C19" s="127"/>
      <c r="D19" s="127">
        <v>4</v>
      </c>
    </row>
    <row r="20" spans="1:4">
      <c r="A20" s="126" t="s">
        <v>2538</v>
      </c>
      <c r="B20" s="127">
        <v>6</v>
      </c>
      <c r="C20" s="127"/>
      <c r="D20" s="127">
        <v>6</v>
      </c>
    </row>
    <row r="21" spans="1:4">
      <c r="A21" s="126" t="s">
        <v>2781</v>
      </c>
      <c r="B21" s="127">
        <v>169</v>
      </c>
      <c r="C21" s="127"/>
      <c r="D21" s="127">
        <v>169</v>
      </c>
    </row>
    <row r="22" spans="1:4">
      <c r="A22" s="5" t="s">
        <v>2553</v>
      </c>
      <c r="B22" s="127">
        <v>37</v>
      </c>
      <c r="C22" s="127">
        <v>20</v>
      </c>
      <c r="D22" s="127">
        <v>57</v>
      </c>
    </row>
    <row r="23" spans="1:4">
      <c r="A23" s="126" t="s">
        <v>2612</v>
      </c>
      <c r="B23" s="127">
        <v>29</v>
      </c>
      <c r="C23" s="127"/>
      <c r="D23" s="127">
        <v>29</v>
      </c>
    </row>
    <row r="24" spans="1:4">
      <c r="A24" s="126" t="s">
        <v>2787</v>
      </c>
      <c r="B24" s="127"/>
      <c r="C24" s="127">
        <v>4</v>
      </c>
      <c r="D24" s="127">
        <v>4</v>
      </c>
    </row>
    <row r="25" spans="1:4">
      <c r="A25" s="126" t="s">
        <v>2699</v>
      </c>
      <c r="B25" s="127">
        <v>8</v>
      </c>
      <c r="C25" s="127"/>
      <c r="D25" s="127">
        <v>8</v>
      </c>
    </row>
    <row r="26" spans="1:4">
      <c r="A26" s="126" t="s">
        <v>2762</v>
      </c>
      <c r="B26" s="127"/>
      <c r="C26" s="127">
        <v>10</v>
      </c>
      <c r="D26" s="127">
        <v>10</v>
      </c>
    </row>
    <row r="27" spans="1:4">
      <c r="A27" s="126" t="s">
        <v>2781</v>
      </c>
      <c r="B27" s="127"/>
      <c r="C27" s="127">
        <v>6</v>
      </c>
      <c r="D27" s="127">
        <v>6</v>
      </c>
    </row>
    <row r="28" spans="1:4">
      <c r="A28" s="5" t="s">
        <v>2646</v>
      </c>
      <c r="B28" s="127">
        <v>50</v>
      </c>
      <c r="C28" s="127">
        <v>11</v>
      </c>
      <c r="D28" s="127">
        <v>61</v>
      </c>
    </row>
    <row r="29" spans="1:4">
      <c r="A29" s="126" t="s">
        <v>2693</v>
      </c>
      <c r="B29" s="127">
        <v>43</v>
      </c>
      <c r="C29" s="127">
        <v>11</v>
      </c>
      <c r="D29" s="127">
        <v>54</v>
      </c>
    </row>
    <row r="30" spans="1:4">
      <c r="A30" s="126" t="s">
        <v>2695</v>
      </c>
      <c r="B30" s="127">
        <v>2</v>
      </c>
      <c r="C30" s="127"/>
      <c r="D30" s="127">
        <v>2</v>
      </c>
    </row>
    <row r="31" spans="1:4">
      <c r="A31" s="126" t="s">
        <v>2696</v>
      </c>
      <c r="B31" s="127">
        <v>2</v>
      </c>
      <c r="C31" s="127"/>
      <c r="D31" s="127">
        <v>2</v>
      </c>
    </row>
    <row r="32" spans="1:4">
      <c r="A32" s="126" t="s">
        <v>2694</v>
      </c>
      <c r="B32" s="127">
        <v>3</v>
      </c>
      <c r="C32" s="127"/>
      <c r="D32" s="127">
        <v>3</v>
      </c>
    </row>
    <row r="33" spans="1:4">
      <c r="A33" s="5" t="s">
        <v>2708</v>
      </c>
      <c r="B33" s="127"/>
      <c r="C33" s="127">
        <v>23</v>
      </c>
      <c r="D33" s="127">
        <v>23</v>
      </c>
    </row>
    <row r="34" spans="1:4">
      <c r="A34" s="126" t="s">
        <v>2715</v>
      </c>
      <c r="B34" s="127"/>
      <c r="C34" s="127">
        <v>14</v>
      </c>
      <c r="D34" s="127">
        <v>14</v>
      </c>
    </row>
    <row r="35" spans="1:4">
      <c r="A35" s="126" t="s">
        <v>2727</v>
      </c>
      <c r="B35" s="127"/>
      <c r="C35" s="127">
        <v>4</v>
      </c>
      <c r="D35" s="127">
        <v>4</v>
      </c>
    </row>
    <row r="36" spans="1:4">
      <c r="A36" s="126" t="s">
        <v>2709</v>
      </c>
      <c r="B36" s="127"/>
      <c r="C36" s="127">
        <v>5</v>
      </c>
      <c r="D36" s="127">
        <v>5</v>
      </c>
    </row>
    <row r="37" spans="1:4">
      <c r="A37" s="5" t="s">
        <v>1538</v>
      </c>
      <c r="B37" s="127">
        <v>1372</v>
      </c>
      <c r="C37" s="127">
        <v>111</v>
      </c>
      <c r="D37" s="127">
        <v>1483</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33"/>
  <sheetViews>
    <sheetView topLeftCell="A18" workbookViewId="0">
      <selection sqref="A1:K33"/>
    </sheetView>
  </sheetViews>
  <sheetFormatPr defaultColWidth="11.19921875" defaultRowHeight="15.6"/>
  <cols>
    <col min="1" max="1" width="19.19921875" bestFit="1" customWidth="1"/>
    <col min="2" max="2" width="8.796875" bestFit="1" customWidth="1"/>
    <col min="3" max="3" width="5.796875" bestFit="1" customWidth="1"/>
    <col min="4" max="4" width="4.19921875" bestFit="1" customWidth="1"/>
    <col min="5" max="5" width="11.19921875" bestFit="1" customWidth="1"/>
    <col min="6" max="6" width="7.69921875" bestFit="1" customWidth="1"/>
    <col min="7" max="7" width="5.796875" bestFit="1" customWidth="1"/>
    <col min="8" max="8" width="4.19921875" bestFit="1" customWidth="1"/>
    <col min="9" max="9" width="5.69921875" bestFit="1" customWidth="1"/>
    <col min="10" max="10" width="10.19921875" bestFit="1" customWidth="1"/>
    <col min="11" max="11" width="10.796875" bestFit="1" customWidth="1"/>
  </cols>
  <sheetData>
    <row r="1" spans="1:11">
      <c r="A1" s="4" t="s">
        <v>2690</v>
      </c>
      <c r="B1" s="4" t="s">
        <v>5</v>
      </c>
      <c r="C1" s="3"/>
      <c r="D1" s="3"/>
      <c r="E1" s="3"/>
      <c r="F1" s="3"/>
      <c r="G1" s="3"/>
      <c r="H1" s="3"/>
      <c r="I1" s="3"/>
      <c r="J1" s="3"/>
      <c r="K1" s="3"/>
    </row>
    <row r="2" spans="1:11">
      <c r="A2" s="3"/>
      <c r="B2" s="3" t="s">
        <v>1537</v>
      </c>
      <c r="C2" s="3"/>
      <c r="D2" s="3"/>
      <c r="E2" s="3" t="s">
        <v>1648</v>
      </c>
      <c r="F2" s="3" t="s">
        <v>2222</v>
      </c>
      <c r="G2" s="3"/>
      <c r="H2" s="3"/>
      <c r="I2" s="3"/>
      <c r="J2" s="3" t="s">
        <v>2223</v>
      </c>
      <c r="K2" s="3" t="s">
        <v>1538</v>
      </c>
    </row>
    <row r="3" spans="1:11">
      <c r="A3" s="4" t="s">
        <v>1541</v>
      </c>
      <c r="B3" s="3" t="s">
        <v>2551</v>
      </c>
      <c r="C3" s="3" t="s">
        <v>2553</v>
      </c>
      <c r="D3" s="3" t="s">
        <v>2646</v>
      </c>
      <c r="E3" s="3"/>
      <c r="F3" s="3" t="s">
        <v>2551</v>
      </c>
      <c r="G3" s="3" t="s">
        <v>2553</v>
      </c>
      <c r="H3" s="3" t="s">
        <v>2646</v>
      </c>
      <c r="I3" s="3" t="s">
        <v>2708</v>
      </c>
      <c r="J3" s="3"/>
      <c r="K3" s="3"/>
    </row>
    <row r="4" spans="1:11">
      <c r="A4" s="5" t="s">
        <v>53</v>
      </c>
      <c r="B4" s="127">
        <v>44</v>
      </c>
      <c r="C4" s="127"/>
      <c r="D4" s="127"/>
      <c r="E4" s="127">
        <v>44</v>
      </c>
      <c r="F4" s="127">
        <v>9</v>
      </c>
      <c r="G4" s="127"/>
      <c r="H4" s="127"/>
      <c r="I4" s="127"/>
      <c r="J4" s="127">
        <v>9</v>
      </c>
      <c r="K4" s="127">
        <v>53</v>
      </c>
    </row>
    <row r="5" spans="1:11">
      <c r="A5" s="5" t="s">
        <v>492</v>
      </c>
      <c r="B5" s="127">
        <v>105</v>
      </c>
      <c r="C5" s="127"/>
      <c r="D5" s="127"/>
      <c r="E5" s="127">
        <v>105</v>
      </c>
      <c r="F5" s="127">
        <v>9</v>
      </c>
      <c r="G5" s="127"/>
      <c r="H5" s="127"/>
      <c r="I5" s="127"/>
      <c r="J5" s="127">
        <v>9</v>
      </c>
      <c r="K5" s="127">
        <v>114</v>
      </c>
    </row>
    <row r="6" spans="1:11">
      <c r="A6" s="5" t="s">
        <v>160</v>
      </c>
      <c r="B6" s="127">
        <v>9</v>
      </c>
      <c r="C6" s="127"/>
      <c r="D6" s="127"/>
      <c r="E6" s="127">
        <v>9</v>
      </c>
      <c r="F6" s="127"/>
      <c r="G6" s="127"/>
      <c r="H6" s="127"/>
      <c r="I6" s="127"/>
      <c r="J6" s="127"/>
      <c r="K6" s="127">
        <v>9</v>
      </c>
    </row>
    <row r="7" spans="1:11">
      <c r="A7" s="5" t="s">
        <v>77</v>
      </c>
      <c r="B7" s="127">
        <v>67</v>
      </c>
      <c r="C7" s="127"/>
      <c r="D7" s="127"/>
      <c r="E7" s="127">
        <v>67</v>
      </c>
      <c r="F7" s="127"/>
      <c r="G7" s="127"/>
      <c r="H7" s="127"/>
      <c r="I7" s="127"/>
      <c r="J7" s="127"/>
      <c r="K7" s="127">
        <v>67</v>
      </c>
    </row>
    <row r="8" spans="1:11">
      <c r="A8" s="5" t="s">
        <v>1066</v>
      </c>
      <c r="B8" s="127">
        <v>53</v>
      </c>
      <c r="C8" s="127"/>
      <c r="D8" s="127"/>
      <c r="E8" s="127">
        <v>53</v>
      </c>
      <c r="F8" s="127"/>
      <c r="G8" s="127"/>
      <c r="H8" s="127"/>
      <c r="I8" s="127"/>
      <c r="J8" s="127"/>
      <c r="K8" s="127">
        <v>53</v>
      </c>
    </row>
    <row r="9" spans="1:11">
      <c r="A9" s="5" t="s">
        <v>115</v>
      </c>
      <c r="B9" s="127">
        <v>50</v>
      </c>
      <c r="C9" s="127"/>
      <c r="D9" s="127"/>
      <c r="E9" s="127">
        <v>50</v>
      </c>
      <c r="F9" s="127"/>
      <c r="G9" s="127"/>
      <c r="H9" s="127"/>
      <c r="I9" s="127"/>
      <c r="J9" s="127"/>
      <c r="K9" s="127">
        <v>50</v>
      </c>
    </row>
    <row r="10" spans="1:11">
      <c r="A10" s="5" t="s">
        <v>927</v>
      </c>
      <c r="B10" s="127">
        <v>47</v>
      </c>
      <c r="C10" s="127"/>
      <c r="D10" s="127"/>
      <c r="E10" s="127">
        <v>47</v>
      </c>
      <c r="F10" s="127"/>
      <c r="G10" s="127"/>
      <c r="H10" s="127"/>
      <c r="I10" s="127"/>
      <c r="J10" s="127"/>
      <c r="K10" s="127">
        <v>47</v>
      </c>
    </row>
    <row r="11" spans="1:11">
      <c r="A11" s="5" t="s">
        <v>1892</v>
      </c>
      <c r="B11" s="127">
        <v>5</v>
      </c>
      <c r="C11" s="127"/>
      <c r="D11" s="127"/>
      <c r="E11" s="127">
        <v>5</v>
      </c>
      <c r="F11" s="127"/>
      <c r="G11" s="127"/>
      <c r="H11" s="127"/>
      <c r="I11" s="127"/>
      <c r="J11" s="127"/>
      <c r="K11" s="127">
        <v>5</v>
      </c>
    </row>
    <row r="12" spans="1:11">
      <c r="A12" s="5" t="s">
        <v>946</v>
      </c>
      <c r="B12" s="127">
        <v>91</v>
      </c>
      <c r="C12" s="127"/>
      <c r="D12" s="127"/>
      <c r="E12" s="127">
        <v>91</v>
      </c>
      <c r="F12" s="127">
        <v>14</v>
      </c>
      <c r="G12" s="127"/>
      <c r="H12" s="127"/>
      <c r="I12" s="127"/>
      <c r="J12" s="127">
        <v>14</v>
      </c>
      <c r="K12" s="127">
        <v>105</v>
      </c>
    </row>
    <row r="13" spans="1:11">
      <c r="A13" s="5" t="s">
        <v>1875</v>
      </c>
      <c r="B13" s="127">
        <v>20</v>
      </c>
      <c r="C13" s="127"/>
      <c r="D13" s="127"/>
      <c r="E13" s="127">
        <v>20</v>
      </c>
      <c r="F13" s="127"/>
      <c r="G13" s="127"/>
      <c r="H13" s="127"/>
      <c r="I13" s="127"/>
      <c r="J13" s="127"/>
      <c r="K13" s="127">
        <v>20</v>
      </c>
    </row>
    <row r="14" spans="1:11">
      <c r="A14" s="5" t="s">
        <v>136</v>
      </c>
      <c r="B14" s="127">
        <v>184</v>
      </c>
      <c r="C14" s="127"/>
      <c r="D14" s="127"/>
      <c r="E14" s="127">
        <v>184</v>
      </c>
      <c r="F14" s="127">
        <v>24</v>
      </c>
      <c r="G14" s="127"/>
      <c r="H14" s="127"/>
      <c r="I14" s="127"/>
      <c r="J14" s="127">
        <v>24</v>
      </c>
      <c r="K14" s="127">
        <v>208</v>
      </c>
    </row>
    <row r="15" spans="1:11">
      <c r="A15" s="5" t="s">
        <v>1267</v>
      </c>
      <c r="B15" s="127">
        <v>68</v>
      </c>
      <c r="C15" s="127"/>
      <c r="D15" s="127"/>
      <c r="E15" s="127">
        <v>68</v>
      </c>
      <c r="F15" s="127">
        <v>1</v>
      </c>
      <c r="G15" s="127"/>
      <c r="H15" s="127"/>
      <c r="I15" s="127"/>
      <c r="J15" s="127">
        <v>1</v>
      </c>
      <c r="K15" s="127">
        <v>69</v>
      </c>
    </row>
    <row r="16" spans="1:11">
      <c r="A16" s="5" t="s">
        <v>743</v>
      </c>
      <c r="B16" s="127">
        <v>66</v>
      </c>
      <c r="C16" s="127"/>
      <c r="D16" s="127"/>
      <c r="E16" s="127">
        <v>66</v>
      </c>
      <c r="F16" s="127"/>
      <c r="G16" s="127"/>
      <c r="H16" s="127"/>
      <c r="I16" s="127"/>
      <c r="J16" s="127"/>
      <c r="K16" s="127">
        <v>66</v>
      </c>
    </row>
    <row r="17" spans="1:11">
      <c r="A17" s="5" t="s">
        <v>192</v>
      </c>
      <c r="B17" s="127">
        <v>201</v>
      </c>
      <c r="C17" s="127"/>
      <c r="D17" s="127"/>
      <c r="E17" s="127">
        <v>201</v>
      </c>
      <c r="F17" s="127"/>
      <c r="G17" s="127"/>
      <c r="H17" s="127"/>
      <c r="I17" s="127"/>
      <c r="J17" s="127"/>
      <c r="K17" s="127">
        <v>201</v>
      </c>
    </row>
    <row r="18" spans="1:11">
      <c r="A18" s="5" t="s">
        <v>11</v>
      </c>
      <c r="B18" s="127">
        <v>96</v>
      </c>
      <c r="C18" s="127"/>
      <c r="D18" s="127"/>
      <c r="E18" s="127">
        <v>96</v>
      </c>
      <c r="F18" s="127"/>
      <c r="G18" s="127"/>
      <c r="H18" s="127"/>
      <c r="I18" s="127"/>
      <c r="J18" s="127"/>
      <c r="K18" s="127">
        <v>96</v>
      </c>
    </row>
    <row r="19" spans="1:11">
      <c r="A19" s="5" t="s">
        <v>2531</v>
      </c>
      <c r="B19" s="127">
        <v>4</v>
      </c>
      <c r="C19" s="127"/>
      <c r="D19" s="127"/>
      <c r="E19" s="127">
        <v>4</v>
      </c>
      <c r="F19" s="127"/>
      <c r="G19" s="127"/>
      <c r="H19" s="127"/>
      <c r="I19" s="127"/>
      <c r="J19" s="127"/>
      <c r="K19" s="127">
        <v>4</v>
      </c>
    </row>
    <row r="20" spans="1:11">
      <c r="A20" s="5" t="s">
        <v>2538</v>
      </c>
      <c r="B20" s="127">
        <v>6</v>
      </c>
      <c r="C20" s="127"/>
      <c r="D20" s="127"/>
      <c r="E20" s="127">
        <v>6</v>
      </c>
      <c r="F20" s="127"/>
      <c r="G20" s="127"/>
      <c r="H20" s="127"/>
      <c r="I20" s="127"/>
      <c r="J20" s="127"/>
      <c r="K20" s="127">
        <v>6</v>
      </c>
    </row>
    <row r="21" spans="1:11">
      <c r="A21" s="5" t="s">
        <v>2612</v>
      </c>
      <c r="B21" s="127"/>
      <c r="C21" s="127">
        <v>29</v>
      </c>
      <c r="D21" s="127"/>
      <c r="E21" s="127">
        <v>29</v>
      </c>
      <c r="F21" s="127"/>
      <c r="G21" s="127"/>
      <c r="H21" s="127"/>
      <c r="I21" s="127"/>
      <c r="J21" s="127"/>
      <c r="K21" s="127">
        <v>29</v>
      </c>
    </row>
    <row r="22" spans="1:11">
      <c r="A22" s="5" t="s">
        <v>2781</v>
      </c>
      <c r="B22" s="127">
        <v>169</v>
      </c>
      <c r="C22" s="127"/>
      <c r="D22" s="127"/>
      <c r="E22" s="127">
        <v>169</v>
      </c>
      <c r="F22" s="127"/>
      <c r="G22" s="127">
        <v>6</v>
      </c>
      <c r="H22" s="127"/>
      <c r="I22" s="127"/>
      <c r="J22" s="127">
        <v>6</v>
      </c>
      <c r="K22" s="127">
        <v>175</v>
      </c>
    </row>
    <row r="23" spans="1:11">
      <c r="A23" s="5" t="s">
        <v>2693</v>
      </c>
      <c r="B23" s="127"/>
      <c r="C23" s="127"/>
      <c r="D23" s="127">
        <v>43</v>
      </c>
      <c r="E23" s="127">
        <v>43</v>
      </c>
      <c r="F23" s="127"/>
      <c r="G23" s="127"/>
      <c r="H23" s="127">
        <v>11</v>
      </c>
      <c r="I23" s="127"/>
      <c r="J23" s="127">
        <v>11</v>
      </c>
      <c r="K23" s="127">
        <v>54</v>
      </c>
    </row>
    <row r="24" spans="1:11">
      <c r="A24" s="5" t="s">
        <v>2694</v>
      </c>
      <c r="B24" s="127"/>
      <c r="C24" s="127"/>
      <c r="D24" s="127">
        <v>3</v>
      </c>
      <c r="E24" s="127">
        <v>3</v>
      </c>
      <c r="F24" s="127"/>
      <c r="G24" s="127"/>
      <c r="H24" s="127"/>
      <c r="I24" s="127"/>
      <c r="J24" s="127"/>
      <c r="K24" s="127">
        <v>3</v>
      </c>
    </row>
    <row r="25" spans="1:11">
      <c r="A25" s="5" t="s">
        <v>2695</v>
      </c>
      <c r="B25" s="127"/>
      <c r="C25" s="127"/>
      <c r="D25" s="127">
        <v>2</v>
      </c>
      <c r="E25" s="127">
        <v>2</v>
      </c>
      <c r="F25" s="127"/>
      <c r="G25" s="127"/>
      <c r="H25" s="127"/>
      <c r="I25" s="127"/>
      <c r="J25" s="127"/>
      <c r="K25" s="127">
        <v>2</v>
      </c>
    </row>
    <row r="26" spans="1:11">
      <c r="A26" s="5" t="s">
        <v>2696</v>
      </c>
      <c r="B26" s="127"/>
      <c r="C26" s="127"/>
      <c r="D26" s="127">
        <v>2</v>
      </c>
      <c r="E26" s="127">
        <v>2</v>
      </c>
      <c r="F26" s="127"/>
      <c r="G26" s="127"/>
      <c r="H26" s="127"/>
      <c r="I26" s="127"/>
      <c r="J26" s="127"/>
      <c r="K26" s="127">
        <v>2</v>
      </c>
    </row>
    <row r="27" spans="1:11">
      <c r="A27" s="5" t="s">
        <v>2699</v>
      </c>
      <c r="B27" s="127"/>
      <c r="C27" s="127">
        <v>8</v>
      </c>
      <c r="D27" s="127"/>
      <c r="E27" s="127">
        <v>8</v>
      </c>
      <c r="F27" s="127"/>
      <c r="G27" s="127"/>
      <c r="H27" s="127"/>
      <c r="I27" s="127"/>
      <c r="J27" s="127"/>
      <c r="K27" s="127">
        <v>8</v>
      </c>
    </row>
    <row r="28" spans="1:11">
      <c r="A28" s="5" t="s">
        <v>2709</v>
      </c>
      <c r="B28" s="127"/>
      <c r="C28" s="127"/>
      <c r="D28" s="127"/>
      <c r="E28" s="127"/>
      <c r="F28" s="127"/>
      <c r="G28" s="127"/>
      <c r="H28" s="127"/>
      <c r="I28" s="127">
        <v>5</v>
      </c>
      <c r="J28" s="127">
        <v>5</v>
      </c>
      <c r="K28" s="127">
        <v>5</v>
      </c>
    </row>
    <row r="29" spans="1:11">
      <c r="A29" s="5" t="s">
        <v>2715</v>
      </c>
      <c r="B29" s="127"/>
      <c r="C29" s="127"/>
      <c r="D29" s="127"/>
      <c r="E29" s="127"/>
      <c r="F29" s="127"/>
      <c r="G29" s="127"/>
      <c r="H29" s="127"/>
      <c r="I29" s="127">
        <v>14</v>
      </c>
      <c r="J29" s="127">
        <v>14</v>
      </c>
      <c r="K29" s="127">
        <v>14</v>
      </c>
    </row>
    <row r="30" spans="1:11">
      <c r="A30" s="5" t="s">
        <v>2727</v>
      </c>
      <c r="B30" s="127"/>
      <c r="C30" s="127"/>
      <c r="D30" s="127"/>
      <c r="E30" s="127"/>
      <c r="F30" s="127"/>
      <c r="G30" s="127"/>
      <c r="H30" s="127"/>
      <c r="I30" s="127">
        <v>4</v>
      </c>
      <c r="J30" s="127">
        <v>4</v>
      </c>
      <c r="K30" s="127">
        <v>4</v>
      </c>
    </row>
    <row r="31" spans="1:11">
      <c r="A31" s="5" t="s">
        <v>2762</v>
      </c>
      <c r="B31" s="127"/>
      <c r="C31" s="127"/>
      <c r="D31" s="127"/>
      <c r="E31" s="127"/>
      <c r="F31" s="127"/>
      <c r="G31" s="127">
        <v>10</v>
      </c>
      <c r="H31" s="127"/>
      <c r="I31" s="127"/>
      <c r="J31" s="127">
        <v>10</v>
      </c>
      <c r="K31" s="127">
        <v>10</v>
      </c>
    </row>
    <row r="32" spans="1:11">
      <c r="A32" s="5" t="s">
        <v>2787</v>
      </c>
      <c r="B32" s="127"/>
      <c r="C32" s="127"/>
      <c r="D32" s="127"/>
      <c r="E32" s="127"/>
      <c r="F32" s="127"/>
      <c r="G32" s="127">
        <v>4</v>
      </c>
      <c r="H32" s="127"/>
      <c r="I32" s="127"/>
      <c r="J32" s="127">
        <v>4</v>
      </c>
      <c r="K32" s="127">
        <v>4</v>
      </c>
    </row>
    <row r="33" spans="1:11">
      <c r="A33" s="5" t="s">
        <v>1538</v>
      </c>
      <c r="B33" s="127">
        <v>1285</v>
      </c>
      <c r="C33" s="127">
        <v>37</v>
      </c>
      <c r="D33" s="127">
        <v>50</v>
      </c>
      <c r="E33" s="127">
        <v>1372</v>
      </c>
      <c r="F33" s="127">
        <v>57</v>
      </c>
      <c r="G33" s="127">
        <v>20</v>
      </c>
      <c r="H33" s="127">
        <v>11</v>
      </c>
      <c r="I33" s="127">
        <v>23</v>
      </c>
      <c r="J33" s="127">
        <v>111</v>
      </c>
      <c r="K33" s="127">
        <v>1483</v>
      </c>
    </row>
  </sheetData>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BU19"/>
  <sheetViews>
    <sheetView topLeftCell="AD1" zoomScale="80" zoomScaleNormal="80" workbookViewId="0">
      <selection activeCell="A2" sqref="A2:BU19"/>
      <pivotSelection pane="bottomRight" showHeader="1" activeRow="1" click="1" r:id="rId1">
        <pivotArea type="all" dataOnly="0" outline="0" fieldPosition="0"/>
      </pivotSelection>
    </sheetView>
  </sheetViews>
  <sheetFormatPr defaultColWidth="11.19921875" defaultRowHeight="15.6"/>
  <cols>
    <col min="1" max="1" width="25.296875" bestFit="1" customWidth="1"/>
    <col min="2" max="2" width="14.5" bestFit="1" customWidth="1"/>
    <col min="3" max="26" width="4.5" bestFit="1" customWidth="1"/>
    <col min="27" max="29" width="5.69921875" bestFit="1" customWidth="1"/>
    <col min="30" max="72" width="5.796875" bestFit="1" customWidth="1"/>
    <col min="73" max="73" width="11.19921875" bestFit="1" customWidth="1"/>
    <col min="74" max="74" width="7.5" bestFit="1" customWidth="1"/>
    <col min="75" max="75" width="6.5" bestFit="1" customWidth="1"/>
    <col min="76" max="76" width="4.5" bestFit="1" customWidth="1"/>
    <col min="77" max="77" width="9.69921875" bestFit="1" customWidth="1"/>
    <col min="78" max="78" width="7.69921875" bestFit="1" customWidth="1"/>
    <col min="79" max="79" width="10.19921875" bestFit="1" customWidth="1"/>
    <col min="80" max="80" width="7.69921875" bestFit="1" customWidth="1"/>
    <col min="81" max="81" width="10.19921875" bestFit="1" customWidth="1"/>
    <col min="82" max="82" width="7.69921875" bestFit="1" customWidth="1"/>
    <col min="83" max="83" width="10.19921875" bestFit="1" customWidth="1"/>
    <col min="84" max="84" width="7.69921875" bestFit="1" customWidth="1"/>
    <col min="85" max="85" width="4.5" bestFit="1" customWidth="1"/>
    <col min="86" max="86" width="10.19921875" bestFit="1" customWidth="1"/>
    <col min="87" max="87" width="7.69921875" bestFit="1" customWidth="1"/>
    <col min="88" max="88" width="10.19921875" bestFit="1" customWidth="1"/>
    <col min="89" max="89" width="7.69921875" bestFit="1" customWidth="1"/>
    <col min="90" max="90" width="10.19921875" bestFit="1" customWidth="1"/>
    <col min="91" max="91" width="7.69921875" bestFit="1" customWidth="1"/>
    <col min="92" max="92" width="4.5" bestFit="1" customWidth="1"/>
    <col min="93" max="93" width="10.19921875" bestFit="1" customWidth="1"/>
    <col min="94" max="94" width="7.69921875" bestFit="1" customWidth="1"/>
    <col min="95" max="95" width="10.19921875" bestFit="1" customWidth="1"/>
    <col min="96" max="96" width="7.69921875" bestFit="1" customWidth="1"/>
    <col min="97" max="97" width="10.19921875" bestFit="1" customWidth="1"/>
    <col min="98" max="98" width="7.69921875" bestFit="1" customWidth="1"/>
    <col min="99" max="99" width="10.19921875" bestFit="1" customWidth="1"/>
    <col min="100" max="100" width="7.69921875" bestFit="1" customWidth="1"/>
    <col min="101" max="101" width="10.19921875" bestFit="1" customWidth="1"/>
    <col min="102" max="102" width="7.69921875" bestFit="1" customWidth="1"/>
    <col min="103" max="103" width="10.19921875" bestFit="1" customWidth="1"/>
    <col min="104" max="104" width="7.69921875" bestFit="1" customWidth="1"/>
    <col min="105" max="105" width="10.19921875" bestFit="1" customWidth="1"/>
    <col min="106" max="106" width="7.69921875" bestFit="1" customWidth="1"/>
    <col min="107" max="107" width="10.19921875" bestFit="1" customWidth="1"/>
    <col min="108" max="108" width="7.69921875" bestFit="1" customWidth="1"/>
    <col min="109" max="109" width="10.19921875" bestFit="1" customWidth="1"/>
    <col min="110" max="110" width="7.69921875" bestFit="1" customWidth="1"/>
    <col min="111" max="111" width="6.5" bestFit="1" customWidth="1"/>
    <col min="112" max="112" width="4.5" bestFit="1" customWidth="1"/>
    <col min="113" max="113" width="10.19921875" bestFit="1" customWidth="1"/>
    <col min="114" max="114" width="7.69921875" bestFit="1" customWidth="1"/>
    <col min="115" max="115" width="6.5" bestFit="1" customWidth="1"/>
    <col min="116" max="116" width="4.5" bestFit="1" customWidth="1"/>
    <col min="117" max="117" width="10.19921875" bestFit="1" customWidth="1"/>
    <col min="118" max="118" width="7.69921875" bestFit="1" customWidth="1"/>
    <col min="119" max="119" width="6.5" bestFit="1" customWidth="1"/>
    <col min="120" max="120" width="4.5" bestFit="1" customWidth="1"/>
    <col min="121" max="121" width="10.19921875" bestFit="1" customWidth="1"/>
    <col min="122" max="122" width="7.69921875" bestFit="1" customWidth="1"/>
    <col min="123" max="123" width="10.19921875" bestFit="1" customWidth="1"/>
    <col min="124" max="124" width="7.69921875" bestFit="1" customWidth="1"/>
    <col min="125" max="125" width="10.19921875" bestFit="1" customWidth="1"/>
    <col min="126" max="126" width="7.69921875" bestFit="1" customWidth="1"/>
    <col min="127" max="127" width="4.5" bestFit="1" customWidth="1"/>
    <col min="128" max="128" width="10.19921875" bestFit="1" customWidth="1"/>
    <col min="129" max="129" width="7.69921875" bestFit="1" customWidth="1"/>
    <col min="130" max="130" width="10.19921875" bestFit="1" customWidth="1"/>
    <col min="131" max="131" width="7.69921875" bestFit="1" customWidth="1"/>
    <col min="132" max="132" width="10.19921875" bestFit="1" customWidth="1"/>
    <col min="133" max="133" width="7.69921875" bestFit="1" customWidth="1"/>
    <col min="134" max="134" width="10.19921875" bestFit="1" customWidth="1"/>
    <col min="135" max="135" width="7.69921875" bestFit="1" customWidth="1"/>
    <col min="136" max="136" width="10.19921875" bestFit="1" customWidth="1"/>
    <col min="137" max="137" width="7.69921875" bestFit="1" customWidth="1"/>
    <col min="138" max="138" width="10.19921875" bestFit="1" customWidth="1"/>
    <col min="139" max="139" width="7.69921875" bestFit="1" customWidth="1"/>
    <col min="140" max="140" width="10.19921875" bestFit="1" customWidth="1"/>
    <col min="141" max="141" width="7.69921875" bestFit="1" customWidth="1"/>
    <col min="142" max="142" width="10.19921875" bestFit="1" customWidth="1"/>
    <col min="143" max="143" width="7.69921875" bestFit="1" customWidth="1"/>
    <col min="144" max="144" width="10.19921875" bestFit="1" customWidth="1"/>
    <col min="145" max="145" width="7.69921875" bestFit="1" customWidth="1"/>
    <col min="146" max="146" width="10.19921875" bestFit="1" customWidth="1"/>
    <col min="147" max="147" width="7.69921875" bestFit="1" customWidth="1"/>
    <col min="148" max="148" width="10.19921875" bestFit="1" customWidth="1"/>
    <col min="149" max="149" width="7.69921875" bestFit="1" customWidth="1"/>
    <col min="150" max="150" width="4.5" bestFit="1" customWidth="1"/>
    <col min="151" max="151" width="10.19921875" bestFit="1" customWidth="1"/>
    <col min="152" max="152" width="7.69921875" bestFit="1" customWidth="1"/>
    <col min="153" max="153" width="10.19921875" bestFit="1" customWidth="1"/>
    <col min="154" max="154" width="7.69921875" bestFit="1" customWidth="1"/>
    <col min="155" max="155" width="10.19921875" bestFit="1" customWidth="1"/>
    <col min="156" max="156" width="7.69921875" bestFit="1" customWidth="1"/>
    <col min="157" max="157" width="10.19921875" bestFit="1" customWidth="1"/>
    <col min="158" max="158" width="7.69921875" bestFit="1" customWidth="1"/>
    <col min="159" max="159" width="10.19921875" bestFit="1" customWidth="1"/>
    <col min="160" max="160" width="7.69921875" bestFit="1" customWidth="1"/>
    <col min="161" max="161" width="10.19921875" bestFit="1" customWidth="1"/>
    <col min="162" max="162" width="7.69921875" bestFit="1" customWidth="1"/>
    <col min="163" max="163" width="6.5" bestFit="1" customWidth="1"/>
    <col min="164" max="164" width="4.5" bestFit="1" customWidth="1"/>
    <col min="165" max="165" width="10.19921875" bestFit="1" customWidth="1"/>
    <col min="166" max="166" width="7.69921875" bestFit="1" customWidth="1"/>
    <col min="167" max="167" width="4.5" bestFit="1" customWidth="1"/>
    <col min="168" max="168" width="10.19921875" bestFit="1" customWidth="1"/>
    <col min="169" max="169" width="7.69921875" bestFit="1" customWidth="1"/>
    <col min="170" max="170" width="10.19921875" bestFit="1" customWidth="1"/>
    <col min="171" max="171" width="7.69921875" bestFit="1" customWidth="1"/>
    <col min="172" max="172" width="10.19921875" bestFit="1" customWidth="1"/>
    <col min="173" max="173" width="7.69921875" bestFit="1" customWidth="1"/>
    <col min="174" max="174" width="10.19921875" bestFit="1" customWidth="1"/>
    <col min="175" max="175" width="9.19921875" bestFit="1" customWidth="1"/>
    <col min="176" max="176" width="11.69921875" bestFit="1" customWidth="1"/>
    <col min="177" max="177" width="11.19921875" bestFit="1" customWidth="1"/>
  </cols>
  <sheetData>
    <row r="2" spans="1:73">
      <c r="A2" s="4" t="s">
        <v>2691</v>
      </c>
      <c r="B2" s="4" t="s">
        <v>1542</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row>
    <row r="3" spans="1:73">
      <c r="A3" s="4" t="s">
        <v>2501</v>
      </c>
      <c r="B3" s="3">
        <v>4.0999999999999996</v>
      </c>
      <c r="C3" s="3">
        <v>4.2</v>
      </c>
      <c r="D3" s="3">
        <v>4.3</v>
      </c>
      <c r="E3" s="3">
        <v>4.4000000000000004</v>
      </c>
      <c r="F3" s="3">
        <v>5.0999999999999996</v>
      </c>
      <c r="G3" s="3">
        <v>5.2</v>
      </c>
      <c r="H3" s="3">
        <v>5.3</v>
      </c>
      <c r="I3" s="3">
        <v>5.4</v>
      </c>
      <c r="J3" s="3">
        <v>6.1</v>
      </c>
      <c r="K3" s="3">
        <v>6.2</v>
      </c>
      <c r="L3" s="3">
        <v>6.3</v>
      </c>
      <c r="M3" s="3">
        <v>7.1</v>
      </c>
      <c r="N3" s="3">
        <v>7.2</v>
      </c>
      <c r="O3" s="3">
        <v>7.3</v>
      </c>
      <c r="P3" s="3">
        <v>7.4</v>
      </c>
      <c r="Q3" s="3">
        <v>7.5</v>
      </c>
      <c r="R3" s="3">
        <v>8.1</v>
      </c>
      <c r="S3" s="3">
        <v>8.1999999999999993</v>
      </c>
      <c r="T3" s="3">
        <v>8.3000000000000007</v>
      </c>
      <c r="U3" s="3">
        <v>8.4</v>
      </c>
      <c r="V3" s="3">
        <v>8.5</v>
      </c>
      <c r="W3" s="3">
        <v>8.6</v>
      </c>
      <c r="X3" s="3">
        <v>9.1</v>
      </c>
      <c r="Y3" s="3">
        <v>9.1999999999999993</v>
      </c>
      <c r="Z3" s="3">
        <v>9.3000000000000007</v>
      </c>
      <c r="AA3" s="3">
        <v>10.1</v>
      </c>
      <c r="AB3" s="3">
        <v>10.199999999999999</v>
      </c>
      <c r="AC3" s="3">
        <v>10.3</v>
      </c>
      <c r="AD3" s="3" t="s">
        <v>1343</v>
      </c>
      <c r="AE3" s="3" t="s">
        <v>1553</v>
      </c>
      <c r="AF3" s="3" t="s">
        <v>91</v>
      </c>
      <c r="AG3" s="3" t="s">
        <v>433</v>
      </c>
      <c r="AH3" s="3" t="s">
        <v>416</v>
      </c>
      <c r="AI3" s="3" t="s">
        <v>1293</v>
      </c>
      <c r="AJ3" s="3" t="s">
        <v>45</v>
      </c>
      <c r="AK3" s="3" t="s">
        <v>85</v>
      </c>
      <c r="AL3" s="3" t="s">
        <v>36</v>
      </c>
      <c r="AM3" s="3" t="s">
        <v>30</v>
      </c>
      <c r="AN3" s="3" t="s">
        <v>59</v>
      </c>
      <c r="AO3" s="3" t="s">
        <v>2085</v>
      </c>
      <c r="AP3" s="3" t="s">
        <v>1268</v>
      </c>
      <c r="AQ3" s="3" t="s">
        <v>1586</v>
      </c>
      <c r="AR3" s="3" t="s">
        <v>1040</v>
      </c>
      <c r="AS3" s="3" t="s">
        <v>57</v>
      </c>
      <c r="AT3" s="3" t="s">
        <v>72</v>
      </c>
      <c r="AU3" s="3" t="s">
        <v>591</v>
      </c>
      <c r="AV3" s="3" t="s">
        <v>1157</v>
      </c>
      <c r="AW3" s="3" t="s">
        <v>110</v>
      </c>
      <c r="AX3" s="3" t="s">
        <v>193</v>
      </c>
      <c r="AY3" s="3" t="s">
        <v>1351</v>
      </c>
      <c r="AZ3" s="3" t="s">
        <v>1605</v>
      </c>
      <c r="BA3" s="3" t="s">
        <v>24</v>
      </c>
      <c r="BB3" s="3" t="s">
        <v>20</v>
      </c>
      <c r="BC3" s="3" t="s">
        <v>27</v>
      </c>
      <c r="BD3" s="3" t="s">
        <v>33</v>
      </c>
      <c r="BE3" s="3" t="s">
        <v>67</v>
      </c>
      <c r="BF3" s="3" t="s">
        <v>143</v>
      </c>
      <c r="BG3" s="3" t="s">
        <v>156</v>
      </c>
      <c r="BH3" s="3" t="s">
        <v>64</v>
      </c>
      <c r="BI3" s="3" t="s">
        <v>1629</v>
      </c>
      <c r="BJ3" s="3" t="s">
        <v>1099</v>
      </c>
      <c r="BK3" s="3" t="s">
        <v>130</v>
      </c>
      <c r="BL3" s="3" t="s">
        <v>1486</v>
      </c>
      <c r="BM3" s="3" t="s">
        <v>1634</v>
      </c>
      <c r="BN3" s="3" t="s">
        <v>120</v>
      </c>
      <c r="BO3" s="3" t="s">
        <v>947</v>
      </c>
      <c r="BP3" s="3" t="s">
        <v>123</v>
      </c>
      <c r="BQ3" s="3" t="s">
        <v>2106</v>
      </c>
      <c r="BR3" s="3" t="s">
        <v>2107</v>
      </c>
      <c r="BS3" s="3" t="s">
        <v>1643</v>
      </c>
      <c r="BT3" s="3" t="s">
        <v>2084</v>
      </c>
      <c r="BU3" s="3" t="s">
        <v>1538</v>
      </c>
    </row>
    <row r="4" spans="1:73">
      <c r="A4" s="5">
        <v>9001</v>
      </c>
      <c r="B4" s="127">
        <v>1</v>
      </c>
      <c r="C4" s="127">
        <v>22</v>
      </c>
      <c r="D4" s="127">
        <v>1</v>
      </c>
      <c r="E4" s="127">
        <v>1</v>
      </c>
      <c r="F4" s="127">
        <v>3</v>
      </c>
      <c r="G4" s="127">
        <v>1</v>
      </c>
      <c r="H4" s="127">
        <v>3</v>
      </c>
      <c r="I4" s="127"/>
      <c r="J4" s="127">
        <v>32</v>
      </c>
      <c r="K4" s="127">
        <v>6</v>
      </c>
      <c r="L4" s="127">
        <v>1</v>
      </c>
      <c r="M4" s="127">
        <v>6</v>
      </c>
      <c r="N4" s="127">
        <v>22</v>
      </c>
      <c r="O4" s="127">
        <v>26</v>
      </c>
      <c r="P4" s="127">
        <v>9</v>
      </c>
      <c r="Q4" s="127">
        <v>32</v>
      </c>
      <c r="R4" s="127">
        <v>25</v>
      </c>
      <c r="S4" s="127">
        <v>7</v>
      </c>
      <c r="T4" s="127">
        <v>13</v>
      </c>
      <c r="U4" s="127">
        <v>5</v>
      </c>
      <c r="V4" s="127">
        <v>2</v>
      </c>
      <c r="W4" s="127">
        <v>1</v>
      </c>
      <c r="X4" s="127">
        <v>9</v>
      </c>
      <c r="Y4" s="127">
        <v>2</v>
      </c>
      <c r="Z4" s="127">
        <v>5</v>
      </c>
      <c r="AA4" s="127">
        <v>5</v>
      </c>
      <c r="AB4" s="127">
        <v>5</v>
      </c>
      <c r="AC4" s="127">
        <v>27</v>
      </c>
      <c r="AD4" s="127">
        <v>1</v>
      </c>
      <c r="AE4" s="127">
        <v>5</v>
      </c>
      <c r="AF4" s="127">
        <v>2</v>
      </c>
      <c r="AG4" s="127"/>
      <c r="AH4" s="127"/>
      <c r="AI4" s="127"/>
      <c r="AJ4" s="127">
        <v>19</v>
      </c>
      <c r="AK4" s="127">
        <v>58</v>
      </c>
      <c r="AL4" s="127">
        <v>7</v>
      </c>
      <c r="AM4" s="127">
        <v>17</v>
      </c>
      <c r="AN4" s="127">
        <v>7</v>
      </c>
      <c r="AO4" s="127"/>
      <c r="AP4" s="127"/>
      <c r="AQ4" s="127"/>
      <c r="AR4" s="127">
        <v>10</v>
      </c>
      <c r="AS4" s="127">
        <v>24</v>
      </c>
      <c r="AT4" s="127">
        <v>28</v>
      </c>
      <c r="AU4" s="127"/>
      <c r="AV4" s="127"/>
      <c r="AW4" s="127">
        <v>11</v>
      </c>
      <c r="AX4" s="127">
        <v>88</v>
      </c>
      <c r="AY4" s="127">
        <v>4</v>
      </c>
      <c r="AZ4" s="127">
        <v>1</v>
      </c>
      <c r="BA4" s="127">
        <v>4</v>
      </c>
      <c r="BB4" s="127">
        <v>4</v>
      </c>
      <c r="BC4" s="127">
        <v>8</v>
      </c>
      <c r="BD4" s="127">
        <v>2</v>
      </c>
      <c r="BE4" s="127">
        <v>3</v>
      </c>
      <c r="BF4" s="127">
        <v>4</v>
      </c>
      <c r="BG4" s="127">
        <v>1</v>
      </c>
      <c r="BH4" s="127">
        <v>11</v>
      </c>
      <c r="BI4" s="127">
        <v>7</v>
      </c>
      <c r="BJ4" s="127">
        <v>2</v>
      </c>
      <c r="BK4" s="127">
        <v>4</v>
      </c>
      <c r="BL4" s="127">
        <v>2</v>
      </c>
      <c r="BM4" s="127">
        <v>1</v>
      </c>
      <c r="BN4" s="127">
        <v>11</v>
      </c>
      <c r="BO4" s="127">
        <v>22</v>
      </c>
      <c r="BP4" s="127">
        <v>14</v>
      </c>
      <c r="BQ4" s="127"/>
      <c r="BR4" s="127"/>
      <c r="BS4" s="127">
        <v>4</v>
      </c>
      <c r="BT4" s="127"/>
      <c r="BU4" s="127">
        <v>658</v>
      </c>
    </row>
    <row r="5" spans="1:73">
      <c r="A5" s="126" t="s">
        <v>2551</v>
      </c>
      <c r="B5" s="127">
        <v>1</v>
      </c>
      <c r="C5" s="127">
        <v>22</v>
      </c>
      <c r="D5" s="127">
        <v>1</v>
      </c>
      <c r="E5" s="127">
        <v>1</v>
      </c>
      <c r="F5" s="127">
        <v>3</v>
      </c>
      <c r="G5" s="127">
        <v>1</v>
      </c>
      <c r="H5" s="127">
        <v>3</v>
      </c>
      <c r="I5" s="127"/>
      <c r="J5" s="127">
        <v>29</v>
      </c>
      <c r="K5" s="127">
        <v>4</v>
      </c>
      <c r="L5" s="127">
        <v>1</v>
      </c>
      <c r="M5" s="127">
        <v>5</v>
      </c>
      <c r="N5" s="127">
        <v>16</v>
      </c>
      <c r="O5" s="127">
        <v>25</v>
      </c>
      <c r="P5" s="127">
        <v>9</v>
      </c>
      <c r="Q5" s="127">
        <v>25</v>
      </c>
      <c r="R5" s="127">
        <v>24</v>
      </c>
      <c r="S5" s="127">
        <v>7</v>
      </c>
      <c r="T5" s="127">
        <v>11</v>
      </c>
      <c r="U5" s="127">
        <v>5</v>
      </c>
      <c r="V5" s="127">
        <v>2</v>
      </c>
      <c r="W5" s="127">
        <v>1</v>
      </c>
      <c r="X5" s="127">
        <v>7</v>
      </c>
      <c r="Y5" s="127">
        <v>2</v>
      </c>
      <c r="Z5" s="127">
        <v>3</v>
      </c>
      <c r="AA5" s="127">
        <v>5</v>
      </c>
      <c r="AB5" s="127">
        <v>5</v>
      </c>
      <c r="AC5" s="127">
        <v>22</v>
      </c>
      <c r="AD5" s="127">
        <v>1</v>
      </c>
      <c r="AE5" s="127">
        <v>5</v>
      </c>
      <c r="AF5" s="127">
        <v>2</v>
      </c>
      <c r="AG5" s="127"/>
      <c r="AH5" s="127"/>
      <c r="AI5" s="127"/>
      <c r="AJ5" s="127">
        <v>18</v>
      </c>
      <c r="AK5" s="127">
        <v>58</v>
      </c>
      <c r="AL5" s="127">
        <v>7</v>
      </c>
      <c r="AM5" s="127">
        <v>17</v>
      </c>
      <c r="AN5" s="127">
        <v>7</v>
      </c>
      <c r="AO5" s="127"/>
      <c r="AP5" s="127"/>
      <c r="AQ5" s="127"/>
      <c r="AR5" s="127">
        <v>6</v>
      </c>
      <c r="AS5" s="127">
        <v>20</v>
      </c>
      <c r="AT5" s="127">
        <v>24</v>
      </c>
      <c r="AU5" s="127"/>
      <c r="AV5" s="127"/>
      <c r="AW5" s="127">
        <v>11</v>
      </c>
      <c r="AX5" s="127">
        <v>88</v>
      </c>
      <c r="AY5" s="127">
        <v>4</v>
      </c>
      <c r="AZ5" s="127">
        <v>1</v>
      </c>
      <c r="BA5" s="127">
        <v>4</v>
      </c>
      <c r="BB5" s="127">
        <v>4</v>
      </c>
      <c r="BC5" s="127">
        <v>8</v>
      </c>
      <c r="BD5" s="127">
        <v>2</v>
      </c>
      <c r="BE5" s="127">
        <v>3</v>
      </c>
      <c r="BF5" s="127">
        <v>4</v>
      </c>
      <c r="BG5" s="127">
        <v>1</v>
      </c>
      <c r="BH5" s="127">
        <v>11</v>
      </c>
      <c r="BI5" s="127">
        <v>5</v>
      </c>
      <c r="BJ5" s="127">
        <v>2</v>
      </c>
      <c r="BK5" s="127">
        <v>4</v>
      </c>
      <c r="BL5" s="127">
        <v>2</v>
      </c>
      <c r="BM5" s="127">
        <v>1</v>
      </c>
      <c r="BN5" s="127">
        <v>11</v>
      </c>
      <c r="BO5" s="127">
        <v>19</v>
      </c>
      <c r="BP5" s="127">
        <v>9</v>
      </c>
      <c r="BQ5" s="127"/>
      <c r="BR5" s="127"/>
      <c r="BS5" s="127">
        <v>4</v>
      </c>
      <c r="BT5" s="127"/>
      <c r="BU5" s="127">
        <v>603</v>
      </c>
    </row>
    <row r="6" spans="1:73">
      <c r="A6" s="126" t="s">
        <v>2553</v>
      </c>
      <c r="B6" s="127"/>
      <c r="C6" s="127"/>
      <c r="D6" s="127"/>
      <c r="E6" s="127"/>
      <c r="F6" s="127"/>
      <c r="G6" s="127"/>
      <c r="H6" s="127"/>
      <c r="I6" s="127"/>
      <c r="J6" s="127"/>
      <c r="K6" s="127">
        <v>1</v>
      </c>
      <c r="L6" s="127"/>
      <c r="M6" s="127"/>
      <c r="N6" s="127">
        <v>4</v>
      </c>
      <c r="O6" s="127"/>
      <c r="P6" s="127"/>
      <c r="Q6" s="127">
        <v>3</v>
      </c>
      <c r="R6" s="127"/>
      <c r="S6" s="127"/>
      <c r="T6" s="127">
        <v>1</v>
      </c>
      <c r="U6" s="127"/>
      <c r="V6" s="127"/>
      <c r="W6" s="127"/>
      <c r="X6" s="127"/>
      <c r="Y6" s="127"/>
      <c r="Z6" s="127"/>
      <c r="AA6" s="127"/>
      <c r="AB6" s="127"/>
      <c r="AC6" s="127">
        <v>1</v>
      </c>
      <c r="AD6" s="127"/>
      <c r="AE6" s="127"/>
      <c r="AF6" s="127"/>
      <c r="AG6" s="127"/>
      <c r="AH6" s="127"/>
      <c r="AI6" s="127"/>
      <c r="AJ6" s="127"/>
      <c r="AK6" s="127"/>
      <c r="AL6" s="127"/>
      <c r="AM6" s="127"/>
      <c r="AN6" s="127"/>
      <c r="AO6" s="127"/>
      <c r="AP6" s="127"/>
      <c r="AQ6" s="127"/>
      <c r="AR6" s="127">
        <v>4</v>
      </c>
      <c r="AS6" s="127">
        <v>3</v>
      </c>
      <c r="AT6" s="127">
        <v>3</v>
      </c>
      <c r="AU6" s="127"/>
      <c r="AV6" s="127"/>
      <c r="AW6" s="127"/>
      <c r="AX6" s="127"/>
      <c r="AY6" s="127"/>
      <c r="AZ6" s="127"/>
      <c r="BA6" s="127"/>
      <c r="BB6" s="127"/>
      <c r="BC6" s="127"/>
      <c r="BD6" s="127"/>
      <c r="BE6" s="127"/>
      <c r="BF6" s="127"/>
      <c r="BG6" s="127"/>
      <c r="BH6" s="127"/>
      <c r="BI6" s="127">
        <v>1</v>
      </c>
      <c r="BJ6" s="127"/>
      <c r="BK6" s="127"/>
      <c r="BL6" s="127"/>
      <c r="BM6" s="127"/>
      <c r="BN6" s="127"/>
      <c r="BO6" s="127">
        <v>1</v>
      </c>
      <c r="BP6" s="127">
        <v>3</v>
      </c>
      <c r="BQ6" s="127"/>
      <c r="BR6" s="127"/>
      <c r="BS6" s="127"/>
      <c r="BT6" s="127"/>
      <c r="BU6" s="127">
        <v>25</v>
      </c>
    </row>
    <row r="7" spans="1:73">
      <c r="A7" s="126" t="s">
        <v>2646</v>
      </c>
      <c r="B7" s="127"/>
      <c r="C7" s="127"/>
      <c r="D7" s="127"/>
      <c r="E7" s="127"/>
      <c r="F7" s="127"/>
      <c r="G7" s="127"/>
      <c r="H7" s="127"/>
      <c r="I7" s="127"/>
      <c r="J7" s="127">
        <v>3</v>
      </c>
      <c r="K7" s="127"/>
      <c r="L7" s="127"/>
      <c r="M7" s="127">
        <v>1</v>
      </c>
      <c r="N7" s="127">
        <v>2</v>
      </c>
      <c r="O7" s="127">
        <v>1</v>
      </c>
      <c r="P7" s="127"/>
      <c r="Q7" s="127">
        <v>4</v>
      </c>
      <c r="R7" s="127">
        <v>1</v>
      </c>
      <c r="S7" s="127"/>
      <c r="T7" s="127">
        <v>1</v>
      </c>
      <c r="U7" s="127"/>
      <c r="V7" s="127"/>
      <c r="W7" s="127"/>
      <c r="X7" s="127">
        <v>2</v>
      </c>
      <c r="Y7" s="127"/>
      <c r="Z7" s="127">
        <v>2</v>
      </c>
      <c r="AA7" s="127"/>
      <c r="AB7" s="127"/>
      <c r="AC7" s="127">
        <v>4</v>
      </c>
      <c r="AD7" s="127"/>
      <c r="AE7" s="127"/>
      <c r="AF7" s="127"/>
      <c r="AG7" s="127"/>
      <c r="AH7" s="127"/>
      <c r="AI7" s="127"/>
      <c r="AJ7" s="127">
        <v>1</v>
      </c>
      <c r="AK7" s="127"/>
      <c r="AL7" s="127"/>
      <c r="AM7" s="127"/>
      <c r="AN7" s="127"/>
      <c r="AO7" s="127"/>
      <c r="AP7" s="127"/>
      <c r="AQ7" s="127"/>
      <c r="AR7" s="127"/>
      <c r="AS7" s="127">
        <v>1</v>
      </c>
      <c r="AT7" s="127"/>
      <c r="AU7" s="127"/>
      <c r="AV7" s="127"/>
      <c r="AW7" s="127"/>
      <c r="AX7" s="127"/>
      <c r="AY7" s="127"/>
      <c r="AZ7" s="127"/>
      <c r="BA7" s="127"/>
      <c r="BB7" s="127"/>
      <c r="BC7" s="127"/>
      <c r="BD7" s="127"/>
      <c r="BE7" s="127"/>
      <c r="BF7" s="127"/>
      <c r="BG7" s="127"/>
      <c r="BH7" s="127"/>
      <c r="BI7" s="127">
        <v>1</v>
      </c>
      <c r="BJ7" s="127"/>
      <c r="BK7" s="127"/>
      <c r="BL7" s="127"/>
      <c r="BM7" s="127"/>
      <c r="BN7" s="127"/>
      <c r="BO7" s="127">
        <v>1</v>
      </c>
      <c r="BP7" s="127">
        <v>1</v>
      </c>
      <c r="BQ7" s="127"/>
      <c r="BR7" s="127"/>
      <c r="BS7" s="127"/>
      <c r="BT7" s="127"/>
      <c r="BU7" s="127">
        <v>26</v>
      </c>
    </row>
    <row r="8" spans="1:73">
      <c r="A8" s="126" t="s">
        <v>2708</v>
      </c>
      <c r="B8" s="127"/>
      <c r="C8" s="127"/>
      <c r="D8" s="127"/>
      <c r="E8" s="127"/>
      <c r="F8" s="127"/>
      <c r="G8" s="127"/>
      <c r="H8" s="127"/>
      <c r="I8" s="127"/>
      <c r="J8" s="127"/>
      <c r="K8" s="127">
        <v>1</v>
      </c>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27"/>
      <c r="AS8" s="127"/>
      <c r="AT8" s="127">
        <v>1</v>
      </c>
      <c r="AU8" s="127"/>
      <c r="AV8" s="127"/>
      <c r="AW8" s="127"/>
      <c r="AX8" s="127"/>
      <c r="AY8" s="127"/>
      <c r="AZ8" s="127"/>
      <c r="BA8" s="127"/>
      <c r="BB8" s="127"/>
      <c r="BC8" s="127"/>
      <c r="BD8" s="127"/>
      <c r="BE8" s="127"/>
      <c r="BF8" s="127"/>
      <c r="BG8" s="127"/>
      <c r="BH8" s="127"/>
      <c r="BI8" s="127"/>
      <c r="BJ8" s="127"/>
      <c r="BK8" s="127"/>
      <c r="BL8" s="127"/>
      <c r="BM8" s="127"/>
      <c r="BN8" s="127"/>
      <c r="BO8" s="127">
        <v>1</v>
      </c>
      <c r="BP8" s="127">
        <v>1</v>
      </c>
      <c r="BQ8" s="127"/>
      <c r="BR8" s="127"/>
      <c r="BS8" s="127"/>
      <c r="BT8" s="127"/>
      <c r="BU8" s="127">
        <v>4</v>
      </c>
    </row>
    <row r="9" spans="1:73">
      <c r="A9" s="5">
        <v>21001</v>
      </c>
      <c r="B9" s="127"/>
      <c r="C9" s="127">
        <v>1</v>
      </c>
      <c r="D9" s="127"/>
      <c r="E9" s="127"/>
      <c r="F9" s="127"/>
      <c r="G9" s="127">
        <v>1</v>
      </c>
      <c r="H9" s="127">
        <v>2</v>
      </c>
      <c r="I9" s="127"/>
      <c r="J9" s="127">
        <v>11</v>
      </c>
      <c r="K9" s="127"/>
      <c r="L9" s="127">
        <v>1</v>
      </c>
      <c r="M9" s="127"/>
      <c r="N9" s="127">
        <v>1</v>
      </c>
      <c r="O9" s="127">
        <v>2</v>
      </c>
      <c r="P9" s="127">
        <v>1</v>
      </c>
      <c r="Q9" s="127">
        <v>4</v>
      </c>
      <c r="R9" s="127">
        <v>6</v>
      </c>
      <c r="S9" s="127"/>
      <c r="T9" s="127"/>
      <c r="U9" s="127">
        <v>1</v>
      </c>
      <c r="V9" s="127"/>
      <c r="W9" s="127"/>
      <c r="X9" s="127">
        <v>1</v>
      </c>
      <c r="Y9" s="127">
        <v>1</v>
      </c>
      <c r="Z9" s="127">
        <v>1</v>
      </c>
      <c r="AA9" s="127"/>
      <c r="AB9" s="127">
        <v>12</v>
      </c>
      <c r="AC9" s="127">
        <v>4</v>
      </c>
      <c r="AD9" s="127"/>
      <c r="AE9" s="127">
        <v>1</v>
      </c>
      <c r="AF9" s="127"/>
      <c r="AG9" s="127"/>
      <c r="AH9" s="127"/>
      <c r="AI9" s="127"/>
      <c r="AJ9" s="127">
        <v>2</v>
      </c>
      <c r="AK9" s="127"/>
      <c r="AL9" s="127">
        <v>10</v>
      </c>
      <c r="AM9" s="127"/>
      <c r="AN9" s="127"/>
      <c r="AO9" s="127">
        <v>4</v>
      </c>
      <c r="AP9" s="127"/>
      <c r="AQ9" s="127">
        <v>1</v>
      </c>
      <c r="AR9" s="127"/>
      <c r="AS9" s="127"/>
      <c r="AT9" s="127">
        <v>6</v>
      </c>
      <c r="AU9" s="127"/>
      <c r="AV9" s="127"/>
      <c r="AW9" s="127">
        <v>2</v>
      </c>
      <c r="AX9" s="127">
        <v>1</v>
      </c>
      <c r="AY9" s="127"/>
      <c r="AZ9" s="127"/>
      <c r="BA9" s="127"/>
      <c r="BB9" s="127"/>
      <c r="BC9" s="127"/>
      <c r="BD9" s="127"/>
      <c r="BE9" s="127"/>
      <c r="BF9" s="127"/>
      <c r="BG9" s="127"/>
      <c r="BH9" s="127">
        <v>1</v>
      </c>
      <c r="BI9" s="127">
        <v>1</v>
      </c>
      <c r="BJ9" s="127"/>
      <c r="BK9" s="127"/>
      <c r="BL9" s="127">
        <v>2</v>
      </c>
      <c r="BM9" s="127"/>
      <c r="BN9" s="127">
        <v>1</v>
      </c>
      <c r="BO9" s="127">
        <v>6</v>
      </c>
      <c r="BP9" s="127"/>
      <c r="BQ9" s="127">
        <v>5</v>
      </c>
      <c r="BR9" s="127">
        <v>1</v>
      </c>
      <c r="BS9" s="127"/>
      <c r="BT9" s="127">
        <v>1</v>
      </c>
      <c r="BU9" s="127">
        <v>95</v>
      </c>
    </row>
    <row r="10" spans="1:73">
      <c r="A10" s="126" t="s">
        <v>2551</v>
      </c>
      <c r="B10" s="127"/>
      <c r="C10" s="127">
        <v>1</v>
      </c>
      <c r="D10" s="127"/>
      <c r="E10" s="127"/>
      <c r="F10" s="127"/>
      <c r="G10" s="127">
        <v>1</v>
      </c>
      <c r="H10" s="127">
        <v>2</v>
      </c>
      <c r="I10" s="127"/>
      <c r="J10" s="127">
        <v>9</v>
      </c>
      <c r="K10" s="127"/>
      <c r="L10" s="127">
        <v>1</v>
      </c>
      <c r="M10" s="127"/>
      <c r="N10" s="127">
        <v>1</v>
      </c>
      <c r="O10" s="127">
        <v>2</v>
      </c>
      <c r="P10" s="127">
        <v>1</v>
      </c>
      <c r="Q10" s="127">
        <v>4</v>
      </c>
      <c r="R10" s="127">
        <v>3</v>
      </c>
      <c r="S10" s="127"/>
      <c r="T10" s="127"/>
      <c r="U10" s="127">
        <v>1</v>
      </c>
      <c r="V10" s="127"/>
      <c r="W10" s="127"/>
      <c r="X10" s="127">
        <v>1</v>
      </c>
      <c r="Y10" s="127">
        <v>1</v>
      </c>
      <c r="Z10" s="127"/>
      <c r="AA10" s="127"/>
      <c r="AB10" s="127">
        <v>10</v>
      </c>
      <c r="AC10" s="127">
        <v>2</v>
      </c>
      <c r="AD10" s="127"/>
      <c r="AE10" s="127">
        <v>1</v>
      </c>
      <c r="AF10" s="127"/>
      <c r="AG10" s="127"/>
      <c r="AH10" s="127"/>
      <c r="AI10" s="127"/>
      <c r="AJ10" s="127">
        <v>2</v>
      </c>
      <c r="AK10" s="127"/>
      <c r="AL10" s="127">
        <v>10</v>
      </c>
      <c r="AM10" s="127"/>
      <c r="AN10" s="127"/>
      <c r="AO10" s="127">
        <v>2</v>
      </c>
      <c r="AP10" s="127"/>
      <c r="AQ10" s="127">
        <v>1</v>
      </c>
      <c r="AR10" s="127"/>
      <c r="AS10" s="127"/>
      <c r="AT10" s="127">
        <v>2</v>
      </c>
      <c r="AU10" s="127"/>
      <c r="AV10" s="127"/>
      <c r="AW10" s="127">
        <v>1</v>
      </c>
      <c r="AX10" s="127"/>
      <c r="AY10" s="127"/>
      <c r="AZ10" s="127"/>
      <c r="BA10" s="127"/>
      <c r="BB10" s="127"/>
      <c r="BC10" s="127"/>
      <c r="BD10" s="127"/>
      <c r="BE10" s="127"/>
      <c r="BF10" s="127"/>
      <c r="BG10" s="127"/>
      <c r="BH10" s="127">
        <v>1</v>
      </c>
      <c r="BI10" s="127"/>
      <c r="BJ10" s="127"/>
      <c r="BK10" s="127"/>
      <c r="BL10" s="127">
        <v>2</v>
      </c>
      <c r="BM10" s="127"/>
      <c r="BN10" s="127">
        <v>1</v>
      </c>
      <c r="BO10" s="127">
        <v>3</v>
      </c>
      <c r="BP10" s="127"/>
      <c r="BQ10" s="127">
        <v>5</v>
      </c>
      <c r="BR10" s="127">
        <v>1</v>
      </c>
      <c r="BS10" s="127"/>
      <c r="BT10" s="127">
        <v>1</v>
      </c>
      <c r="BU10" s="127">
        <v>73</v>
      </c>
    </row>
    <row r="11" spans="1:73">
      <c r="A11" s="126" t="s">
        <v>2553</v>
      </c>
      <c r="B11" s="127"/>
      <c r="C11" s="127"/>
      <c r="D11" s="127"/>
      <c r="E11" s="127"/>
      <c r="F11" s="127"/>
      <c r="G11" s="127"/>
      <c r="H11" s="127"/>
      <c r="I11" s="127"/>
      <c r="J11" s="127">
        <v>1</v>
      </c>
      <c r="K11" s="127"/>
      <c r="L11" s="127"/>
      <c r="M11" s="127"/>
      <c r="N11" s="127"/>
      <c r="O11" s="127"/>
      <c r="P11" s="127"/>
      <c r="Q11" s="127"/>
      <c r="R11" s="127">
        <v>2</v>
      </c>
      <c r="S11" s="127"/>
      <c r="T11" s="127"/>
      <c r="U11" s="127"/>
      <c r="V11" s="127"/>
      <c r="W11" s="127"/>
      <c r="X11" s="127"/>
      <c r="Y11" s="127"/>
      <c r="Z11" s="127"/>
      <c r="AA11" s="127"/>
      <c r="AB11" s="127">
        <v>1</v>
      </c>
      <c r="AC11" s="127"/>
      <c r="AD11" s="127"/>
      <c r="AE11" s="127"/>
      <c r="AF11" s="127"/>
      <c r="AG11" s="127"/>
      <c r="AH11" s="127"/>
      <c r="AI11" s="127"/>
      <c r="AJ11" s="127"/>
      <c r="AK11" s="127"/>
      <c r="AL11" s="127"/>
      <c r="AM11" s="127"/>
      <c r="AN11" s="127"/>
      <c r="AO11" s="127">
        <v>1</v>
      </c>
      <c r="AP11" s="127"/>
      <c r="AQ11" s="127"/>
      <c r="AR11" s="127"/>
      <c r="AS11" s="127"/>
      <c r="AT11" s="127"/>
      <c r="AU11" s="127"/>
      <c r="AV11" s="127"/>
      <c r="AW11" s="127"/>
      <c r="AX11" s="127"/>
      <c r="AY11" s="127"/>
      <c r="AZ11" s="127"/>
      <c r="BA11" s="127"/>
      <c r="BB11" s="127"/>
      <c r="BC11" s="127"/>
      <c r="BD11" s="127"/>
      <c r="BE11" s="127"/>
      <c r="BF11" s="127"/>
      <c r="BG11" s="127"/>
      <c r="BH11" s="127"/>
      <c r="BI11" s="127"/>
      <c r="BJ11" s="127"/>
      <c r="BK11" s="127"/>
      <c r="BL11" s="127"/>
      <c r="BM11" s="127"/>
      <c r="BN11" s="127"/>
      <c r="BO11" s="127">
        <v>1</v>
      </c>
      <c r="BP11" s="127"/>
      <c r="BQ11" s="127"/>
      <c r="BR11" s="127"/>
      <c r="BS11" s="127"/>
      <c r="BT11" s="127"/>
      <c r="BU11" s="127">
        <v>6</v>
      </c>
    </row>
    <row r="12" spans="1:73">
      <c r="A12" s="126" t="s">
        <v>2646</v>
      </c>
      <c r="B12" s="127"/>
      <c r="C12" s="127"/>
      <c r="D12" s="127"/>
      <c r="E12" s="127"/>
      <c r="F12" s="127"/>
      <c r="G12" s="127"/>
      <c r="H12" s="127"/>
      <c r="I12" s="127"/>
      <c r="J12" s="127">
        <v>1</v>
      </c>
      <c r="K12" s="127"/>
      <c r="L12" s="127"/>
      <c r="M12" s="127"/>
      <c r="N12" s="127"/>
      <c r="O12" s="127"/>
      <c r="P12" s="127"/>
      <c r="Q12" s="127"/>
      <c r="R12" s="127">
        <v>1</v>
      </c>
      <c r="S12" s="127"/>
      <c r="T12" s="127"/>
      <c r="U12" s="127"/>
      <c r="V12" s="127"/>
      <c r="W12" s="127"/>
      <c r="X12" s="127"/>
      <c r="Y12" s="127"/>
      <c r="Z12" s="127"/>
      <c r="AA12" s="127"/>
      <c r="AB12" s="127">
        <v>1</v>
      </c>
      <c r="AC12" s="127">
        <v>2</v>
      </c>
      <c r="AD12" s="127"/>
      <c r="AE12" s="127"/>
      <c r="AF12" s="127"/>
      <c r="AG12" s="127"/>
      <c r="AH12" s="127"/>
      <c r="AI12" s="127"/>
      <c r="AJ12" s="127"/>
      <c r="AK12" s="127"/>
      <c r="AL12" s="127"/>
      <c r="AM12" s="127"/>
      <c r="AN12" s="127"/>
      <c r="AO12" s="127">
        <v>1</v>
      </c>
      <c r="AP12" s="127"/>
      <c r="AQ12" s="127"/>
      <c r="AR12" s="127"/>
      <c r="AS12" s="127"/>
      <c r="AT12" s="127">
        <v>4</v>
      </c>
      <c r="AU12" s="127"/>
      <c r="AV12" s="127"/>
      <c r="AW12" s="127">
        <v>1</v>
      </c>
      <c r="AX12" s="127">
        <v>1</v>
      </c>
      <c r="AY12" s="127"/>
      <c r="AZ12" s="127"/>
      <c r="BA12" s="127"/>
      <c r="BB12" s="127"/>
      <c r="BC12" s="127"/>
      <c r="BD12" s="127"/>
      <c r="BE12" s="127"/>
      <c r="BF12" s="127"/>
      <c r="BG12" s="127"/>
      <c r="BH12" s="127"/>
      <c r="BI12" s="127">
        <v>1</v>
      </c>
      <c r="BJ12" s="127"/>
      <c r="BK12" s="127"/>
      <c r="BL12" s="127"/>
      <c r="BM12" s="127"/>
      <c r="BN12" s="127"/>
      <c r="BO12" s="127">
        <v>2</v>
      </c>
      <c r="BP12" s="127"/>
      <c r="BQ12" s="127"/>
      <c r="BR12" s="127"/>
      <c r="BS12" s="127"/>
      <c r="BT12" s="127"/>
      <c r="BU12" s="127">
        <v>15</v>
      </c>
    </row>
    <row r="13" spans="1:73">
      <c r="A13" s="126" t="s">
        <v>2708</v>
      </c>
      <c r="B13" s="127"/>
      <c r="C13" s="127"/>
      <c r="D13" s="127"/>
      <c r="E13" s="127"/>
      <c r="F13" s="127"/>
      <c r="G13" s="127"/>
      <c r="H13" s="127"/>
      <c r="I13" s="127"/>
      <c r="J13" s="127"/>
      <c r="K13" s="127"/>
      <c r="L13" s="127"/>
      <c r="M13" s="127"/>
      <c r="N13" s="127"/>
      <c r="O13" s="127"/>
      <c r="P13" s="127"/>
      <c r="Q13" s="127"/>
      <c r="R13" s="127"/>
      <c r="S13" s="127"/>
      <c r="T13" s="127"/>
      <c r="U13" s="127"/>
      <c r="V13" s="127"/>
      <c r="W13" s="127"/>
      <c r="X13" s="127"/>
      <c r="Y13" s="127"/>
      <c r="Z13" s="127">
        <v>1</v>
      </c>
      <c r="AA13" s="127"/>
      <c r="AB13" s="127"/>
      <c r="AC13" s="127"/>
      <c r="AD13" s="127"/>
      <c r="AE13" s="127"/>
      <c r="AF13" s="127"/>
      <c r="AG13" s="127"/>
      <c r="AH13" s="127"/>
      <c r="AI13" s="127"/>
      <c r="AJ13" s="127"/>
      <c r="AK13" s="127"/>
      <c r="AL13" s="127"/>
      <c r="AM13" s="127"/>
      <c r="AN13" s="127"/>
      <c r="AO13" s="127"/>
      <c r="AP13" s="127"/>
      <c r="AQ13" s="127"/>
      <c r="AR13" s="127"/>
      <c r="AS13" s="127"/>
      <c r="AT13" s="127"/>
      <c r="AU13" s="127"/>
      <c r="AV13" s="127"/>
      <c r="AW13" s="127"/>
      <c r="AX13" s="127"/>
      <c r="AY13" s="127"/>
      <c r="AZ13" s="127"/>
      <c r="BA13" s="127"/>
      <c r="BB13" s="127"/>
      <c r="BC13" s="127"/>
      <c r="BD13" s="127"/>
      <c r="BE13" s="127"/>
      <c r="BF13" s="127"/>
      <c r="BG13" s="127"/>
      <c r="BH13" s="127"/>
      <c r="BI13" s="127"/>
      <c r="BJ13" s="127"/>
      <c r="BK13" s="127"/>
      <c r="BL13" s="127"/>
      <c r="BM13" s="127"/>
      <c r="BN13" s="127"/>
      <c r="BO13" s="127"/>
      <c r="BP13" s="127"/>
      <c r="BQ13" s="127"/>
      <c r="BR13" s="127"/>
      <c r="BS13" s="127"/>
      <c r="BT13" s="127"/>
      <c r="BU13" s="127">
        <v>1</v>
      </c>
    </row>
    <row r="14" spans="1:73">
      <c r="A14" s="5">
        <v>45001</v>
      </c>
      <c r="B14" s="127">
        <v>5</v>
      </c>
      <c r="C14" s="127">
        <v>5</v>
      </c>
      <c r="D14" s="127"/>
      <c r="E14" s="127"/>
      <c r="F14" s="127">
        <v>1</v>
      </c>
      <c r="G14" s="127">
        <v>10</v>
      </c>
      <c r="H14" s="127">
        <v>9</v>
      </c>
      <c r="I14" s="127">
        <v>7</v>
      </c>
      <c r="J14" s="127">
        <v>5</v>
      </c>
      <c r="K14" s="127">
        <v>1</v>
      </c>
      <c r="L14" s="127"/>
      <c r="M14" s="127">
        <v>92</v>
      </c>
      <c r="N14" s="127">
        <v>34</v>
      </c>
      <c r="O14" s="127">
        <v>13</v>
      </c>
      <c r="P14" s="127">
        <v>16</v>
      </c>
      <c r="Q14" s="127">
        <v>22</v>
      </c>
      <c r="R14" s="127">
        <v>123</v>
      </c>
      <c r="S14" s="127">
        <v>118</v>
      </c>
      <c r="T14" s="127"/>
      <c r="U14" s="127"/>
      <c r="V14" s="127"/>
      <c r="W14" s="127"/>
      <c r="X14" s="127">
        <v>11</v>
      </c>
      <c r="Y14" s="127"/>
      <c r="Z14" s="127"/>
      <c r="AA14" s="127">
        <v>1</v>
      </c>
      <c r="AB14" s="127">
        <v>4</v>
      </c>
      <c r="AC14" s="127">
        <v>3</v>
      </c>
      <c r="AD14" s="127"/>
      <c r="AE14" s="127"/>
      <c r="AF14" s="127"/>
      <c r="AG14" s="127">
        <v>59</v>
      </c>
      <c r="AH14" s="127">
        <v>22</v>
      </c>
      <c r="AI14" s="127">
        <v>6</v>
      </c>
      <c r="AJ14" s="127"/>
      <c r="AK14" s="127"/>
      <c r="AL14" s="127"/>
      <c r="AM14" s="127"/>
      <c r="AN14" s="127"/>
      <c r="AO14" s="127"/>
      <c r="AP14" s="127">
        <v>5</v>
      </c>
      <c r="AQ14" s="127"/>
      <c r="AR14" s="127">
        <v>11</v>
      </c>
      <c r="AS14" s="127">
        <v>9</v>
      </c>
      <c r="AT14" s="127">
        <v>12</v>
      </c>
      <c r="AU14" s="127">
        <v>101</v>
      </c>
      <c r="AV14" s="127">
        <v>7</v>
      </c>
      <c r="AW14" s="127"/>
      <c r="AX14" s="127"/>
      <c r="AY14" s="127"/>
      <c r="AZ14" s="127"/>
      <c r="BA14" s="127"/>
      <c r="BB14" s="127"/>
      <c r="BC14" s="127"/>
      <c r="BD14" s="127"/>
      <c r="BE14" s="127"/>
      <c r="BF14" s="127"/>
      <c r="BG14" s="127"/>
      <c r="BH14" s="127"/>
      <c r="BI14" s="127"/>
      <c r="BJ14" s="127"/>
      <c r="BK14" s="127"/>
      <c r="BL14" s="127"/>
      <c r="BM14" s="127"/>
      <c r="BN14" s="127">
        <v>1</v>
      </c>
      <c r="BO14" s="127">
        <v>17</v>
      </c>
      <c r="BP14" s="127"/>
      <c r="BQ14" s="127"/>
      <c r="BR14" s="127"/>
      <c r="BS14" s="127"/>
      <c r="BT14" s="127"/>
      <c r="BU14" s="127">
        <v>730</v>
      </c>
    </row>
    <row r="15" spans="1:73">
      <c r="A15" s="126" t="s">
        <v>2551</v>
      </c>
      <c r="B15" s="127">
        <v>5</v>
      </c>
      <c r="C15" s="127">
        <v>5</v>
      </c>
      <c r="D15" s="127"/>
      <c r="E15" s="127"/>
      <c r="F15" s="127">
        <v>1</v>
      </c>
      <c r="G15" s="127">
        <v>7</v>
      </c>
      <c r="H15" s="127">
        <v>9</v>
      </c>
      <c r="I15" s="127">
        <v>7</v>
      </c>
      <c r="J15" s="127">
        <v>3</v>
      </c>
      <c r="K15" s="127">
        <v>1</v>
      </c>
      <c r="L15" s="127"/>
      <c r="M15" s="127">
        <v>92</v>
      </c>
      <c r="N15" s="127">
        <v>34</v>
      </c>
      <c r="O15" s="127">
        <v>11</v>
      </c>
      <c r="P15" s="127">
        <v>16</v>
      </c>
      <c r="Q15" s="127">
        <v>22</v>
      </c>
      <c r="R15" s="127">
        <v>121</v>
      </c>
      <c r="S15" s="127">
        <v>99</v>
      </c>
      <c r="T15" s="127"/>
      <c r="U15" s="127"/>
      <c r="V15" s="127"/>
      <c r="W15" s="127"/>
      <c r="X15" s="127">
        <v>11</v>
      </c>
      <c r="Y15" s="127"/>
      <c r="Z15" s="127"/>
      <c r="AA15" s="127">
        <v>1</v>
      </c>
      <c r="AB15" s="127">
        <v>4</v>
      </c>
      <c r="AC15" s="127">
        <v>2</v>
      </c>
      <c r="AD15" s="127"/>
      <c r="AE15" s="127"/>
      <c r="AF15" s="127"/>
      <c r="AG15" s="127">
        <v>46</v>
      </c>
      <c r="AH15" s="127">
        <v>22</v>
      </c>
      <c r="AI15" s="127">
        <v>5</v>
      </c>
      <c r="AJ15" s="127"/>
      <c r="AK15" s="127"/>
      <c r="AL15" s="127"/>
      <c r="AM15" s="127"/>
      <c r="AN15" s="127"/>
      <c r="AO15" s="127"/>
      <c r="AP15" s="127">
        <v>5</v>
      </c>
      <c r="AQ15" s="127"/>
      <c r="AR15" s="127">
        <v>11</v>
      </c>
      <c r="AS15" s="127">
        <v>7</v>
      </c>
      <c r="AT15" s="127">
        <v>12</v>
      </c>
      <c r="AU15" s="127">
        <v>82</v>
      </c>
      <c r="AV15" s="127">
        <v>7</v>
      </c>
      <c r="AW15" s="127"/>
      <c r="AX15" s="127"/>
      <c r="AY15" s="127"/>
      <c r="AZ15" s="127"/>
      <c r="BA15" s="127"/>
      <c r="BB15" s="127"/>
      <c r="BC15" s="127"/>
      <c r="BD15" s="127"/>
      <c r="BE15" s="127"/>
      <c r="BF15" s="127"/>
      <c r="BG15" s="127"/>
      <c r="BH15" s="127"/>
      <c r="BI15" s="127"/>
      <c r="BJ15" s="127"/>
      <c r="BK15" s="127"/>
      <c r="BL15" s="127"/>
      <c r="BM15" s="127"/>
      <c r="BN15" s="127">
        <v>1</v>
      </c>
      <c r="BO15" s="127">
        <v>17</v>
      </c>
      <c r="BP15" s="127"/>
      <c r="BQ15" s="127"/>
      <c r="BR15" s="127"/>
      <c r="BS15" s="127"/>
      <c r="BT15" s="127"/>
      <c r="BU15" s="127">
        <v>666</v>
      </c>
    </row>
    <row r="16" spans="1:73">
      <c r="A16" s="126" t="s">
        <v>2553</v>
      </c>
      <c r="B16" s="127"/>
      <c r="C16" s="127"/>
      <c r="D16" s="127"/>
      <c r="E16" s="127"/>
      <c r="F16" s="127"/>
      <c r="G16" s="127">
        <v>2</v>
      </c>
      <c r="H16" s="127"/>
      <c r="I16" s="127"/>
      <c r="J16" s="127"/>
      <c r="K16" s="127"/>
      <c r="L16" s="127"/>
      <c r="M16" s="127"/>
      <c r="N16" s="127"/>
      <c r="O16" s="127">
        <v>1</v>
      </c>
      <c r="P16" s="127"/>
      <c r="Q16" s="127"/>
      <c r="R16" s="127">
        <v>1</v>
      </c>
      <c r="S16" s="127">
        <v>9</v>
      </c>
      <c r="T16" s="127"/>
      <c r="U16" s="127"/>
      <c r="V16" s="127"/>
      <c r="W16" s="127"/>
      <c r="X16" s="127"/>
      <c r="Y16" s="127"/>
      <c r="Z16" s="127"/>
      <c r="AA16" s="127"/>
      <c r="AB16" s="127"/>
      <c r="AC16" s="127"/>
      <c r="AD16" s="127"/>
      <c r="AE16" s="127"/>
      <c r="AF16" s="127"/>
      <c r="AG16" s="127">
        <v>3</v>
      </c>
      <c r="AH16" s="127"/>
      <c r="AI16" s="127"/>
      <c r="AJ16" s="127"/>
      <c r="AK16" s="127"/>
      <c r="AL16" s="127"/>
      <c r="AM16" s="127"/>
      <c r="AN16" s="127"/>
      <c r="AO16" s="127"/>
      <c r="AP16" s="127"/>
      <c r="AQ16" s="127"/>
      <c r="AR16" s="127"/>
      <c r="AS16" s="127">
        <v>2</v>
      </c>
      <c r="AT16" s="127"/>
      <c r="AU16" s="127">
        <v>8</v>
      </c>
      <c r="AV16" s="127"/>
      <c r="AW16" s="127"/>
      <c r="AX16" s="127"/>
      <c r="AY16" s="127"/>
      <c r="AZ16" s="127"/>
      <c r="BA16" s="127"/>
      <c r="BB16" s="127"/>
      <c r="BC16" s="127"/>
      <c r="BD16" s="127"/>
      <c r="BE16" s="127"/>
      <c r="BF16" s="127"/>
      <c r="BG16" s="127"/>
      <c r="BH16" s="127"/>
      <c r="BI16" s="127"/>
      <c r="BJ16" s="127"/>
      <c r="BK16" s="127"/>
      <c r="BL16" s="127"/>
      <c r="BM16" s="127"/>
      <c r="BN16" s="127"/>
      <c r="BO16" s="127"/>
      <c r="BP16" s="127"/>
      <c r="BQ16" s="127"/>
      <c r="BR16" s="127"/>
      <c r="BS16" s="127"/>
      <c r="BT16" s="127"/>
      <c r="BU16" s="127">
        <v>26</v>
      </c>
    </row>
    <row r="17" spans="1:73">
      <c r="A17" s="126" t="s">
        <v>2646</v>
      </c>
      <c r="B17" s="127"/>
      <c r="C17" s="127"/>
      <c r="D17" s="127"/>
      <c r="E17" s="127"/>
      <c r="F17" s="127"/>
      <c r="G17" s="127"/>
      <c r="H17" s="127"/>
      <c r="I17" s="127"/>
      <c r="J17" s="127">
        <v>2</v>
      </c>
      <c r="K17" s="127"/>
      <c r="L17" s="127"/>
      <c r="M17" s="127"/>
      <c r="N17" s="127"/>
      <c r="O17" s="127">
        <v>1</v>
      </c>
      <c r="P17" s="127"/>
      <c r="Q17" s="127"/>
      <c r="R17" s="127"/>
      <c r="S17" s="127">
        <v>4</v>
      </c>
      <c r="T17" s="127"/>
      <c r="U17" s="127"/>
      <c r="V17" s="127"/>
      <c r="W17" s="127"/>
      <c r="X17" s="127"/>
      <c r="Y17" s="127"/>
      <c r="Z17" s="127"/>
      <c r="AA17" s="127"/>
      <c r="AB17" s="127"/>
      <c r="AC17" s="127"/>
      <c r="AD17" s="127"/>
      <c r="AE17" s="127"/>
      <c r="AF17" s="127"/>
      <c r="AG17" s="127">
        <v>9</v>
      </c>
      <c r="AH17" s="127"/>
      <c r="AI17" s="127">
        <v>1</v>
      </c>
      <c r="AJ17" s="127"/>
      <c r="AK17" s="127"/>
      <c r="AL17" s="127"/>
      <c r="AM17" s="127"/>
      <c r="AN17" s="127"/>
      <c r="AO17" s="127"/>
      <c r="AP17" s="127"/>
      <c r="AQ17" s="127"/>
      <c r="AR17" s="127"/>
      <c r="AS17" s="127"/>
      <c r="AT17" s="127"/>
      <c r="AU17" s="127">
        <v>3</v>
      </c>
      <c r="AV17" s="127"/>
      <c r="AW17" s="127"/>
      <c r="AX17" s="127"/>
      <c r="AY17" s="127"/>
      <c r="AZ17" s="127"/>
      <c r="BA17" s="127"/>
      <c r="BB17" s="127"/>
      <c r="BC17" s="127"/>
      <c r="BD17" s="127"/>
      <c r="BE17" s="127"/>
      <c r="BF17" s="127"/>
      <c r="BG17" s="127"/>
      <c r="BH17" s="127"/>
      <c r="BI17" s="127"/>
      <c r="BJ17" s="127"/>
      <c r="BK17" s="127"/>
      <c r="BL17" s="127"/>
      <c r="BM17" s="127"/>
      <c r="BN17" s="127"/>
      <c r="BO17" s="127"/>
      <c r="BP17" s="127"/>
      <c r="BQ17" s="127"/>
      <c r="BR17" s="127"/>
      <c r="BS17" s="127"/>
      <c r="BT17" s="127"/>
      <c r="BU17" s="127">
        <v>20</v>
      </c>
    </row>
    <row r="18" spans="1:73">
      <c r="A18" s="126" t="s">
        <v>2708</v>
      </c>
      <c r="B18" s="127"/>
      <c r="C18" s="127"/>
      <c r="D18" s="127"/>
      <c r="E18" s="127"/>
      <c r="F18" s="127"/>
      <c r="G18" s="127">
        <v>1</v>
      </c>
      <c r="H18" s="127"/>
      <c r="I18" s="127"/>
      <c r="J18" s="127"/>
      <c r="K18" s="127"/>
      <c r="L18" s="127"/>
      <c r="M18" s="127"/>
      <c r="N18" s="127"/>
      <c r="O18" s="127"/>
      <c r="P18" s="127"/>
      <c r="Q18" s="127"/>
      <c r="R18" s="127">
        <v>1</v>
      </c>
      <c r="S18" s="127">
        <v>6</v>
      </c>
      <c r="T18" s="127"/>
      <c r="U18" s="127"/>
      <c r="V18" s="127"/>
      <c r="W18" s="127"/>
      <c r="X18" s="127"/>
      <c r="Y18" s="127"/>
      <c r="Z18" s="127"/>
      <c r="AA18" s="127"/>
      <c r="AB18" s="127"/>
      <c r="AC18" s="127">
        <v>1</v>
      </c>
      <c r="AD18" s="127"/>
      <c r="AE18" s="127"/>
      <c r="AF18" s="127"/>
      <c r="AG18" s="127">
        <v>1</v>
      </c>
      <c r="AH18" s="127"/>
      <c r="AI18" s="127"/>
      <c r="AJ18" s="127"/>
      <c r="AK18" s="127"/>
      <c r="AL18" s="127"/>
      <c r="AM18" s="127"/>
      <c r="AN18" s="127"/>
      <c r="AO18" s="127"/>
      <c r="AP18" s="127"/>
      <c r="AQ18" s="127"/>
      <c r="AR18" s="127"/>
      <c r="AS18" s="127"/>
      <c r="AT18" s="127"/>
      <c r="AU18" s="127">
        <v>8</v>
      </c>
      <c r="AV18" s="127"/>
      <c r="AW18" s="127"/>
      <c r="AX18" s="127"/>
      <c r="AY18" s="127"/>
      <c r="AZ18" s="127"/>
      <c r="BA18" s="127"/>
      <c r="BB18" s="127"/>
      <c r="BC18" s="127"/>
      <c r="BD18" s="127"/>
      <c r="BE18" s="127"/>
      <c r="BF18" s="127"/>
      <c r="BG18" s="127"/>
      <c r="BH18" s="127"/>
      <c r="BI18" s="127"/>
      <c r="BJ18" s="127"/>
      <c r="BK18" s="127"/>
      <c r="BL18" s="127"/>
      <c r="BM18" s="127"/>
      <c r="BN18" s="127"/>
      <c r="BO18" s="127"/>
      <c r="BP18" s="127"/>
      <c r="BQ18" s="127"/>
      <c r="BR18" s="127"/>
      <c r="BS18" s="127"/>
      <c r="BT18" s="127"/>
      <c r="BU18" s="127">
        <v>18</v>
      </c>
    </row>
    <row r="19" spans="1:73">
      <c r="A19" s="5" t="s">
        <v>1538</v>
      </c>
      <c r="B19" s="127">
        <v>6</v>
      </c>
      <c r="C19" s="127">
        <v>28</v>
      </c>
      <c r="D19" s="127">
        <v>1</v>
      </c>
      <c r="E19" s="127">
        <v>1</v>
      </c>
      <c r="F19" s="127">
        <v>4</v>
      </c>
      <c r="G19" s="127">
        <v>12</v>
      </c>
      <c r="H19" s="127">
        <v>14</v>
      </c>
      <c r="I19" s="127">
        <v>7</v>
      </c>
      <c r="J19" s="127">
        <v>48</v>
      </c>
      <c r="K19" s="127">
        <v>7</v>
      </c>
      <c r="L19" s="127">
        <v>2</v>
      </c>
      <c r="M19" s="127">
        <v>98</v>
      </c>
      <c r="N19" s="127">
        <v>57</v>
      </c>
      <c r="O19" s="127">
        <v>41</v>
      </c>
      <c r="P19" s="127">
        <v>26</v>
      </c>
      <c r="Q19" s="127">
        <v>58</v>
      </c>
      <c r="R19" s="127">
        <v>154</v>
      </c>
      <c r="S19" s="127">
        <v>125</v>
      </c>
      <c r="T19" s="127">
        <v>13</v>
      </c>
      <c r="U19" s="127">
        <v>6</v>
      </c>
      <c r="V19" s="127">
        <v>2</v>
      </c>
      <c r="W19" s="127">
        <v>1</v>
      </c>
      <c r="X19" s="127">
        <v>21</v>
      </c>
      <c r="Y19" s="127">
        <v>3</v>
      </c>
      <c r="Z19" s="127">
        <v>6</v>
      </c>
      <c r="AA19" s="127">
        <v>6</v>
      </c>
      <c r="AB19" s="127">
        <v>21</v>
      </c>
      <c r="AC19" s="127">
        <v>34</v>
      </c>
      <c r="AD19" s="127">
        <v>1</v>
      </c>
      <c r="AE19" s="127">
        <v>6</v>
      </c>
      <c r="AF19" s="127">
        <v>2</v>
      </c>
      <c r="AG19" s="127">
        <v>59</v>
      </c>
      <c r="AH19" s="127">
        <v>22</v>
      </c>
      <c r="AI19" s="127">
        <v>6</v>
      </c>
      <c r="AJ19" s="127">
        <v>21</v>
      </c>
      <c r="AK19" s="127">
        <v>58</v>
      </c>
      <c r="AL19" s="127">
        <v>17</v>
      </c>
      <c r="AM19" s="127">
        <v>17</v>
      </c>
      <c r="AN19" s="127">
        <v>7</v>
      </c>
      <c r="AO19" s="127">
        <v>4</v>
      </c>
      <c r="AP19" s="127">
        <v>5</v>
      </c>
      <c r="AQ19" s="127">
        <v>1</v>
      </c>
      <c r="AR19" s="127">
        <v>21</v>
      </c>
      <c r="AS19" s="127">
        <v>33</v>
      </c>
      <c r="AT19" s="127">
        <v>46</v>
      </c>
      <c r="AU19" s="127">
        <v>101</v>
      </c>
      <c r="AV19" s="127">
        <v>7</v>
      </c>
      <c r="AW19" s="127">
        <v>13</v>
      </c>
      <c r="AX19" s="127">
        <v>89</v>
      </c>
      <c r="AY19" s="127">
        <v>4</v>
      </c>
      <c r="AZ19" s="127">
        <v>1</v>
      </c>
      <c r="BA19" s="127">
        <v>4</v>
      </c>
      <c r="BB19" s="127">
        <v>4</v>
      </c>
      <c r="BC19" s="127">
        <v>8</v>
      </c>
      <c r="BD19" s="127">
        <v>2</v>
      </c>
      <c r="BE19" s="127">
        <v>3</v>
      </c>
      <c r="BF19" s="127">
        <v>4</v>
      </c>
      <c r="BG19" s="127">
        <v>1</v>
      </c>
      <c r="BH19" s="127">
        <v>12</v>
      </c>
      <c r="BI19" s="127">
        <v>8</v>
      </c>
      <c r="BJ19" s="127">
        <v>2</v>
      </c>
      <c r="BK19" s="127">
        <v>4</v>
      </c>
      <c r="BL19" s="127">
        <v>4</v>
      </c>
      <c r="BM19" s="127">
        <v>1</v>
      </c>
      <c r="BN19" s="127">
        <v>13</v>
      </c>
      <c r="BO19" s="127">
        <v>45</v>
      </c>
      <c r="BP19" s="127">
        <v>14</v>
      </c>
      <c r="BQ19" s="127">
        <v>5</v>
      </c>
      <c r="BR19" s="127">
        <v>1</v>
      </c>
      <c r="BS19" s="127">
        <v>4</v>
      </c>
      <c r="BT19" s="127">
        <v>1</v>
      </c>
      <c r="BU19" s="127">
        <v>1483</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L86"/>
  <sheetViews>
    <sheetView workbookViewId="0">
      <selection activeCell="A2" sqref="A2:D33"/>
      <pivotSelection pane="bottomRight" showHeader="1" activeRow="1" previousRow="1" click="1" r:id="rId1">
        <pivotArea type="all" dataOnly="0" outline="0" fieldPosition="0"/>
      </pivotSelection>
    </sheetView>
  </sheetViews>
  <sheetFormatPr defaultColWidth="11.19921875" defaultRowHeight="15.6"/>
  <cols>
    <col min="1" max="1" width="19.19921875" bestFit="1" customWidth="1"/>
    <col min="2" max="2" width="18.19921875" bestFit="1" customWidth="1"/>
    <col min="3" max="3" width="5.5" bestFit="1" customWidth="1"/>
    <col min="4" max="4" width="10.796875" bestFit="1" customWidth="1"/>
    <col min="5" max="5" width="29.69921875" bestFit="1" customWidth="1"/>
    <col min="6" max="6" width="19.69921875" bestFit="1" customWidth="1"/>
    <col min="7" max="7" width="10.19921875" bestFit="1" customWidth="1"/>
    <col min="8" max="8" width="10.69921875" bestFit="1" customWidth="1"/>
    <col min="9" max="9" width="8.19921875" customWidth="1"/>
    <col min="10" max="10" width="5.69921875" customWidth="1"/>
    <col min="11" max="11" width="7.19921875" customWidth="1"/>
    <col min="12" max="12" width="6.69921875" customWidth="1"/>
    <col min="13" max="13" width="8" bestFit="1" customWidth="1"/>
    <col min="14" max="14" width="7.5" bestFit="1" customWidth="1"/>
    <col min="15" max="15" width="5.19921875" bestFit="1" customWidth="1"/>
    <col min="16" max="16" width="8" customWidth="1"/>
    <col min="17" max="17" width="7.5" bestFit="1" customWidth="1"/>
    <col min="18" max="18" width="5.19921875" customWidth="1"/>
    <col min="19" max="19" width="21.19921875" bestFit="1" customWidth="1"/>
    <col min="20" max="20" width="24" bestFit="1" customWidth="1"/>
    <col min="21" max="21" width="11.19921875" bestFit="1" customWidth="1"/>
    <col min="22" max="22" width="13.69921875" bestFit="1" customWidth="1"/>
    <col min="23" max="23" width="6.5" bestFit="1" customWidth="1"/>
    <col min="24" max="24" width="7.69921875" bestFit="1" customWidth="1"/>
    <col min="25" max="25" width="8.19921875" bestFit="1" customWidth="1"/>
    <col min="26" max="26" width="10.69921875" bestFit="1" customWidth="1"/>
    <col min="27" max="27" width="18.19921875" bestFit="1" customWidth="1"/>
    <col min="28" max="28" width="5.5" bestFit="1" customWidth="1"/>
    <col min="29" max="29" width="20.69921875" bestFit="1" customWidth="1"/>
    <col min="30" max="30" width="7.69921875" bestFit="1" customWidth="1"/>
    <col min="31" max="31" width="10.19921875" bestFit="1" customWidth="1"/>
    <col min="32" max="32" width="8.19921875" bestFit="1" customWidth="1"/>
    <col min="33" max="34" width="10.69921875" bestFit="1" customWidth="1"/>
    <col min="35" max="36" width="16" bestFit="1" customWidth="1"/>
    <col min="37" max="38" width="18.69921875" bestFit="1" customWidth="1"/>
    <col min="39" max="39" width="18.5" bestFit="1" customWidth="1"/>
    <col min="40" max="40" width="18.69921875" bestFit="1" customWidth="1"/>
  </cols>
  <sheetData>
    <row r="2" spans="1:4">
      <c r="A2" s="4" t="s">
        <v>2478</v>
      </c>
      <c r="B2" s="4" t="s">
        <v>1649</v>
      </c>
      <c r="C2" s="3"/>
      <c r="D2" s="3"/>
    </row>
    <row r="3" spans="1:4">
      <c r="A3" s="4" t="s">
        <v>1541</v>
      </c>
      <c r="B3" s="3" t="s">
        <v>1537</v>
      </c>
      <c r="C3" s="3" t="s">
        <v>2222</v>
      </c>
      <c r="D3" s="3" t="s">
        <v>1538</v>
      </c>
    </row>
    <row r="4" spans="1:4">
      <c r="A4" s="5" t="s">
        <v>53</v>
      </c>
      <c r="B4" s="127">
        <v>44</v>
      </c>
      <c r="C4" s="127">
        <v>9</v>
      </c>
      <c r="D4" s="127">
        <v>53</v>
      </c>
    </row>
    <row r="5" spans="1:4">
      <c r="A5" s="5" t="s">
        <v>492</v>
      </c>
      <c r="B5" s="127">
        <v>105</v>
      </c>
      <c r="C5" s="127">
        <v>9</v>
      </c>
      <c r="D5" s="127">
        <v>114</v>
      </c>
    </row>
    <row r="6" spans="1:4">
      <c r="A6" s="5" t="s">
        <v>160</v>
      </c>
      <c r="B6" s="127">
        <v>9</v>
      </c>
      <c r="C6" s="127"/>
      <c r="D6" s="127">
        <v>9</v>
      </c>
    </row>
    <row r="7" spans="1:4">
      <c r="A7" s="5" t="s">
        <v>77</v>
      </c>
      <c r="B7" s="127">
        <v>67</v>
      </c>
      <c r="C7" s="127"/>
      <c r="D7" s="127">
        <v>67</v>
      </c>
    </row>
    <row r="8" spans="1:4">
      <c r="A8" s="5" t="s">
        <v>1066</v>
      </c>
      <c r="B8" s="127">
        <v>53</v>
      </c>
      <c r="C8" s="127"/>
      <c r="D8" s="127">
        <v>53</v>
      </c>
    </row>
    <row r="9" spans="1:4">
      <c r="A9" s="5" t="s">
        <v>115</v>
      </c>
      <c r="B9" s="127">
        <v>50</v>
      </c>
      <c r="C9" s="127"/>
      <c r="D9" s="127">
        <v>50</v>
      </c>
    </row>
    <row r="10" spans="1:4">
      <c r="A10" s="5" t="s">
        <v>927</v>
      </c>
      <c r="B10" s="127">
        <v>47</v>
      </c>
      <c r="C10" s="127"/>
      <c r="D10" s="127">
        <v>47</v>
      </c>
    </row>
    <row r="11" spans="1:4">
      <c r="A11" s="5" t="s">
        <v>1892</v>
      </c>
      <c r="B11" s="127">
        <v>5</v>
      </c>
      <c r="C11" s="127"/>
      <c r="D11" s="127">
        <v>5</v>
      </c>
    </row>
    <row r="12" spans="1:4">
      <c r="A12" s="5" t="s">
        <v>946</v>
      </c>
      <c r="B12" s="127">
        <v>91</v>
      </c>
      <c r="C12" s="127">
        <v>14</v>
      </c>
      <c r="D12" s="127">
        <v>105</v>
      </c>
    </row>
    <row r="13" spans="1:4">
      <c r="A13" s="5" t="s">
        <v>1875</v>
      </c>
      <c r="B13" s="127">
        <v>20</v>
      </c>
      <c r="C13" s="127"/>
      <c r="D13" s="127">
        <v>20</v>
      </c>
    </row>
    <row r="14" spans="1:4">
      <c r="A14" s="5" t="s">
        <v>136</v>
      </c>
      <c r="B14" s="127">
        <v>184</v>
      </c>
      <c r="C14" s="127">
        <v>24</v>
      </c>
      <c r="D14" s="127">
        <v>208</v>
      </c>
    </row>
    <row r="15" spans="1:4">
      <c r="A15" s="5" t="s">
        <v>2612</v>
      </c>
      <c r="B15" s="127">
        <v>29</v>
      </c>
      <c r="C15" s="127"/>
      <c r="D15" s="127">
        <v>29</v>
      </c>
    </row>
    <row r="16" spans="1:4">
      <c r="A16" s="5" t="s">
        <v>1267</v>
      </c>
      <c r="B16" s="127">
        <v>68</v>
      </c>
      <c r="C16" s="127">
        <v>1</v>
      </c>
      <c r="D16" s="127">
        <v>69</v>
      </c>
    </row>
    <row r="17" spans="1:4">
      <c r="A17" s="5" t="s">
        <v>743</v>
      </c>
      <c r="B17" s="127">
        <v>66</v>
      </c>
      <c r="C17" s="127"/>
      <c r="D17" s="127">
        <v>66</v>
      </c>
    </row>
    <row r="18" spans="1:4">
      <c r="A18" s="5" t="s">
        <v>192</v>
      </c>
      <c r="B18" s="127">
        <v>201</v>
      </c>
      <c r="C18" s="127"/>
      <c r="D18" s="127">
        <v>201</v>
      </c>
    </row>
    <row r="19" spans="1:4">
      <c r="A19" s="5" t="s">
        <v>11</v>
      </c>
      <c r="B19" s="127">
        <v>96</v>
      </c>
      <c r="C19" s="127"/>
      <c r="D19" s="127">
        <v>96</v>
      </c>
    </row>
    <row r="20" spans="1:4">
      <c r="A20" s="5" t="s">
        <v>2531</v>
      </c>
      <c r="B20" s="127">
        <v>4</v>
      </c>
      <c r="C20" s="127"/>
      <c r="D20" s="127">
        <v>4</v>
      </c>
    </row>
    <row r="21" spans="1:4">
      <c r="A21" s="5" t="s">
        <v>2538</v>
      </c>
      <c r="B21" s="127">
        <v>6</v>
      </c>
      <c r="C21" s="127"/>
      <c r="D21" s="127">
        <v>6</v>
      </c>
    </row>
    <row r="22" spans="1:4">
      <c r="A22" s="5" t="s">
        <v>2781</v>
      </c>
      <c r="B22" s="127">
        <v>169</v>
      </c>
      <c r="C22" s="127">
        <v>6</v>
      </c>
      <c r="D22" s="127">
        <v>175</v>
      </c>
    </row>
    <row r="23" spans="1:4">
      <c r="A23" s="5" t="s">
        <v>2693</v>
      </c>
      <c r="B23" s="127">
        <v>43</v>
      </c>
      <c r="C23" s="127">
        <v>11</v>
      </c>
      <c r="D23" s="127">
        <v>54</v>
      </c>
    </row>
    <row r="24" spans="1:4">
      <c r="A24" s="5" t="s">
        <v>2694</v>
      </c>
      <c r="B24" s="127">
        <v>3</v>
      </c>
      <c r="C24" s="127"/>
      <c r="D24" s="127">
        <v>3</v>
      </c>
    </row>
    <row r="25" spans="1:4">
      <c r="A25" s="5" t="s">
        <v>2695</v>
      </c>
      <c r="B25" s="127">
        <v>2</v>
      </c>
      <c r="C25" s="127"/>
      <c r="D25" s="127">
        <v>2</v>
      </c>
    </row>
    <row r="26" spans="1:4">
      <c r="A26" s="5" t="s">
        <v>2696</v>
      </c>
      <c r="B26" s="127">
        <v>2</v>
      </c>
      <c r="C26" s="127"/>
      <c r="D26" s="127">
        <v>2</v>
      </c>
    </row>
    <row r="27" spans="1:4">
      <c r="A27" s="5" t="s">
        <v>2699</v>
      </c>
      <c r="B27" s="127">
        <v>8</v>
      </c>
      <c r="C27" s="127"/>
      <c r="D27" s="127">
        <v>8</v>
      </c>
    </row>
    <row r="28" spans="1:4">
      <c r="A28" s="5" t="s">
        <v>2709</v>
      </c>
      <c r="B28" s="127"/>
      <c r="C28" s="127">
        <v>5</v>
      </c>
      <c r="D28" s="127">
        <v>5</v>
      </c>
    </row>
    <row r="29" spans="1:4">
      <c r="A29" s="5" t="s">
        <v>2715</v>
      </c>
      <c r="B29" s="127"/>
      <c r="C29" s="127">
        <v>14</v>
      </c>
      <c r="D29" s="127">
        <v>14</v>
      </c>
    </row>
    <row r="30" spans="1:4">
      <c r="A30" s="5" t="s">
        <v>2727</v>
      </c>
      <c r="B30" s="127"/>
      <c r="C30" s="127">
        <v>4</v>
      </c>
      <c r="D30" s="127">
        <v>4</v>
      </c>
    </row>
    <row r="31" spans="1:4">
      <c r="A31" s="5" t="s">
        <v>2762</v>
      </c>
      <c r="B31" s="127"/>
      <c r="C31" s="127">
        <v>10</v>
      </c>
      <c r="D31" s="127">
        <v>10</v>
      </c>
    </row>
    <row r="32" spans="1:4">
      <c r="A32" s="5" t="s">
        <v>2787</v>
      </c>
      <c r="B32" s="127"/>
      <c r="C32" s="127">
        <v>4</v>
      </c>
      <c r="D32" s="127">
        <v>4</v>
      </c>
    </row>
    <row r="33" spans="1:4">
      <c r="A33" s="5" t="s">
        <v>1538</v>
      </c>
      <c r="B33" s="127">
        <v>1372</v>
      </c>
      <c r="C33" s="127">
        <v>111</v>
      </c>
      <c r="D33" s="127">
        <v>1483</v>
      </c>
    </row>
    <row r="67" spans="1:12" ht="16.2" thickBot="1"/>
    <row r="68" spans="1:12">
      <c r="A68" s="20"/>
      <c r="B68" s="131" t="s">
        <v>1916</v>
      </c>
      <c r="C68" s="132"/>
      <c r="D68" s="133"/>
      <c r="E68" s="131" t="s">
        <v>1917</v>
      </c>
      <c r="F68" s="132"/>
      <c r="G68" s="133"/>
      <c r="H68" s="131" t="s">
        <v>1918</v>
      </c>
      <c r="I68" s="132"/>
      <c r="J68" s="132"/>
      <c r="K68" s="132"/>
      <c r="L68" s="134"/>
    </row>
    <row r="69" spans="1:12" ht="31.2">
      <c r="A69" s="21" t="s">
        <v>1541</v>
      </c>
      <c r="B69" s="18" t="s">
        <v>134</v>
      </c>
      <c r="C69" s="19" t="s">
        <v>1915</v>
      </c>
      <c r="D69" s="19" t="s">
        <v>1851</v>
      </c>
      <c r="E69" s="19" t="s">
        <v>134</v>
      </c>
      <c r="F69" s="19" t="s">
        <v>9</v>
      </c>
      <c r="G69" s="19" t="s">
        <v>1851</v>
      </c>
      <c r="H69" s="19" t="s">
        <v>134</v>
      </c>
      <c r="I69" s="19" t="s">
        <v>1915</v>
      </c>
      <c r="J69" s="18" t="s">
        <v>1853</v>
      </c>
      <c r="K69" s="18" t="s">
        <v>1854</v>
      </c>
      <c r="L69" s="22" t="s">
        <v>19</v>
      </c>
    </row>
    <row r="70" spans="1:12">
      <c r="A70" s="23" t="s">
        <v>1852</v>
      </c>
      <c r="B70" s="3">
        <v>9</v>
      </c>
      <c r="C70" s="3">
        <f>F70+I70</f>
        <v>0</v>
      </c>
      <c r="D70" s="3">
        <f>B70+C70</f>
        <v>9</v>
      </c>
      <c r="E70" s="3">
        <f>B70</f>
        <v>9</v>
      </c>
      <c r="F70" s="3">
        <v>0</v>
      </c>
      <c r="G70" s="3">
        <f>E70+F70</f>
        <v>9</v>
      </c>
      <c r="H70" s="3">
        <f>B70-E70</f>
        <v>0</v>
      </c>
      <c r="I70" s="3">
        <f t="shared" ref="I70:I71" si="0">J70+K70+L70</f>
        <v>0</v>
      </c>
      <c r="J70" s="3">
        <v>0</v>
      </c>
      <c r="K70" s="3">
        <v>0</v>
      </c>
      <c r="L70" s="24">
        <v>0</v>
      </c>
    </row>
    <row r="71" spans="1:12">
      <c r="A71" s="23" t="s">
        <v>136</v>
      </c>
      <c r="B71" s="3">
        <v>10</v>
      </c>
      <c r="C71" s="3">
        <f t="shared" ref="C71:C84" si="1">F71+I71</f>
        <v>166</v>
      </c>
      <c r="D71" s="3">
        <f t="shared" ref="D71:D85" si="2">B71+C71</f>
        <v>176</v>
      </c>
      <c r="E71" s="3">
        <f t="shared" ref="E71:E85" si="3">B71</f>
        <v>10</v>
      </c>
      <c r="F71" s="3">
        <v>165</v>
      </c>
      <c r="G71" s="3">
        <f t="shared" ref="G71:G85" si="4">E71+F71</f>
        <v>175</v>
      </c>
      <c r="H71" s="3">
        <f t="shared" ref="H71:H85" si="5">B71-E71</f>
        <v>0</v>
      </c>
      <c r="I71" s="3">
        <f t="shared" si="0"/>
        <v>1</v>
      </c>
      <c r="J71" s="3">
        <v>1</v>
      </c>
      <c r="K71" s="3">
        <v>0</v>
      </c>
      <c r="L71" s="24">
        <v>0</v>
      </c>
    </row>
    <row r="72" spans="1:12">
      <c r="A72" s="23" t="s">
        <v>1845</v>
      </c>
      <c r="B72" s="3">
        <v>3</v>
      </c>
      <c r="C72" s="3">
        <f t="shared" si="1"/>
        <v>39</v>
      </c>
      <c r="D72" s="3">
        <f t="shared" si="2"/>
        <v>42</v>
      </c>
      <c r="E72" s="3">
        <f t="shared" si="3"/>
        <v>3</v>
      </c>
      <c r="F72" s="3">
        <v>37</v>
      </c>
      <c r="G72" s="3">
        <f t="shared" si="4"/>
        <v>40</v>
      </c>
      <c r="H72" s="3">
        <f t="shared" si="5"/>
        <v>0</v>
      </c>
      <c r="I72" s="3">
        <f t="shared" ref="I72:I75" si="6">J72+K72+L72</f>
        <v>2</v>
      </c>
      <c r="J72" s="3">
        <v>0</v>
      </c>
      <c r="K72" s="3">
        <v>0</v>
      </c>
      <c r="L72" s="24">
        <v>2</v>
      </c>
    </row>
    <row r="73" spans="1:12">
      <c r="A73" s="23" t="s">
        <v>1846</v>
      </c>
      <c r="B73" s="3">
        <v>0</v>
      </c>
      <c r="C73" s="3">
        <f t="shared" si="1"/>
        <v>31</v>
      </c>
      <c r="D73" s="3">
        <f t="shared" si="2"/>
        <v>31</v>
      </c>
      <c r="E73" s="3">
        <f t="shared" si="3"/>
        <v>0</v>
      </c>
      <c r="F73" s="3">
        <v>31</v>
      </c>
      <c r="G73" s="3">
        <f t="shared" si="4"/>
        <v>31</v>
      </c>
      <c r="H73" s="3">
        <f t="shared" si="5"/>
        <v>0</v>
      </c>
      <c r="I73" s="3">
        <f t="shared" si="6"/>
        <v>0</v>
      </c>
      <c r="J73" s="3">
        <v>0</v>
      </c>
      <c r="K73" s="3">
        <v>0</v>
      </c>
      <c r="L73" s="24">
        <v>0</v>
      </c>
    </row>
    <row r="74" spans="1:12">
      <c r="A74" s="23" t="s">
        <v>1847</v>
      </c>
      <c r="B74" s="3">
        <v>0</v>
      </c>
      <c r="C74" s="3">
        <f t="shared" si="1"/>
        <v>44</v>
      </c>
      <c r="D74" s="3">
        <f t="shared" si="2"/>
        <v>44</v>
      </c>
      <c r="E74" s="3">
        <f t="shared" si="3"/>
        <v>0</v>
      </c>
      <c r="F74" s="3">
        <v>44</v>
      </c>
      <c r="G74" s="3">
        <f t="shared" si="4"/>
        <v>44</v>
      </c>
      <c r="H74" s="3">
        <f t="shared" si="5"/>
        <v>0</v>
      </c>
      <c r="I74" s="3">
        <f t="shared" si="6"/>
        <v>0</v>
      </c>
      <c r="J74" s="3">
        <v>0</v>
      </c>
      <c r="K74" s="3">
        <v>0</v>
      </c>
      <c r="L74" s="24">
        <v>0</v>
      </c>
    </row>
    <row r="75" spans="1:12">
      <c r="A75" s="23" t="s">
        <v>1848</v>
      </c>
      <c r="B75" s="3">
        <v>22</v>
      </c>
      <c r="C75" s="3">
        <f t="shared" si="1"/>
        <v>63</v>
      </c>
      <c r="D75" s="3">
        <f t="shared" si="2"/>
        <v>85</v>
      </c>
      <c r="E75" s="3">
        <f t="shared" si="3"/>
        <v>22</v>
      </c>
      <c r="F75" s="3">
        <v>63</v>
      </c>
      <c r="G75" s="3">
        <f t="shared" si="4"/>
        <v>85</v>
      </c>
      <c r="H75" s="3">
        <f t="shared" si="5"/>
        <v>0</v>
      </c>
      <c r="I75" s="3">
        <f t="shared" si="6"/>
        <v>0</v>
      </c>
      <c r="J75" s="3">
        <v>0</v>
      </c>
      <c r="K75" s="3">
        <v>0</v>
      </c>
      <c r="L75" s="24">
        <v>0</v>
      </c>
    </row>
    <row r="76" spans="1:12">
      <c r="A76" s="23" t="s">
        <v>115</v>
      </c>
      <c r="B76" s="3">
        <v>3</v>
      </c>
      <c r="C76" s="3">
        <f t="shared" si="1"/>
        <v>38</v>
      </c>
      <c r="D76" s="3">
        <f t="shared" si="2"/>
        <v>41</v>
      </c>
      <c r="E76" s="3">
        <f t="shared" si="3"/>
        <v>3</v>
      </c>
      <c r="F76" s="3">
        <v>38</v>
      </c>
      <c r="G76" s="3">
        <f t="shared" si="4"/>
        <v>41</v>
      </c>
      <c r="H76" s="3">
        <f t="shared" si="5"/>
        <v>0</v>
      </c>
      <c r="I76" s="3">
        <v>0</v>
      </c>
      <c r="J76" s="3">
        <v>0</v>
      </c>
      <c r="K76" s="3">
        <v>0</v>
      </c>
      <c r="L76" s="24">
        <v>0</v>
      </c>
    </row>
    <row r="77" spans="1:12">
      <c r="A77" s="23" t="s">
        <v>1849</v>
      </c>
      <c r="B77" s="3">
        <v>20</v>
      </c>
      <c r="C77" s="3">
        <f t="shared" si="1"/>
        <v>80</v>
      </c>
      <c r="D77" s="3">
        <f t="shared" si="2"/>
        <v>100</v>
      </c>
      <c r="E77" s="3">
        <f t="shared" si="3"/>
        <v>20</v>
      </c>
      <c r="F77" s="3">
        <v>80</v>
      </c>
      <c r="G77" s="3">
        <f t="shared" si="4"/>
        <v>100</v>
      </c>
      <c r="H77" s="3">
        <f t="shared" si="5"/>
        <v>0</v>
      </c>
      <c r="I77" s="3">
        <f t="shared" ref="I77:I84" si="7">J77+K77+L77</f>
        <v>0</v>
      </c>
      <c r="J77" s="3">
        <v>0</v>
      </c>
      <c r="K77" s="3">
        <v>0</v>
      </c>
      <c r="L77" s="24">
        <v>0</v>
      </c>
    </row>
    <row r="78" spans="1:12">
      <c r="A78" s="23" t="s">
        <v>77</v>
      </c>
      <c r="B78" s="3">
        <v>7</v>
      </c>
      <c r="C78" s="3">
        <f t="shared" si="1"/>
        <v>53</v>
      </c>
      <c r="D78" s="3">
        <f t="shared" si="2"/>
        <v>60</v>
      </c>
      <c r="E78" s="3">
        <f t="shared" si="3"/>
        <v>7</v>
      </c>
      <c r="F78" s="3">
        <v>53</v>
      </c>
      <c r="G78" s="3">
        <f t="shared" si="4"/>
        <v>60</v>
      </c>
      <c r="H78" s="3">
        <f t="shared" si="5"/>
        <v>0</v>
      </c>
      <c r="I78" s="3">
        <f t="shared" si="7"/>
        <v>0</v>
      </c>
      <c r="J78" s="3">
        <v>0</v>
      </c>
      <c r="K78" s="3">
        <v>0</v>
      </c>
      <c r="L78" s="24">
        <v>0</v>
      </c>
    </row>
    <row r="79" spans="1:12">
      <c r="A79" s="23" t="s">
        <v>1267</v>
      </c>
      <c r="B79" s="3">
        <v>0</v>
      </c>
      <c r="C79" s="3">
        <f t="shared" si="1"/>
        <v>48</v>
      </c>
      <c r="D79" s="3">
        <f t="shared" si="2"/>
        <v>48</v>
      </c>
      <c r="E79" s="3">
        <f t="shared" si="3"/>
        <v>0</v>
      </c>
      <c r="F79" s="3">
        <v>47</v>
      </c>
      <c r="G79" s="3">
        <f t="shared" si="4"/>
        <v>47</v>
      </c>
      <c r="H79" s="3">
        <f t="shared" si="5"/>
        <v>0</v>
      </c>
      <c r="I79" s="3">
        <f t="shared" si="7"/>
        <v>1</v>
      </c>
      <c r="J79" s="3">
        <v>0</v>
      </c>
      <c r="K79" s="3">
        <v>1</v>
      </c>
      <c r="L79" s="24">
        <v>0</v>
      </c>
    </row>
    <row r="80" spans="1:12">
      <c r="A80" s="23" t="s">
        <v>192</v>
      </c>
      <c r="B80" s="3">
        <v>0</v>
      </c>
      <c r="C80" s="3">
        <f t="shared" si="1"/>
        <v>201</v>
      </c>
      <c r="D80" s="3">
        <f t="shared" si="2"/>
        <v>201</v>
      </c>
      <c r="E80" s="3">
        <f t="shared" si="3"/>
        <v>0</v>
      </c>
      <c r="F80" s="3">
        <v>201</v>
      </c>
      <c r="G80" s="3">
        <f t="shared" si="4"/>
        <v>201</v>
      </c>
      <c r="H80" s="3">
        <f t="shared" si="5"/>
        <v>0</v>
      </c>
      <c r="I80" s="3">
        <f t="shared" si="7"/>
        <v>0</v>
      </c>
      <c r="J80" s="3">
        <v>0</v>
      </c>
      <c r="K80" s="3">
        <v>0</v>
      </c>
      <c r="L80" s="24">
        <v>0</v>
      </c>
    </row>
    <row r="81" spans="1:12">
      <c r="A81" s="23" t="s">
        <v>946</v>
      </c>
      <c r="B81" s="3">
        <v>21</v>
      </c>
      <c r="C81" s="3">
        <f t="shared" si="1"/>
        <v>70</v>
      </c>
      <c r="D81" s="3">
        <f t="shared" si="2"/>
        <v>91</v>
      </c>
      <c r="E81" s="3">
        <f t="shared" si="3"/>
        <v>21</v>
      </c>
      <c r="F81" s="3">
        <v>70</v>
      </c>
      <c r="G81" s="3">
        <f t="shared" si="4"/>
        <v>91</v>
      </c>
      <c r="H81" s="3">
        <f t="shared" si="5"/>
        <v>0</v>
      </c>
      <c r="I81" s="3">
        <f t="shared" si="7"/>
        <v>0</v>
      </c>
      <c r="J81" s="3">
        <v>0</v>
      </c>
      <c r="K81" s="3">
        <v>0</v>
      </c>
      <c r="L81" s="24">
        <v>0</v>
      </c>
    </row>
    <row r="82" spans="1:12">
      <c r="A82" s="23" t="s">
        <v>1850</v>
      </c>
      <c r="B82" s="3">
        <v>21</v>
      </c>
      <c r="C82" s="3">
        <f t="shared" si="1"/>
        <v>143</v>
      </c>
      <c r="D82" s="3">
        <f t="shared" si="2"/>
        <v>164</v>
      </c>
      <c r="E82" s="3">
        <f t="shared" si="3"/>
        <v>21</v>
      </c>
      <c r="F82" s="3">
        <v>143</v>
      </c>
      <c r="G82" s="3">
        <f t="shared" si="4"/>
        <v>164</v>
      </c>
      <c r="H82" s="3">
        <f t="shared" si="5"/>
        <v>0</v>
      </c>
      <c r="I82" s="3">
        <f t="shared" si="7"/>
        <v>0</v>
      </c>
      <c r="J82" s="3">
        <v>0</v>
      </c>
      <c r="K82" s="3">
        <v>0</v>
      </c>
      <c r="L82" s="24">
        <v>0</v>
      </c>
    </row>
    <row r="83" spans="1:12">
      <c r="A83" s="23" t="s">
        <v>1892</v>
      </c>
      <c r="B83" s="3">
        <v>0</v>
      </c>
      <c r="C83" s="3">
        <f t="shared" si="1"/>
        <v>5</v>
      </c>
      <c r="D83" s="3">
        <f t="shared" si="2"/>
        <v>5</v>
      </c>
      <c r="E83" s="3">
        <f t="shared" si="3"/>
        <v>0</v>
      </c>
      <c r="F83" s="3">
        <v>5</v>
      </c>
      <c r="G83" s="3">
        <f t="shared" si="4"/>
        <v>5</v>
      </c>
      <c r="H83" s="3">
        <f t="shared" si="5"/>
        <v>0</v>
      </c>
      <c r="I83" s="3">
        <f t="shared" si="7"/>
        <v>0</v>
      </c>
      <c r="J83" s="3">
        <v>0</v>
      </c>
      <c r="K83" s="3">
        <v>0</v>
      </c>
      <c r="L83" s="24">
        <v>0</v>
      </c>
    </row>
    <row r="84" spans="1:12">
      <c r="A84" s="23" t="s">
        <v>1875</v>
      </c>
      <c r="B84" s="3">
        <v>0</v>
      </c>
      <c r="C84" s="3">
        <f t="shared" si="1"/>
        <v>20</v>
      </c>
      <c r="D84" s="3">
        <f t="shared" si="2"/>
        <v>20</v>
      </c>
      <c r="E84" s="3">
        <f t="shared" si="3"/>
        <v>0</v>
      </c>
      <c r="F84" s="3">
        <v>20</v>
      </c>
      <c r="G84" s="3">
        <f t="shared" si="4"/>
        <v>20</v>
      </c>
      <c r="H84" s="3">
        <f t="shared" si="5"/>
        <v>0</v>
      </c>
      <c r="I84" s="3">
        <f t="shared" si="7"/>
        <v>0</v>
      </c>
      <c r="J84" s="3">
        <v>0</v>
      </c>
      <c r="K84" s="3">
        <v>0</v>
      </c>
      <c r="L84" s="24">
        <v>0</v>
      </c>
    </row>
    <row r="85" spans="1:12">
      <c r="A85" s="23" t="s">
        <v>1066</v>
      </c>
      <c r="B85" s="3">
        <v>21</v>
      </c>
      <c r="C85" s="3">
        <f>F85+I85</f>
        <v>31</v>
      </c>
      <c r="D85" s="3">
        <f t="shared" si="2"/>
        <v>52</v>
      </c>
      <c r="E85" s="3">
        <f t="shared" si="3"/>
        <v>21</v>
      </c>
      <c r="F85" s="3">
        <v>31</v>
      </c>
      <c r="G85" s="3">
        <f t="shared" si="4"/>
        <v>52</v>
      </c>
      <c r="H85" s="3">
        <f t="shared" si="5"/>
        <v>0</v>
      </c>
      <c r="I85" s="3">
        <f>J85+K85+L85</f>
        <v>0</v>
      </c>
      <c r="J85" s="3">
        <v>0</v>
      </c>
      <c r="K85" s="3">
        <v>0</v>
      </c>
      <c r="L85" s="24">
        <v>0</v>
      </c>
    </row>
    <row r="86" spans="1:12" ht="16.2" thickBot="1">
      <c r="A86" s="25" t="s">
        <v>1851</v>
      </c>
      <c r="B86" s="26">
        <f t="shared" ref="B86:L86" si="8">SUM(B70:B85)</f>
        <v>137</v>
      </c>
      <c r="C86" s="26">
        <f t="shared" si="8"/>
        <v>1032</v>
      </c>
      <c r="D86" s="26">
        <f t="shared" si="8"/>
        <v>1169</v>
      </c>
      <c r="E86" s="26">
        <f t="shared" si="8"/>
        <v>137</v>
      </c>
      <c r="F86" s="26">
        <f t="shared" si="8"/>
        <v>1028</v>
      </c>
      <c r="G86" s="26">
        <f t="shared" si="8"/>
        <v>1165</v>
      </c>
      <c r="H86" s="26">
        <f t="shared" si="8"/>
        <v>0</v>
      </c>
      <c r="I86" s="26">
        <f t="shared" si="8"/>
        <v>4</v>
      </c>
      <c r="J86" s="26">
        <f t="shared" si="8"/>
        <v>1</v>
      </c>
      <c r="K86" s="26">
        <f t="shared" si="8"/>
        <v>1</v>
      </c>
      <c r="L86" s="27">
        <f t="shared" si="8"/>
        <v>2</v>
      </c>
    </row>
  </sheetData>
  <mergeCells count="3">
    <mergeCell ref="B68:D68"/>
    <mergeCell ref="E68:G68"/>
    <mergeCell ref="H68:L68"/>
  </mergeCells>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H34"/>
  <sheetViews>
    <sheetView zoomScaleNormal="100" workbookViewId="0">
      <selection activeCell="A2" sqref="A2:H34"/>
    </sheetView>
  </sheetViews>
  <sheetFormatPr defaultColWidth="11.19921875" defaultRowHeight="15.6"/>
  <cols>
    <col min="1" max="1" width="23.796875" bestFit="1" customWidth="1"/>
    <col min="2" max="2" width="8.69921875" bestFit="1" customWidth="1"/>
    <col min="3" max="3" width="7.69921875" bestFit="1" customWidth="1"/>
    <col min="4" max="4" width="4.19921875" bestFit="1" customWidth="1"/>
    <col min="5" max="5" width="5.796875" bestFit="1" customWidth="1"/>
    <col min="6" max="6" width="5.69921875" bestFit="1" customWidth="1"/>
    <col min="7" max="7" width="10.19921875" bestFit="1" customWidth="1"/>
    <col min="8" max="8" width="10.796875" bestFit="1" customWidth="1"/>
    <col min="9" max="9" width="10.69921875" bestFit="1" customWidth="1"/>
    <col min="10" max="16" width="8.19921875" bestFit="1" customWidth="1"/>
    <col min="17" max="17" width="11.19921875" bestFit="1" customWidth="1"/>
    <col min="18" max="18" width="7.69921875" bestFit="1" customWidth="1"/>
    <col min="19" max="19" width="7.19921875" bestFit="1" customWidth="1"/>
    <col min="20" max="21" width="8.19921875" bestFit="1" customWidth="1"/>
    <col min="22" max="22" width="10.19921875" bestFit="1" customWidth="1"/>
  </cols>
  <sheetData>
    <row r="2" spans="1:8">
      <c r="A2" s="4" t="s">
        <v>2692</v>
      </c>
      <c r="B2" s="4" t="s">
        <v>2550</v>
      </c>
      <c r="C2" s="3"/>
      <c r="D2" s="3"/>
      <c r="E2" s="3"/>
      <c r="F2" s="3"/>
      <c r="G2" s="3"/>
      <c r="H2" s="3"/>
    </row>
    <row r="3" spans="1:8">
      <c r="A3" s="3"/>
      <c r="B3" s="16" t="s">
        <v>1537</v>
      </c>
      <c r="C3" s="16" t="s">
        <v>2222</v>
      </c>
      <c r="D3" s="16"/>
      <c r="E3" s="16"/>
      <c r="F3" s="16"/>
      <c r="G3" s="16" t="s">
        <v>2223</v>
      </c>
      <c r="H3" s="16" t="s">
        <v>1538</v>
      </c>
    </row>
    <row r="4" spans="1:8">
      <c r="A4" s="4" t="s">
        <v>1541</v>
      </c>
      <c r="B4" s="3"/>
      <c r="C4" s="3" t="s">
        <v>2551</v>
      </c>
      <c r="D4" s="3" t="s">
        <v>2646</v>
      </c>
      <c r="E4" s="3" t="s">
        <v>2553</v>
      </c>
      <c r="F4" s="3" t="s">
        <v>2708</v>
      </c>
      <c r="G4" s="16"/>
      <c r="H4" s="16"/>
    </row>
    <row r="5" spans="1:8">
      <c r="A5" s="5" t="s">
        <v>53</v>
      </c>
      <c r="B5" s="127">
        <v>44</v>
      </c>
      <c r="C5" s="127">
        <v>9</v>
      </c>
      <c r="D5" s="127"/>
      <c r="E5" s="127"/>
      <c r="F5" s="127"/>
      <c r="G5" s="127">
        <v>9</v>
      </c>
      <c r="H5" s="127">
        <v>53</v>
      </c>
    </row>
    <row r="6" spans="1:8">
      <c r="A6" s="5" t="s">
        <v>492</v>
      </c>
      <c r="B6" s="127">
        <v>105</v>
      </c>
      <c r="C6" s="127">
        <v>9</v>
      </c>
      <c r="D6" s="127"/>
      <c r="E6" s="127"/>
      <c r="F6" s="127"/>
      <c r="G6" s="127">
        <v>9</v>
      </c>
      <c r="H6" s="127">
        <v>114</v>
      </c>
    </row>
    <row r="7" spans="1:8">
      <c r="A7" s="5" t="s">
        <v>160</v>
      </c>
      <c r="B7" s="127">
        <v>9</v>
      </c>
      <c r="C7" s="127"/>
      <c r="D7" s="127"/>
      <c r="E7" s="127"/>
      <c r="F7" s="127"/>
      <c r="G7" s="127"/>
      <c r="H7" s="127">
        <v>9</v>
      </c>
    </row>
    <row r="8" spans="1:8">
      <c r="A8" s="5" t="s">
        <v>77</v>
      </c>
      <c r="B8" s="127">
        <v>67</v>
      </c>
      <c r="C8" s="127"/>
      <c r="D8" s="127"/>
      <c r="E8" s="127"/>
      <c r="F8" s="127"/>
      <c r="G8" s="127"/>
      <c r="H8" s="127">
        <v>67</v>
      </c>
    </row>
    <row r="9" spans="1:8">
      <c r="A9" s="5" t="s">
        <v>1066</v>
      </c>
      <c r="B9" s="127">
        <v>53</v>
      </c>
      <c r="C9" s="127"/>
      <c r="D9" s="127"/>
      <c r="E9" s="127"/>
      <c r="F9" s="127"/>
      <c r="G9" s="127"/>
      <c r="H9" s="127">
        <v>53</v>
      </c>
    </row>
    <row r="10" spans="1:8">
      <c r="A10" s="5" t="s">
        <v>115</v>
      </c>
      <c r="B10" s="127">
        <v>50</v>
      </c>
      <c r="C10" s="127"/>
      <c r="D10" s="127"/>
      <c r="E10" s="127"/>
      <c r="F10" s="127"/>
      <c r="G10" s="127"/>
      <c r="H10" s="127">
        <v>50</v>
      </c>
    </row>
    <row r="11" spans="1:8">
      <c r="A11" s="5" t="s">
        <v>927</v>
      </c>
      <c r="B11" s="127">
        <v>47</v>
      </c>
      <c r="C11" s="127"/>
      <c r="D11" s="127"/>
      <c r="E11" s="127"/>
      <c r="F11" s="127"/>
      <c r="G11" s="127"/>
      <c r="H11" s="127">
        <v>47</v>
      </c>
    </row>
    <row r="12" spans="1:8">
      <c r="A12" s="5" t="s">
        <v>1892</v>
      </c>
      <c r="B12" s="127">
        <v>5</v>
      </c>
      <c r="C12" s="127"/>
      <c r="D12" s="127"/>
      <c r="E12" s="127"/>
      <c r="F12" s="127"/>
      <c r="G12" s="127"/>
      <c r="H12" s="127">
        <v>5</v>
      </c>
    </row>
    <row r="13" spans="1:8">
      <c r="A13" s="5" t="s">
        <v>946</v>
      </c>
      <c r="B13" s="127">
        <v>91</v>
      </c>
      <c r="C13" s="127">
        <v>14</v>
      </c>
      <c r="D13" s="127"/>
      <c r="E13" s="127"/>
      <c r="F13" s="127"/>
      <c r="G13" s="127">
        <v>14</v>
      </c>
      <c r="H13" s="127">
        <v>105</v>
      </c>
    </row>
    <row r="14" spans="1:8">
      <c r="A14" s="5" t="s">
        <v>1875</v>
      </c>
      <c r="B14" s="127">
        <v>20</v>
      </c>
      <c r="C14" s="127"/>
      <c r="D14" s="127"/>
      <c r="E14" s="127"/>
      <c r="F14" s="127"/>
      <c r="G14" s="127"/>
      <c r="H14" s="127">
        <v>20</v>
      </c>
    </row>
    <row r="15" spans="1:8">
      <c r="A15" s="5" t="s">
        <v>136</v>
      </c>
      <c r="B15" s="127">
        <v>184</v>
      </c>
      <c r="C15" s="127">
        <v>24</v>
      </c>
      <c r="D15" s="127"/>
      <c r="E15" s="127"/>
      <c r="F15" s="127"/>
      <c r="G15" s="127">
        <v>24</v>
      </c>
      <c r="H15" s="127">
        <v>208</v>
      </c>
    </row>
    <row r="16" spans="1:8">
      <c r="A16" s="5" t="s">
        <v>1267</v>
      </c>
      <c r="B16" s="127">
        <v>68</v>
      </c>
      <c r="C16" s="127">
        <v>1</v>
      </c>
      <c r="D16" s="127"/>
      <c r="E16" s="127"/>
      <c r="F16" s="127"/>
      <c r="G16" s="127">
        <v>1</v>
      </c>
      <c r="H16" s="127">
        <v>69</v>
      </c>
    </row>
    <row r="17" spans="1:8">
      <c r="A17" s="5" t="s">
        <v>743</v>
      </c>
      <c r="B17" s="127">
        <v>66</v>
      </c>
      <c r="C17" s="127"/>
      <c r="D17" s="127"/>
      <c r="E17" s="127"/>
      <c r="F17" s="127"/>
      <c r="G17" s="127"/>
      <c r="H17" s="127">
        <v>66</v>
      </c>
    </row>
    <row r="18" spans="1:8">
      <c r="A18" s="5" t="s">
        <v>192</v>
      </c>
      <c r="B18" s="127">
        <v>201</v>
      </c>
      <c r="C18" s="127"/>
      <c r="D18" s="127"/>
      <c r="E18" s="127"/>
      <c r="F18" s="127"/>
      <c r="G18" s="127"/>
      <c r="H18" s="127">
        <v>201</v>
      </c>
    </row>
    <row r="19" spans="1:8">
      <c r="A19" s="5" t="s">
        <v>11</v>
      </c>
      <c r="B19" s="127">
        <v>96</v>
      </c>
      <c r="C19" s="127"/>
      <c r="D19" s="127"/>
      <c r="E19" s="127"/>
      <c r="F19" s="127"/>
      <c r="G19" s="127"/>
      <c r="H19" s="127">
        <v>96</v>
      </c>
    </row>
    <row r="20" spans="1:8">
      <c r="A20" s="5" t="s">
        <v>2531</v>
      </c>
      <c r="B20" s="127">
        <v>4</v>
      </c>
      <c r="C20" s="127"/>
      <c r="D20" s="127"/>
      <c r="E20" s="127"/>
      <c r="F20" s="127"/>
      <c r="G20" s="127"/>
      <c r="H20" s="127">
        <v>4</v>
      </c>
    </row>
    <row r="21" spans="1:8">
      <c r="A21" s="5" t="s">
        <v>2538</v>
      </c>
      <c r="B21" s="127">
        <v>6</v>
      </c>
      <c r="C21" s="127"/>
      <c r="D21" s="127"/>
      <c r="E21" s="127"/>
      <c r="F21" s="127"/>
      <c r="G21" s="127"/>
      <c r="H21" s="127">
        <v>6</v>
      </c>
    </row>
    <row r="22" spans="1:8">
      <c r="A22" s="5" t="s">
        <v>2612</v>
      </c>
      <c r="B22" s="127">
        <v>29</v>
      </c>
      <c r="C22" s="127"/>
      <c r="D22" s="127"/>
      <c r="E22" s="127"/>
      <c r="F22" s="127"/>
      <c r="G22" s="127"/>
      <c r="H22" s="127">
        <v>29</v>
      </c>
    </row>
    <row r="23" spans="1:8">
      <c r="A23" s="5" t="s">
        <v>2781</v>
      </c>
      <c r="B23" s="127">
        <v>169</v>
      </c>
      <c r="C23" s="127"/>
      <c r="D23" s="127"/>
      <c r="E23" s="127">
        <v>6</v>
      </c>
      <c r="F23" s="127"/>
      <c r="G23" s="127">
        <v>6</v>
      </c>
      <c r="H23" s="127">
        <v>175</v>
      </c>
    </row>
    <row r="24" spans="1:8">
      <c r="A24" s="5" t="s">
        <v>2693</v>
      </c>
      <c r="B24" s="127">
        <v>43</v>
      </c>
      <c r="C24" s="127"/>
      <c r="D24" s="127">
        <v>11</v>
      </c>
      <c r="E24" s="127"/>
      <c r="F24" s="127"/>
      <c r="G24" s="127">
        <v>11</v>
      </c>
      <c r="H24" s="127">
        <v>54</v>
      </c>
    </row>
    <row r="25" spans="1:8">
      <c r="A25" s="5" t="s">
        <v>2694</v>
      </c>
      <c r="B25" s="127">
        <v>3</v>
      </c>
      <c r="C25" s="127"/>
      <c r="D25" s="127"/>
      <c r="E25" s="127"/>
      <c r="F25" s="127"/>
      <c r="G25" s="127"/>
      <c r="H25" s="127">
        <v>3</v>
      </c>
    </row>
    <row r="26" spans="1:8">
      <c r="A26" s="5" t="s">
        <v>2695</v>
      </c>
      <c r="B26" s="127">
        <v>2</v>
      </c>
      <c r="C26" s="127"/>
      <c r="D26" s="127"/>
      <c r="E26" s="127"/>
      <c r="F26" s="127"/>
      <c r="G26" s="127"/>
      <c r="H26" s="127">
        <v>2</v>
      </c>
    </row>
    <row r="27" spans="1:8">
      <c r="A27" s="5" t="s">
        <v>2696</v>
      </c>
      <c r="B27" s="127">
        <v>2</v>
      </c>
      <c r="C27" s="127"/>
      <c r="D27" s="127"/>
      <c r="E27" s="127"/>
      <c r="F27" s="127"/>
      <c r="G27" s="127"/>
      <c r="H27" s="127">
        <v>2</v>
      </c>
    </row>
    <row r="28" spans="1:8">
      <c r="A28" s="5" t="s">
        <v>2699</v>
      </c>
      <c r="B28" s="127">
        <v>8</v>
      </c>
      <c r="C28" s="127"/>
      <c r="D28" s="127"/>
      <c r="E28" s="127"/>
      <c r="F28" s="127"/>
      <c r="G28" s="127"/>
      <c r="H28" s="127">
        <v>8</v>
      </c>
    </row>
    <row r="29" spans="1:8">
      <c r="A29" s="5" t="s">
        <v>2709</v>
      </c>
      <c r="B29" s="127"/>
      <c r="C29" s="127"/>
      <c r="D29" s="127"/>
      <c r="E29" s="127"/>
      <c r="F29" s="127">
        <v>5</v>
      </c>
      <c r="G29" s="127">
        <v>5</v>
      </c>
      <c r="H29" s="127">
        <v>5</v>
      </c>
    </row>
    <row r="30" spans="1:8">
      <c r="A30" s="5" t="s">
        <v>2715</v>
      </c>
      <c r="B30" s="127"/>
      <c r="C30" s="127"/>
      <c r="D30" s="127"/>
      <c r="E30" s="127"/>
      <c r="F30" s="127">
        <v>14</v>
      </c>
      <c r="G30" s="127">
        <v>14</v>
      </c>
      <c r="H30" s="127">
        <v>14</v>
      </c>
    </row>
    <row r="31" spans="1:8">
      <c r="A31" s="5" t="s">
        <v>2727</v>
      </c>
      <c r="B31" s="127"/>
      <c r="C31" s="127"/>
      <c r="D31" s="127"/>
      <c r="E31" s="127"/>
      <c r="F31" s="127">
        <v>4</v>
      </c>
      <c r="G31" s="127">
        <v>4</v>
      </c>
      <c r="H31" s="127">
        <v>4</v>
      </c>
    </row>
    <row r="32" spans="1:8">
      <c r="A32" s="5" t="s">
        <v>2762</v>
      </c>
      <c r="B32" s="127"/>
      <c r="C32" s="127"/>
      <c r="D32" s="127"/>
      <c r="E32" s="127">
        <v>10</v>
      </c>
      <c r="F32" s="127"/>
      <c r="G32" s="127">
        <v>10</v>
      </c>
      <c r="H32" s="127">
        <v>10</v>
      </c>
    </row>
    <row r="33" spans="1:8">
      <c r="A33" s="5" t="s">
        <v>2787</v>
      </c>
      <c r="B33" s="127"/>
      <c r="C33" s="127"/>
      <c r="D33" s="127"/>
      <c r="E33" s="127">
        <v>4</v>
      </c>
      <c r="F33" s="127"/>
      <c r="G33" s="127">
        <v>4</v>
      </c>
      <c r="H33" s="127">
        <v>4</v>
      </c>
    </row>
    <row r="34" spans="1:8">
      <c r="A34" s="16" t="s">
        <v>1538</v>
      </c>
      <c r="B34" s="127">
        <v>1372</v>
      </c>
      <c r="C34" s="127">
        <v>57</v>
      </c>
      <c r="D34" s="127">
        <v>11</v>
      </c>
      <c r="E34" s="127">
        <v>20</v>
      </c>
      <c r="F34" s="127">
        <v>23</v>
      </c>
      <c r="G34" s="127">
        <v>111</v>
      </c>
      <c r="H34" s="127">
        <v>1483</v>
      </c>
    </row>
  </sheetData>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0"/>
  <sheetViews>
    <sheetView workbookViewId="0">
      <selection sqref="A1:B10"/>
    </sheetView>
  </sheetViews>
  <sheetFormatPr defaultColWidth="11.19921875" defaultRowHeight="15.6"/>
  <cols>
    <col min="1" max="1" width="14.296875" bestFit="1" customWidth="1"/>
    <col min="2" max="2" width="13.69921875" bestFit="1" customWidth="1"/>
    <col min="3" max="4" width="7.19921875" bestFit="1" customWidth="1"/>
    <col min="5" max="5" width="3.69921875" bestFit="1" customWidth="1"/>
    <col min="6" max="6" width="10" bestFit="1" customWidth="1"/>
    <col min="7" max="7" width="10.69921875" bestFit="1" customWidth="1"/>
    <col min="8" max="8" width="11.19921875" customWidth="1"/>
    <col min="9" max="12" width="7.69921875" bestFit="1" customWidth="1"/>
    <col min="13" max="14" width="6.69921875" bestFit="1" customWidth="1"/>
    <col min="15" max="16" width="7.69921875" bestFit="1" customWidth="1"/>
    <col min="17" max="18" width="6.69921875" bestFit="1" customWidth="1"/>
    <col min="19" max="19" width="7.69921875" bestFit="1" customWidth="1"/>
    <col min="20" max="21" width="6.69921875" bestFit="1" customWidth="1"/>
    <col min="22" max="22" width="8.69921875" bestFit="1" customWidth="1"/>
    <col min="23" max="25" width="7.69921875" bestFit="1" customWidth="1"/>
    <col min="26" max="28" width="8.69921875" bestFit="1" customWidth="1"/>
    <col min="29" max="29" width="7.69921875" bestFit="1" customWidth="1"/>
    <col min="30" max="31" width="8.69921875" bestFit="1" customWidth="1"/>
    <col min="32" max="38" width="11.69921875" bestFit="1" customWidth="1"/>
    <col min="39" max="51" width="12.69921875" bestFit="1" customWidth="1"/>
    <col min="52" max="52" width="11.69921875" bestFit="1" customWidth="1"/>
    <col min="53" max="53" width="12.69921875" bestFit="1" customWidth="1"/>
    <col min="54" max="61" width="11.69921875" bestFit="1" customWidth="1"/>
    <col min="62" max="62" width="10.69921875" bestFit="1" customWidth="1"/>
    <col min="63" max="65" width="11.69921875" bestFit="1" customWidth="1"/>
    <col min="66" max="70" width="12.69921875" bestFit="1" customWidth="1"/>
    <col min="71" max="75" width="11.69921875" bestFit="1" customWidth="1"/>
    <col min="76" max="85" width="12.69921875" bestFit="1" customWidth="1"/>
    <col min="86" max="89" width="11.69921875" bestFit="1" customWidth="1"/>
    <col min="90" max="111" width="12.69921875" bestFit="1" customWidth="1"/>
    <col min="112" max="112" width="11.69921875" bestFit="1" customWidth="1"/>
    <col min="113" max="114" width="12.69921875" bestFit="1" customWidth="1"/>
    <col min="115" max="115" width="11.69921875" bestFit="1" customWidth="1"/>
    <col min="116" max="116" width="12.69921875" bestFit="1" customWidth="1"/>
    <col min="117" max="117" width="11.69921875" bestFit="1" customWidth="1"/>
    <col min="118" max="245" width="12.69921875" bestFit="1" customWidth="1"/>
    <col min="246" max="246" width="10.69921875" bestFit="1" customWidth="1"/>
    <col min="247" max="290" width="11.69921875" bestFit="1" customWidth="1"/>
    <col min="291" max="300" width="10.69921875" bestFit="1" customWidth="1"/>
    <col min="301" max="306" width="11.69921875" bestFit="1" customWidth="1"/>
    <col min="307" max="309" width="12.69921875" bestFit="1" customWidth="1"/>
    <col min="310" max="311" width="11.69921875" bestFit="1" customWidth="1"/>
    <col min="312" max="326" width="12.69921875" bestFit="1" customWidth="1"/>
    <col min="327" max="329" width="11.69921875" bestFit="1" customWidth="1"/>
    <col min="330" max="350" width="12.69921875" bestFit="1" customWidth="1"/>
    <col min="351" max="357" width="7.69921875" bestFit="1" customWidth="1"/>
    <col min="358" max="360" width="6.69921875" bestFit="1" customWidth="1"/>
    <col min="361" max="369" width="7.69921875" bestFit="1" customWidth="1"/>
    <col min="370" max="374" width="6.69921875" bestFit="1" customWidth="1"/>
    <col min="375" max="383" width="7.69921875" bestFit="1" customWidth="1"/>
    <col min="384" max="387" width="6.69921875" bestFit="1" customWidth="1"/>
    <col min="388" max="393" width="7.69921875" bestFit="1" customWidth="1"/>
    <col min="394" max="395" width="6.69921875" bestFit="1" customWidth="1"/>
    <col min="396" max="398" width="7.69921875" bestFit="1" customWidth="1"/>
    <col min="399" max="400" width="6.69921875" bestFit="1" customWidth="1"/>
    <col min="401" max="410" width="7.69921875" bestFit="1" customWidth="1"/>
    <col min="411" max="414" width="8.69921875" bestFit="1" customWidth="1"/>
    <col min="415" max="417" width="7.69921875" bestFit="1" customWidth="1"/>
    <col min="418" max="421" width="8.69921875" bestFit="1" customWidth="1"/>
    <col min="422" max="424" width="7.69921875" bestFit="1" customWidth="1"/>
    <col min="425" max="425" width="8.69921875" bestFit="1" customWidth="1"/>
    <col min="426" max="429" width="6.69921875" bestFit="1" customWidth="1"/>
    <col min="430" max="436" width="7.69921875" bestFit="1" customWidth="1"/>
    <col min="437" max="442" width="6.69921875" bestFit="1" customWidth="1"/>
    <col min="443" max="444" width="7.69921875" bestFit="1" customWidth="1"/>
    <col min="445" max="445" width="7" bestFit="1" customWidth="1"/>
    <col min="446" max="446" width="6.69921875" bestFit="1" customWidth="1"/>
    <col min="447" max="447" width="10.69921875" bestFit="1" customWidth="1"/>
    <col min="448" max="448" width="24.5" bestFit="1" customWidth="1"/>
    <col min="449" max="449" width="13.69921875" bestFit="1" customWidth="1"/>
    <col min="450" max="450" width="24.5" bestFit="1" customWidth="1"/>
    <col min="451" max="451" width="13.69921875" bestFit="1" customWidth="1"/>
    <col min="452" max="452" width="24.5" bestFit="1" customWidth="1"/>
    <col min="453" max="453" width="13.69921875" bestFit="1" customWidth="1"/>
    <col min="454" max="454" width="24.5" bestFit="1" customWidth="1"/>
    <col min="455" max="455" width="13.69921875" bestFit="1" customWidth="1"/>
    <col min="456" max="456" width="24.5" bestFit="1" customWidth="1"/>
    <col min="457" max="457" width="13.69921875" bestFit="1" customWidth="1"/>
    <col min="458" max="458" width="24.5" bestFit="1" customWidth="1"/>
    <col min="459" max="459" width="13.69921875" bestFit="1" customWidth="1"/>
    <col min="460" max="460" width="24.5" bestFit="1" customWidth="1"/>
    <col min="461" max="461" width="13.69921875" bestFit="1" customWidth="1"/>
    <col min="462" max="462" width="24.5" bestFit="1" customWidth="1"/>
    <col min="463" max="463" width="13.69921875" bestFit="1" customWidth="1"/>
    <col min="464" max="464" width="24.5" bestFit="1" customWidth="1"/>
    <col min="465" max="465" width="13.69921875" bestFit="1" customWidth="1"/>
    <col min="466" max="466" width="24.5" bestFit="1" customWidth="1"/>
    <col min="467" max="467" width="13.69921875" bestFit="1" customWidth="1"/>
    <col min="468" max="468" width="24.5" bestFit="1" customWidth="1"/>
    <col min="469" max="469" width="13.69921875" bestFit="1" customWidth="1"/>
    <col min="470" max="470" width="24.5" bestFit="1" customWidth="1"/>
    <col min="471" max="471" width="13.69921875" bestFit="1" customWidth="1"/>
    <col min="472" max="472" width="24.5" bestFit="1" customWidth="1"/>
    <col min="473" max="473" width="13.69921875" bestFit="1" customWidth="1"/>
    <col min="474" max="474" width="24.5" bestFit="1" customWidth="1"/>
    <col min="475" max="475" width="13.69921875" bestFit="1" customWidth="1"/>
    <col min="476" max="476" width="24.5" bestFit="1" customWidth="1"/>
    <col min="477" max="477" width="13.69921875" bestFit="1" customWidth="1"/>
    <col min="478" max="478" width="24.5" bestFit="1" customWidth="1"/>
    <col min="479" max="479" width="13.69921875" bestFit="1" customWidth="1"/>
    <col min="480" max="480" width="24.5" bestFit="1" customWidth="1"/>
    <col min="481" max="481" width="13.69921875" bestFit="1" customWidth="1"/>
    <col min="482" max="482" width="24.5" bestFit="1" customWidth="1"/>
    <col min="483" max="483" width="13.69921875" bestFit="1" customWidth="1"/>
    <col min="484" max="484" width="24.5" bestFit="1" customWidth="1"/>
    <col min="485" max="485" width="13.69921875" bestFit="1" customWidth="1"/>
    <col min="486" max="486" width="24.5" bestFit="1" customWidth="1"/>
    <col min="487" max="487" width="13.69921875" bestFit="1" customWidth="1"/>
    <col min="488" max="488" width="24.5" bestFit="1" customWidth="1"/>
    <col min="489" max="489" width="13.69921875" bestFit="1" customWidth="1"/>
    <col min="490" max="490" width="24.5" bestFit="1" customWidth="1"/>
    <col min="491" max="491" width="13.69921875" bestFit="1" customWidth="1"/>
    <col min="492" max="492" width="24.5" bestFit="1" customWidth="1"/>
    <col min="493" max="493" width="13.69921875" bestFit="1" customWidth="1"/>
    <col min="494" max="494" width="24.5" bestFit="1" customWidth="1"/>
    <col min="495" max="495" width="13.69921875" bestFit="1" customWidth="1"/>
    <col min="496" max="496" width="24.5" bestFit="1" customWidth="1"/>
    <col min="497" max="497" width="13.69921875" bestFit="1" customWidth="1"/>
    <col min="498" max="498" width="24.5" bestFit="1" customWidth="1"/>
    <col min="499" max="499" width="13.69921875" bestFit="1" customWidth="1"/>
    <col min="500" max="500" width="24.5" bestFit="1" customWidth="1"/>
    <col min="501" max="501" width="13.69921875" bestFit="1" customWidth="1"/>
    <col min="502" max="502" width="24.5" bestFit="1" customWidth="1"/>
    <col min="503" max="503" width="13.69921875" bestFit="1" customWidth="1"/>
    <col min="504" max="504" width="24.5" bestFit="1" customWidth="1"/>
    <col min="505" max="505" width="13.69921875" bestFit="1" customWidth="1"/>
    <col min="506" max="506" width="24.5" bestFit="1" customWidth="1"/>
    <col min="507" max="507" width="13.69921875" bestFit="1" customWidth="1"/>
    <col min="508" max="508" width="24.5" bestFit="1" customWidth="1"/>
    <col min="509" max="509" width="13.69921875" bestFit="1" customWidth="1"/>
    <col min="510" max="510" width="24.5" bestFit="1" customWidth="1"/>
    <col min="511" max="511" width="13.69921875" bestFit="1" customWidth="1"/>
    <col min="512" max="512" width="24.5" bestFit="1" customWidth="1"/>
    <col min="513" max="513" width="13.69921875" bestFit="1" customWidth="1"/>
    <col min="514" max="514" width="24.5" bestFit="1" customWidth="1"/>
    <col min="515" max="515" width="13.69921875" bestFit="1" customWidth="1"/>
    <col min="516" max="516" width="24.5" bestFit="1" customWidth="1"/>
    <col min="517" max="517" width="13.69921875" bestFit="1" customWidth="1"/>
    <col min="518" max="518" width="24.5" bestFit="1" customWidth="1"/>
    <col min="519" max="519" width="13.69921875" bestFit="1" customWidth="1"/>
    <col min="520" max="520" width="24.5" bestFit="1" customWidth="1"/>
    <col min="521" max="521" width="13.69921875" bestFit="1" customWidth="1"/>
    <col min="522" max="522" width="24.5" bestFit="1" customWidth="1"/>
    <col min="523" max="523" width="13.69921875" bestFit="1" customWidth="1"/>
    <col min="524" max="524" width="24.5" bestFit="1" customWidth="1"/>
    <col min="525" max="525" width="13.69921875" bestFit="1" customWidth="1"/>
    <col min="526" max="526" width="24.5" bestFit="1" customWidth="1"/>
    <col min="527" max="527" width="13.69921875" bestFit="1" customWidth="1"/>
    <col min="528" max="528" width="24.5" bestFit="1" customWidth="1"/>
    <col min="529" max="529" width="13.69921875" bestFit="1" customWidth="1"/>
    <col min="530" max="530" width="24.5" bestFit="1" customWidth="1"/>
    <col min="531" max="531" width="13.69921875" bestFit="1" customWidth="1"/>
    <col min="532" max="532" width="24.5" bestFit="1" customWidth="1"/>
    <col min="533" max="533" width="13.69921875" bestFit="1" customWidth="1"/>
    <col min="534" max="534" width="24.5" bestFit="1" customWidth="1"/>
    <col min="535" max="535" width="13.69921875" bestFit="1" customWidth="1"/>
    <col min="536" max="536" width="24.5" bestFit="1" customWidth="1"/>
    <col min="537" max="537" width="13.69921875" bestFit="1" customWidth="1"/>
    <col min="538" max="538" width="24.5" bestFit="1" customWidth="1"/>
    <col min="539" max="539" width="13.69921875" bestFit="1" customWidth="1"/>
    <col min="540" max="540" width="24.5" bestFit="1" customWidth="1"/>
    <col min="541" max="541" width="13.69921875" bestFit="1" customWidth="1"/>
    <col min="542" max="542" width="24.5" bestFit="1" customWidth="1"/>
    <col min="543" max="543" width="13.69921875" bestFit="1" customWidth="1"/>
    <col min="544" max="544" width="24.5" bestFit="1" customWidth="1"/>
    <col min="545" max="545" width="13.69921875" bestFit="1" customWidth="1"/>
    <col min="546" max="546" width="24.5" bestFit="1" customWidth="1"/>
    <col min="547" max="547" width="13.69921875" bestFit="1" customWidth="1"/>
    <col min="548" max="548" width="24.5" bestFit="1" customWidth="1"/>
    <col min="549" max="549" width="13.69921875" bestFit="1" customWidth="1"/>
    <col min="550" max="550" width="24.5" bestFit="1" customWidth="1"/>
    <col min="551" max="551" width="13.69921875" bestFit="1" customWidth="1"/>
    <col min="552" max="552" width="24.5" bestFit="1" customWidth="1"/>
    <col min="553" max="553" width="13.69921875" bestFit="1" customWidth="1"/>
    <col min="554" max="554" width="24.5" bestFit="1" customWidth="1"/>
    <col min="555" max="555" width="13.69921875" bestFit="1" customWidth="1"/>
    <col min="556" max="556" width="24.5" bestFit="1" customWidth="1"/>
    <col min="557" max="557" width="13.69921875" bestFit="1" customWidth="1"/>
    <col min="558" max="558" width="24.5" bestFit="1" customWidth="1"/>
    <col min="559" max="559" width="13.69921875" bestFit="1" customWidth="1"/>
    <col min="560" max="560" width="24.5" bestFit="1" customWidth="1"/>
    <col min="561" max="561" width="13.69921875" bestFit="1" customWidth="1"/>
    <col min="562" max="562" width="24.5" bestFit="1" customWidth="1"/>
    <col min="563" max="563" width="13.69921875" bestFit="1" customWidth="1"/>
    <col min="564" max="564" width="24.5" bestFit="1" customWidth="1"/>
    <col min="565" max="565" width="13.69921875" bestFit="1" customWidth="1"/>
    <col min="566" max="566" width="24.5" bestFit="1" customWidth="1"/>
    <col min="567" max="567" width="13.69921875" bestFit="1" customWidth="1"/>
    <col min="568" max="568" width="24.5" bestFit="1" customWidth="1"/>
    <col min="569" max="569" width="13.69921875" bestFit="1" customWidth="1"/>
    <col min="570" max="570" width="24.5" bestFit="1" customWidth="1"/>
    <col min="571" max="571" width="13.69921875" bestFit="1" customWidth="1"/>
    <col min="572" max="572" width="24.5" bestFit="1" customWidth="1"/>
    <col min="573" max="573" width="13.69921875" bestFit="1" customWidth="1"/>
    <col min="574" max="574" width="24.5" bestFit="1" customWidth="1"/>
    <col min="575" max="575" width="13.69921875" bestFit="1" customWidth="1"/>
    <col min="576" max="576" width="24.5" bestFit="1" customWidth="1"/>
    <col min="577" max="577" width="13.69921875" bestFit="1" customWidth="1"/>
    <col min="578" max="578" width="24.5" bestFit="1" customWidth="1"/>
    <col min="579" max="579" width="13.69921875" bestFit="1" customWidth="1"/>
    <col min="580" max="580" width="24.5" bestFit="1" customWidth="1"/>
    <col min="581" max="581" width="13.69921875" bestFit="1" customWidth="1"/>
    <col min="582" max="582" width="24.5" bestFit="1" customWidth="1"/>
    <col min="583" max="583" width="13.69921875" bestFit="1" customWidth="1"/>
    <col min="584" max="584" width="24.5" bestFit="1" customWidth="1"/>
    <col min="585" max="585" width="13.69921875" bestFit="1" customWidth="1"/>
    <col min="586" max="586" width="24.5" bestFit="1" customWidth="1"/>
    <col min="587" max="587" width="13.69921875" bestFit="1" customWidth="1"/>
    <col min="588" max="588" width="24.5" bestFit="1" customWidth="1"/>
    <col min="589" max="589" width="13.69921875" bestFit="1" customWidth="1"/>
    <col min="590" max="590" width="24.5" bestFit="1" customWidth="1"/>
    <col min="591" max="591" width="13.69921875" bestFit="1" customWidth="1"/>
    <col min="592" max="592" width="24.5" bestFit="1" customWidth="1"/>
    <col min="593" max="593" width="13.69921875" bestFit="1" customWidth="1"/>
    <col min="594" max="594" width="24.5" bestFit="1" customWidth="1"/>
    <col min="595" max="595" width="13.69921875" bestFit="1" customWidth="1"/>
    <col min="596" max="596" width="24.5" bestFit="1" customWidth="1"/>
    <col min="597" max="597" width="13.69921875" bestFit="1" customWidth="1"/>
    <col min="598" max="598" width="24.5" bestFit="1" customWidth="1"/>
    <col min="599" max="599" width="13.69921875" bestFit="1" customWidth="1"/>
    <col min="600" max="600" width="24.5" bestFit="1" customWidth="1"/>
    <col min="601" max="601" width="13.69921875" bestFit="1" customWidth="1"/>
    <col min="602" max="602" width="24.5" bestFit="1" customWidth="1"/>
    <col min="603" max="603" width="13.69921875" bestFit="1" customWidth="1"/>
    <col min="604" max="604" width="24.5" bestFit="1" customWidth="1"/>
    <col min="605" max="605" width="13.69921875" bestFit="1" customWidth="1"/>
    <col min="606" max="606" width="24.5" bestFit="1" customWidth="1"/>
    <col min="607" max="607" width="13.69921875" bestFit="1" customWidth="1"/>
    <col min="608" max="608" width="24.5" bestFit="1" customWidth="1"/>
    <col min="609" max="609" width="13.69921875" bestFit="1" customWidth="1"/>
    <col min="610" max="610" width="24.5" bestFit="1" customWidth="1"/>
    <col min="611" max="611" width="13.69921875" bestFit="1" customWidth="1"/>
    <col min="612" max="612" width="24.5" bestFit="1" customWidth="1"/>
    <col min="613" max="613" width="13.69921875" bestFit="1" customWidth="1"/>
    <col min="614" max="614" width="24.5" bestFit="1" customWidth="1"/>
    <col min="615" max="615" width="13.69921875" bestFit="1" customWidth="1"/>
    <col min="616" max="616" width="24.5" bestFit="1" customWidth="1"/>
    <col min="617" max="617" width="13.69921875" bestFit="1" customWidth="1"/>
    <col min="618" max="618" width="24.5" bestFit="1" customWidth="1"/>
    <col min="619" max="619" width="13.69921875" bestFit="1" customWidth="1"/>
    <col min="620" max="620" width="24.5" bestFit="1" customWidth="1"/>
    <col min="621" max="621" width="13.69921875" bestFit="1" customWidth="1"/>
    <col min="622" max="622" width="24.5" bestFit="1" customWidth="1"/>
    <col min="623" max="623" width="13.69921875" bestFit="1" customWidth="1"/>
    <col min="624" max="624" width="24.5" bestFit="1" customWidth="1"/>
    <col min="625" max="625" width="13.69921875" bestFit="1" customWidth="1"/>
    <col min="626" max="626" width="24.5" bestFit="1" customWidth="1"/>
    <col min="627" max="627" width="13.69921875" bestFit="1" customWidth="1"/>
    <col min="628" max="628" width="24.5" bestFit="1" customWidth="1"/>
    <col min="629" max="629" width="13.69921875" bestFit="1" customWidth="1"/>
    <col min="630" max="630" width="24.5" bestFit="1" customWidth="1"/>
    <col min="631" max="631" width="13.69921875" bestFit="1" customWidth="1"/>
    <col min="632" max="632" width="24.5" bestFit="1" customWidth="1"/>
    <col min="633" max="633" width="13.69921875" bestFit="1" customWidth="1"/>
    <col min="634" max="634" width="24.5" bestFit="1" customWidth="1"/>
    <col min="635" max="635" width="13.69921875" bestFit="1" customWidth="1"/>
    <col min="636" max="636" width="24.5" bestFit="1" customWidth="1"/>
    <col min="637" max="637" width="13.69921875" bestFit="1" customWidth="1"/>
    <col min="638" max="638" width="24.5" bestFit="1" customWidth="1"/>
    <col min="639" max="639" width="13.69921875" bestFit="1" customWidth="1"/>
    <col min="640" max="640" width="24.5" bestFit="1" customWidth="1"/>
    <col min="641" max="641" width="13.69921875" bestFit="1" customWidth="1"/>
    <col min="642" max="642" width="24.5" bestFit="1" customWidth="1"/>
    <col min="643" max="643" width="13.69921875" bestFit="1" customWidth="1"/>
    <col min="644" max="644" width="24.5" bestFit="1" customWidth="1"/>
    <col min="645" max="645" width="13.69921875" bestFit="1" customWidth="1"/>
    <col min="646" max="646" width="24.5" bestFit="1" customWidth="1"/>
    <col min="647" max="647" width="13.69921875" bestFit="1" customWidth="1"/>
    <col min="648" max="648" width="24.5" bestFit="1" customWidth="1"/>
    <col min="649" max="649" width="13.69921875" bestFit="1" customWidth="1"/>
    <col min="650" max="650" width="24.5" bestFit="1" customWidth="1"/>
    <col min="651" max="651" width="13.69921875" bestFit="1" customWidth="1"/>
    <col min="652" max="652" width="24.5" bestFit="1" customWidth="1"/>
    <col min="653" max="653" width="13.69921875" bestFit="1" customWidth="1"/>
    <col min="654" max="654" width="24.5" bestFit="1" customWidth="1"/>
    <col min="655" max="655" width="13.69921875" bestFit="1" customWidth="1"/>
    <col min="656" max="656" width="24.5" bestFit="1" customWidth="1"/>
    <col min="657" max="657" width="13.69921875" bestFit="1" customWidth="1"/>
    <col min="658" max="658" width="24.5" bestFit="1" customWidth="1"/>
    <col min="659" max="659" width="13.69921875" bestFit="1" customWidth="1"/>
    <col min="660" max="660" width="24.5" bestFit="1" customWidth="1"/>
    <col min="661" max="661" width="13.69921875" bestFit="1" customWidth="1"/>
    <col min="662" max="662" width="24.5" bestFit="1" customWidth="1"/>
    <col min="663" max="663" width="13.69921875" bestFit="1" customWidth="1"/>
    <col min="664" max="664" width="24.5" bestFit="1" customWidth="1"/>
    <col min="665" max="665" width="13.69921875" bestFit="1" customWidth="1"/>
    <col min="666" max="666" width="24.5" bestFit="1" customWidth="1"/>
    <col min="667" max="667" width="13.69921875" bestFit="1" customWidth="1"/>
    <col min="668" max="668" width="24.5" bestFit="1" customWidth="1"/>
    <col min="669" max="669" width="13.69921875" bestFit="1" customWidth="1"/>
    <col min="670" max="670" width="24.5" bestFit="1" customWidth="1"/>
    <col min="671" max="671" width="13.69921875" bestFit="1" customWidth="1"/>
    <col min="672" max="672" width="24.5" bestFit="1" customWidth="1"/>
    <col min="673" max="673" width="13.69921875" bestFit="1" customWidth="1"/>
    <col min="674" max="674" width="24.5" bestFit="1" customWidth="1"/>
    <col min="675" max="675" width="13.69921875" bestFit="1" customWidth="1"/>
    <col min="676" max="676" width="24.5" bestFit="1" customWidth="1"/>
    <col min="677" max="677" width="13.69921875" bestFit="1" customWidth="1"/>
    <col min="678" max="678" width="24.5" bestFit="1" customWidth="1"/>
    <col min="679" max="679" width="13.69921875" bestFit="1" customWidth="1"/>
    <col min="680" max="680" width="24.5" bestFit="1" customWidth="1"/>
    <col min="681" max="681" width="13.69921875" bestFit="1" customWidth="1"/>
    <col min="682" max="682" width="24.5" bestFit="1" customWidth="1"/>
    <col min="683" max="683" width="13.69921875" bestFit="1" customWidth="1"/>
    <col min="684" max="684" width="24.5" bestFit="1" customWidth="1"/>
    <col min="685" max="685" width="13.69921875" bestFit="1" customWidth="1"/>
    <col min="686" max="686" width="24.5" bestFit="1" customWidth="1"/>
    <col min="687" max="687" width="13.69921875" bestFit="1" customWidth="1"/>
    <col min="688" max="688" width="24.5" bestFit="1" customWidth="1"/>
    <col min="689" max="689" width="13.69921875" bestFit="1" customWidth="1"/>
    <col min="690" max="690" width="24.5" bestFit="1" customWidth="1"/>
    <col min="691" max="691" width="13.69921875" bestFit="1" customWidth="1"/>
    <col min="692" max="692" width="24.5" bestFit="1" customWidth="1"/>
    <col min="693" max="693" width="13.69921875" bestFit="1" customWidth="1"/>
    <col min="694" max="694" width="24.5" bestFit="1" customWidth="1"/>
    <col min="695" max="695" width="13.69921875" bestFit="1" customWidth="1"/>
    <col min="696" max="696" width="24.5" bestFit="1" customWidth="1"/>
    <col min="697" max="697" width="13.69921875" bestFit="1" customWidth="1"/>
    <col min="698" max="698" width="24.5" bestFit="1" customWidth="1"/>
    <col min="699" max="699" width="13.69921875" bestFit="1" customWidth="1"/>
    <col min="700" max="700" width="24.5" bestFit="1" customWidth="1"/>
    <col min="701" max="701" width="13.69921875" bestFit="1" customWidth="1"/>
    <col min="702" max="702" width="24.5" bestFit="1" customWidth="1"/>
    <col min="703" max="703" width="13.69921875" bestFit="1" customWidth="1"/>
    <col min="704" max="704" width="24.5" bestFit="1" customWidth="1"/>
    <col min="705" max="705" width="13.69921875" bestFit="1" customWidth="1"/>
    <col min="706" max="706" width="24.5" bestFit="1" customWidth="1"/>
    <col min="707" max="707" width="13.69921875" bestFit="1" customWidth="1"/>
    <col min="708" max="708" width="24.5" bestFit="1" customWidth="1"/>
    <col min="709" max="709" width="13.69921875" bestFit="1" customWidth="1"/>
    <col min="710" max="710" width="24.5" bestFit="1" customWidth="1"/>
    <col min="711" max="711" width="13.69921875" bestFit="1" customWidth="1"/>
    <col min="712" max="712" width="24.5" bestFit="1" customWidth="1"/>
    <col min="713" max="713" width="13.69921875" bestFit="1" customWidth="1"/>
    <col min="714" max="714" width="24.5" bestFit="1" customWidth="1"/>
    <col min="715" max="715" width="13.69921875" bestFit="1" customWidth="1"/>
    <col min="716" max="716" width="24.5" bestFit="1" customWidth="1"/>
    <col min="717" max="717" width="13.69921875" bestFit="1" customWidth="1"/>
    <col min="718" max="718" width="24.5" bestFit="1" customWidth="1"/>
    <col min="719" max="719" width="13.69921875" bestFit="1" customWidth="1"/>
    <col min="720" max="720" width="24.5" bestFit="1" customWidth="1"/>
    <col min="721" max="721" width="13.69921875" bestFit="1" customWidth="1"/>
    <col min="722" max="722" width="24.5" bestFit="1" customWidth="1"/>
    <col min="723" max="723" width="13.69921875" bestFit="1" customWidth="1"/>
    <col min="724" max="724" width="24.5" bestFit="1" customWidth="1"/>
    <col min="725" max="725" width="13.69921875" bestFit="1" customWidth="1"/>
    <col min="726" max="726" width="24.5" bestFit="1" customWidth="1"/>
    <col min="727" max="727" width="13.69921875" bestFit="1" customWidth="1"/>
    <col min="728" max="728" width="24.5" bestFit="1" customWidth="1"/>
    <col min="729" max="729" width="13.69921875" bestFit="1" customWidth="1"/>
    <col min="730" max="730" width="24.5" bestFit="1" customWidth="1"/>
    <col min="731" max="731" width="13.69921875" bestFit="1" customWidth="1"/>
    <col min="732" max="732" width="24.5" bestFit="1" customWidth="1"/>
    <col min="733" max="733" width="13.69921875" bestFit="1" customWidth="1"/>
    <col min="734" max="734" width="24.5" bestFit="1" customWidth="1"/>
    <col min="735" max="735" width="13.69921875" bestFit="1" customWidth="1"/>
    <col min="736" max="736" width="24.5" bestFit="1" customWidth="1"/>
    <col min="737" max="737" width="13.69921875" bestFit="1" customWidth="1"/>
    <col min="738" max="738" width="24.5" bestFit="1" customWidth="1"/>
    <col min="739" max="739" width="13.69921875" bestFit="1" customWidth="1"/>
    <col min="740" max="740" width="24.5" bestFit="1" customWidth="1"/>
    <col min="741" max="741" width="13.69921875" bestFit="1" customWidth="1"/>
    <col min="742" max="742" width="24.5" bestFit="1" customWidth="1"/>
    <col min="743" max="743" width="13.69921875" bestFit="1" customWidth="1"/>
    <col min="744" max="744" width="24.5" bestFit="1" customWidth="1"/>
    <col min="745" max="745" width="13.69921875" bestFit="1" customWidth="1"/>
    <col min="746" max="746" width="24.5" bestFit="1" customWidth="1"/>
    <col min="747" max="747" width="13.69921875" bestFit="1" customWidth="1"/>
    <col min="748" max="748" width="24.5" bestFit="1" customWidth="1"/>
    <col min="749" max="749" width="13.69921875" bestFit="1" customWidth="1"/>
    <col min="750" max="750" width="24.5" bestFit="1" customWidth="1"/>
    <col min="751" max="751" width="13.69921875" bestFit="1" customWidth="1"/>
    <col min="752" max="752" width="24.5" bestFit="1" customWidth="1"/>
    <col min="753" max="753" width="13.69921875" bestFit="1" customWidth="1"/>
    <col min="754" max="754" width="24.5" bestFit="1" customWidth="1"/>
    <col min="755" max="755" width="13.69921875" bestFit="1" customWidth="1"/>
    <col min="756" max="756" width="24.5" bestFit="1" customWidth="1"/>
    <col min="757" max="757" width="13.69921875" bestFit="1" customWidth="1"/>
    <col min="758" max="758" width="24.5" bestFit="1" customWidth="1"/>
    <col min="759" max="759" width="13.69921875" bestFit="1" customWidth="1"/>
    <col min="760" max="760" width="24.5" bestFit="1" customWidth="1"/>
    <col min="761" max="761" width="13.69921875" bestFit="1" customWidth="1"/>
    <col min="762" max="762" width="24.5" bestFit="1" customWidth="1"/>
    <col min="763" max="763" width="13.69921875" bestFit="1" customWidth="1"/>
    <col min="764" max="764" width="24.5" bestFit="1" customWidth="1"/>
    <col min="765" max="765" width="13.69921875" bestFit="1" customWidth="1"/>
    <col min="766" max="766" width="24.5" bestFit="1" customWidth="1"/>
    <col min="767" max="767" width="13.69921875" bestFit="1" customWidth="1"/>
    <col min="768" max="768" width="24.5" bestFit="1" customWidth="1"/>
    <col min="769" max="769" width="13.69921875" bestFit="1" customWidth="1"/>
    <col min="770" max="770" width="24.5" bestFit="1" customWidth="1"/>
    <col min="771" max="771" width="13.69921875" bestFit="1" customWidth="1"/>
    <col min="772" max="772" width="24.5" bestFit="1" customWidth="1"/>
    <col min="773" max="773" width="13.69921875" bestFit="1" customWidth="1"/>
    <col min="774" max="774" width="24.5" bestFit="1" customWidth="1"/>
    <col min="775" max="775" width="13.69921875" bestFit="1" customWidth="1"/>
    <col min="776" max="776" width="24.5" bestFit="1" customWidth="1"/>
    <col min="777" max="777" width="13.69921875" bestFit="1" customWidth="1"/>
    <col min="778" max="778" width="24.5" bestFit="1" customWidth="1"/>
    <col min="779" max="779" width="13.69921875" bestFit="1" customWidth="1"/>
    <col min="780" max="780" width="24.5" bestFit="1" customWidth="1"/>
    <col min="781" max="781" width="13.69921875" bestFit="1" customWidth="1"/>
    <col min="782" max="782" width="24.5" bestFit="1" customWidth="1"/>
    <col min="783" max="783" width="13.69921875" bestFit="1" customWidth="1"/>
    <col min="784" max="784" width="24.5" bestFit="1" customWidth="1"/>
    <col min="785" max="785" width="13.69921875" bestFit="1" customWidth="1"/>
    <col min="786" max="786" width="24.5" bestFit="1" customWidth="1"/>
    <col min="787" max="787" width="13.69921875" bestFit="1" customWidth="1"/>
    <col min="788" max="788" width="24.5" bestFit="1" customWidth="1"/>
    <col min="789" max="789" width="13.69921875" bestFit="1" customWidth="1"/>
    <col min="790" max="790" width="24.5" bestFit="1" customWidth="1"/>
    <col min="791" max="791" width="13.69921875" bestFit="1" customWidth="1"/>
    <col min="792" max="792" width="24.5" bestFit="1" customWidth="1"/>
    <col min="793" max="793" width="13.69921875" bestFit="1" customWidth="1"/>
    <col min="794" max="794" width="24.5" bestFit="1" customWidth="1"/>
    <col min="795" max="795" width="13.69921875" bestFit="1" customWidth="1"/>
    <col min="796" max="796" width="24.5" bestFit="1" customWidth="1"/>
    <col min="797" max="797" width="13.69921875" bestFit="1" customWidth="1"/>
    <col min="798" max="798" width="24.5" bestFit="1" customWidth="1"/>
    <col min="799" max="799" width="13.69921875" bestFit="1" customWidth="1"/>
    <col min="800" max="800" width="24.5" bestFit="1" customWidth="1"/>
    <col min="801" max="801" width="13.69921875" bestFit="1" customWidth="1"/>
    <col min="802" max="802" width="24.5" bestFit="1" customWidth="1"/>
    <col min="803" max="803" width="13.69921875" bestFit="1" customWidth="1"/>
    <col min="804" max="804" width="24.5" bestFit="1" customWidth="1"/>
    <col min="805" max="805" width="13.69921875" bestFit="1" customWidth="1"/>
    <col min="806" max="806" width="24.5" bestFit="1" customWidth="1"/>
    <col min="807" max="807" width="13.69921875" bestFit="1" customWidth="1"/>
    <col min="808" max="808" width="24.5" bestFit="1" customWidth="1"/>
    <col min="809" max="809" width="13.69921875" bestFit="1" customWidth="1"/>
    <col min="810" max="810" width="24.5" bestFit="1" customWidth="1"/>
    <col min="811" max="811" width="13.69921875" bestFit="1" customWidth="1"/>
    <col min="812" max="812" width="24.5" bestFit="1" customWidth="1"/>
    <col min="813" max="813" width="13.69921875" bestFit="1" customWidth="1"/>
    <col min="814" max="814" width="24.5" bestFit="1" customWidth="1"/>
    <col min="815" max="815" width="13.69921875" bestFit="1" customWidth="1"/>
    <col min="816" max="816" width="24.5" bestFit="1" customWidth="1"/>
    <col min="817" max="817" width="13.69921875" bestFit="1" customWidth="1"/>
    <col min="818" max="818" width="24.5" bestFit="1" customWidth="1"/>
    <col min="819" max="819" width="13.69921875" bestFit="1" customWidth="1"/>
    <col min="820" max="820" width="24.5" bestFit="1" customWidth="1"/>
    <col min="821" max="821" width="13.69921875" bestFit="1" customWidth="1"/>
    <col min="822" max="822" width="24.5" bestFit="1" customWidth="1"/>
    <col min="823" max="823" width="13.69921875" bestFit="1" customWidth="1"/>
    <col min="824" max="824" width="24.5" bestFit="1" customWidth="1"/>
    <col min="825" max="825" width="13.69921875" bestFit="1" customWidth="1"/>
    <col min="826" max="826" width="24.5" bestFit="1" customWidth="1"/>
    <col min="827" max="827" width="13.69921875" bestFit="1" customWidth="1"/>
    <col min="828" max="828" width="24.5" bestFit="1" customWidth="1"/>
    <col min="829" max="829" width="13.69921875" bestFit="1" customWidth="1"/>
    <col min="830" max="830" width="24.5" bestFit="1" customWidth="1"/>
    <col min="831" max="831" width="13.69921875" bestFit="1" customWidth="1"/>
    <col min="832" max="832" width="24.5" bestFit="1" customWidth="1"/>
    <col min="833" max="833" width="13.69921875" bestFit="1" customWidth="1"/>
    <col min="834" max="834" width="24.5" bestFit="1" customWidth="1"/>
    <col min="835" max="835" width="13.69921875" bestFit="1" customWidth="1"/>
    <col min="836" max="836" width="24.5" bestFit="1" customWidth="1"/>
    <col min="837" max="837" width="13.69921875" bestFit="1" customWidth="1"/>
    <col min="838" max="838" width="24.5" bestFit="1" customWidth="1"/>
    <col min="839" max="839" width="13.69921875" bestFit="1" customWidth="1"/>
    <col min="840" max="840" width="24.5" bestFit="1" customWidth="1"/>
    <col min="841" max="841" width="13.69921875" bestFit="1" customWidth="1"/>
    <col min="842" max="842" width="24.5" bestFit="1" customWidth="1"/>
    <col min="843" max="843" width="13.69921875" bestFit="1" customWidth="1"/>
    <col min="844" max="844" width="24.5" bestFit="1" customWidth="1"/>
    <col min="845" max="845" width="13.69921875" bestFit="1" customWidth="1"/>
    <col min="846" max="846" width="24.5" bestFit="1" customWidth="1"/>
    <col min="847" max="847" width="13.69921875" bestFit="1" customWidth="1"/>
    <col min="848" max="848" width="24.5" bestFit="1" customWidth="1"/>
    <col min="849" max="849" width="13.69921875" bestFit="1" customWidth="1"/>
    <col min="850" max="850" width="24.5" bestFit="1" customWidth="1"/>
    <col min="851" max="851" width="13.69921875" bestFit="1" customWidth="1"/>
    <col min="852" max="852" width="24.5" bestFit="1" customWidth="1"/>
    <col min="853" max="853" width="13.69921875" bestFit="1" customWidth="1"/>
    <col min="854" max="854" width="24.5" bestFit="1" customWidth="1"/>
    <col min="855" max="855" width="13.69921875" bestFit="1" customWidth="1"/>
    <col min="856" max="856" width="24.5" bestFit="1" customWidth="1"/>
    <col min="857" max="857" width="13.69921875" bestFit="1" customWidth="1"/>
    <col min="858" max="858" width="24.5" bestFit="1" customWidth="1"/>
    <col min="859" max="859" width="13.69921875" bestFit="1" customWidth="1"/>
    <col min="860" max="860" width="24.5" bestFit="1" customWidth="1"/>
    <col min="861" max="861" width="13.69921875" bestFit="1" customWidth="1"/>
    <col min="862" max="862" width="24.5" bestFit="1" customWidth="1"/>
    <col min="863" max="863" width="13.69921875" bestFit="1" customWidth="1"/>
    <col min="864" max="864" width="24.5" bestFit="1" customWidth="1"/>
    <col min="865" max="865" width="13.69921875" bestFit="1" customWidth="1"/>
    <col min="866" max="866" width="24.5" bestFit="1" customWidth="1"/>
    <col min="867" max="867" width="13.69921875" bestFit="1" customWidth="1"/>
    <col min="868" max="868" width="24.5" bestFit="1" customWidth="1"/>
    <col min="869" max="869" width="13.69921875" bestFit="1" customWidth="1"/>
    <col min="870" max="870" width="24.5" bestFit="1" customWidth="1"/>
    <col min="871" max="871" width="13.69921875" bestFit="1" customWidth="1"/>
    <col min="872" max="872" width="24.5" bestFit="1" customWidth="1"/>
    <col min="873" max="873" width="13.69921875" bestFit="1" customWidth="1"/>
    <col min="874" max="874" width="24.5" bestFit="1" customWidth="1"/>
    <col min="875" max="875" width="13.69921875" bestFit="1" customWidth="1"/>
    <col min="876" max="876" width="24.5" bestFit="1" customWidth="1"/>
    <col min="877" max="877" width="13.69921875" bestFit="1" customWidth="1"/>
    <col min="878" max="878" width="24.5" bestFit="1" customWidth="1"/>
    <col min="879" max="879" width="13.69921875" bestFit="1" customWidth="1"/>
    <col min="880" max="880" width="24.5" bestFit="1" customWidth="1"/>
    <col min="881" max="881" width="13.69921875" bestFit="1" customWidth="1"/>
    <col min="882" max="882" width="24.5" bestFit="1" customWidth="1"/>
    <col min="883" max="883" width="13.69921875" bestFit="1" customWidth="1"/>
    <col min="884" max="884" width="24.5" bestFit="1" customWidth="1"/>
    <col min="885" max="885" width="13.69921875" bestFit="1" customWidth="1"/>
    <col min="886" max="886" width="24.5" bestFit="1" customWidth="1"/>
    <col min="887" max="887" width="13.69921875" bestFit="1" customWidth="1"/>
    <col min="888" max="888" width="29.19921875" bestFit="1" customWidth="1"/>
    <col min="889" max="889" width="18.5" bestFit="1" customWidth="1"/>
  </cols>
  <sheetData>
    <row r="1" spans="1:2">
      <c r="A1" s="4" t="s">
        <v>1675</v>
      </c>
      <c r="B1" s="3" t="s">
        <v>1674</v>
      </c>
    </row>
    <row r="2" spans="1:2">
      <c r="A2" s="128" t="s">
        <v>160</v>
      </c>
      <c r="B2" s="129">
        <v>9</v>
      </c>
    </row>
    <row r="3" spans="1:2">
      <c r="A3" s="128" t="s">
        <v>76</v>
      </c>
      <c r="B3" s="129">
        <v>842</v>
      </c>
    </row>
    <row r="4" spans="1:2">
      <c r="A4" s="128" t="s">
        <v>10</v>
      </c>
      <c r="B4" s="129">
        <v>110</v>
      </c>
    </row>
    <row r="5" spans="1:2">
      <c r="A5" s="128" t="s">
        <v>135</v>
      </c>
      <c r="B5" s="129">
        <v>208</v>
      </c>
    </row>
    <row r="6" spans="1:2">
      <c r="A6" s="128" t="s">
        <v>52</v>
      </c>
      <c r="B6" s="129">
        <v>103</v>
      </c>
    </row>
    <row r="7" spans="1:2">
      <c r="A7" s="128" t="s">
        <v>742</v>
      </c>
      <c r="B7" s="129">
        <v>142</v>
      </c>
    </row>
    <row r="8" spans="1:2">
      <c r="A8" s="128" t="s">
        <v>2623</v>
      </c>
      <c r="B8" s="129">
        <v>61</v>
      </c>
    </row>
    <row r="9" spans="1:2">
      <c r="A9" s="128" t="s">
        <v>2698</v>
      </c>
      <c r="B9" s="129">
        <v>8</v>
      </c>
    </row>
    <row r="10" spans="1:2">
      <c r="A10" s="5" t="s">
        <v>1538</v>
      </c>
      <c r="B10" s="127">
        <v>1483</v>
      </c>
    </row>
  </sheetData>
  <pageMargins left="0.7" right="0.7" top="0.75" bottom="0.75" header="0.3" footer="0.3"/>
  <pageSetup paperSize="9"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75"/>
  <sheetViews>
    <sheetView topLeftCell="A27" workbookViewId="0">
      <selection activeCell="B13" sqref="B13"/>
    </sheetView>
  </sheetViews>
  <sheetFormatPr defaultColWidth="8.69921875" defaultRowHeight="15.6"/>
  <cols>
    <col min="1" max="1" width="6.19921875" bestFit="1" customWidth="1"/>
    <col min="2" max="2" width="53.69921875" bestFit="1" customWidth="1"/>
    <col min="3" max="3" width="5.19921875" bestFit="1" customWidth="1"/>
    <col min="4" max="4" width="46.5" bestFit="1" customWidth="1"/>
    <col min="6" max="6" width="54.5" bestFit="1" customWidth="1"/>
  </cols>
  <sheetData>
    <row r="1" spans="1:6">
      <c r="A1" s="15">
        <v>45001</v>
      </c>
      <c r="B1" s="15" t="s">
        <v>1</v>
      </c>
      <c r="C1" s="15">
        <v>9001</v>
      </c>
      <c r="D1" s="15" t="s">
        <v>1</v>
      </c>
      <c r="E1" s="15">
        <v>21001</v>
      </c>
      <c r="F1" s="15" t="s">
        <v>1</v>
      </c>
    </row>
    <row r="2" spans="1:6">
      <c r="A2" s="6">
        <v>4.0999999999999996</v>
      </c>
      <c r="B2" s="12" t="s">
        <v>1543</v>
      </c>
      <c r="C2" s="6">
        <v>4.0999999999999996</v>
      </c>
      <c r="D2" s="12" t="s">
        <v>1543</v>
      </c>
      <c r="E2" s="6">
        <v>4.0999999999999996</v>
      </c>
      <c r="F2" s="9" t="s">
        <v>1543</v>
      </c>
    </row>
    <row r="3" spans="1:6">
      <c r="A3" s="7">
        <v>4.2</v>
      </c>
      <c r="B3" s="13" t="s">
        <v>1545</v>
      </c>
      <c r="C3" s="6">
        <v>4.2</v>
      </c>
      <c r="D3" s="9" t="s">
        <v>1544</v>
      </c>
      <c r="E3" s="7">
        <v>4.2</v>
      </c>
      <c r="F3" s="10" t="s">
        <v>2071</v>
      </c>
    </row>
    <row r="4" spans="1:6">
      <c r="A4" s="7">
        <v>4.3</v>
      </c>
      <c r="B4" s="13" t="s">
        <v>1547</v>
      </c>
      <c r="C4" s="7">
        <v>4.3</v>
      </c>
      <c r="D4" s="10" t="s">
        <v>1546</v>
      </c>
      <c r="E4" s="7">
        <v>4.3</v>
      </c>
      <c r="F4" s="10" t="s">
        <v>2072</v>
      </c>
    </row>
    <row r="5" spans="1:6">
      <c r="A5" s="7">
        <v>4.4000000000000004</v>
      </c>
      <c r="B5" s="13" t="s">
        <v>1549</v>
      </c>
      <c r="C5" s="7">
        <v>4.4000000000000004</v>
      </c>
      <c r="D5" s="10" t="s">
        <v>1548</v>
      </c>
      <c r="E5" s="7">
        <v>4.4000000000000004</v>
      </c>
      <c r="F5" s="10" t="s">
        <v>2073</v>
      </c>
    </row>
    <row r="6" spans="1:6">
      <c r="A6" s="7">
        <v>5.0999999999999996</v>
      </c>
      <c r="B6" s="13" t="s">
        <v>1550</v>
      </c>
      <c r="C6" s="7">
        <v>5.0999999999999996</v>
      </c>
      <c r="D6" s="10" t="s">
        <v>1550</v>
      </c>
      <c r="E6" s="7">
        <v>5.0999999999999996</v>
      </c>
      <c r="F6" s="10" t="s">
        <v>1550</v>
      </c>
    </row>
    <row r="7" spans="1:6">
      <c r="A7" s="7">
        <v>5.2</v>
      </c>
      <c r="B7" s="13" t="s">
        <v>1552</v>
      </c>
      <c r="C7" s="7" t="s">
        <v>1343</v>
      </c>
      <c r="D7" s="10" t="s">
        <v>1551</v>
      </c>
      <c r="E7" s="7" t="s">
        <v>1343</v>
      </c>
      <c r="F7" s="10" t="s">
        <v>1551</v>
      </c>
    </row>
    <row r="8" spans="1:6">
      <c r="A8" s="7">
        <v>5.3</v>
      </c>
      <c r="B8" s="13" t="s">
        <v>1555</v>
      </c>
      <c r="C8" s="7" t="s">
        <v>1553</v>
      </c>
      <c r="D8" s="10" t="s">
        <v>1554</v>
      </c>
      <c r="E8" s="7" t="s">
        <v>1553</v>
      </c>
      <c r="F8" s="10" t="s">
        <v>2074</v>
      </c>
    </row>
    <row r="9" spans="1:6">
      <c r="A9" s="7">
        <v>5.4</v>
      </c>
      <c r="B9" s="13" t="s">
        <v>1557</v>
      </c>
      <c r="C9" s="7">
        <v>5.2</v>
      </c>
      <c r="D9" s="10" t="s">
        <v>1556</v>
      </c>
      <c r="E9" s="7" t="s">
        <v>2075</v>
      </c>
      <c r="F9" s="10" t="s">
        <v>2076</v>
      </c>
    </row>
    <row r="10" spans="1:6">
      <c r="A10" s="7">
        <v>6.1</v>
      </c>
      <c r="B10" s="13" t="s">
        <v>1560</v>
      </c>
      <c r="C10" s="7" t="s">
        <v>1558</v>
      </c>
      <c r="D10" s="10" t="s">
        <v>1559</v>
      </c>
      <c r="E10" s="7">
        <v>5.2</v>
      </c>
      <c r="F10" s="10" t="s">
        <v>1556</v>
      </c>
    </row>
    <row r="11" spans="1:6">
      <c r="A11" s="7" t="s">
        <v>433</v>
      </c>
      <c r="B11" s="13" t="s">
        <v>1562</v>
      </c>
      <c r="C11" s="7" t="s">
        <v>91</v>
      </c>
      <c r="D11" s="10" t="s">
        <v>1561</v>
      </c>
      <c r="E11" s="7" t="s">
        <v>1558</v>
      </c>
      <c r="F11" s="10" t="s">
        <v>2077</v>
      </c>
    </row>
    <row r="12" spans="1:6">
      <c r="A12" s="7" t="s">
        <v>416</v>
      </c>
      <c r="B12" s="13" t="s">
        <v>1564</v>
      </c>
      <c r="C12" s="7">
        <v>5.3</v>
      </c>
      <c r="D12" s="10" t="s">
        <v>1563</v>
      </c>
      <c r="E12" s="7" t="s">
        <v>91</v>
      </c>
      <c r="F12" s="10" t="s">
        <v>2078</v>
      </c>
    </row>
    <row r="13" spans="1:6">
      <c r="A13" s="7" t="s">
        <v>1293</v>
      </c>
      <c r="B13" s="13" t="s">
        <v>1566</v>
      </c>
      <c r="C13" s="7">
        <v>6.1</v>
      </c>
      <c r="D13" s="10" t="s">
        <v>1565</v>
      </c>
      <c r="E13" s="7">
        <v>5.3</v>
      </c>
      <c r="F13" s="10" t="s">
        <v>1563</v>
      </c>
    </row>
    <row r="14" spans="1:6">
      <c r="A14" s="7">
        <v>6.2</v>
      </c>
      <c r="B14" s="13" t="s">
        <v>1568</v>
      </c>
      <c r="C14" s="7">
        <v>6.2</v>
      </c>
      <c r="D14" s="10" t="s">
        <v>1567</v>
      </c>
      <c r="E14" s="7">
        <v>6.1</v>
      </c>
      <c r="F14" s="10" t="s">
        <v>2079</v>
      </c>
    </row>
    <row r="15" spans="1:6">
      <c r="A15" s="7" t="s">
        <v>1570</v>
      </c>
      <c r="B15" s="13" t="s">
        <v>1571</v>
      </c>
      <c r="C15" s="7">
        <v>6.3</v>
      </c>
      <c r="D15" s="10" t="s">
        <v>1569</v>
      </c>
      <c r="E15" s="7">
        <v>6.2</v>
      </c>
      <c r="F15" s="10" t="s">
        <v>2080</v>
      </c>
    </row>
    <row r="16" spans="1:6">
      <c r="A16" s="7" t="s">
        <v>1573</v>
      </c>
      <c r="B16" s="13" t="s">
        <v>1574</v>
      </c>
      <c r="C16" s="7">
        <v>7.1</v>
      </c>
      <c r="D16" s="10" t="s">
        <v>1572</v>
      </c>
      <c r="E16" s="7">
        <v>6.3</v>
      </c>
      <c r="F16" s="10" t="s">
        <v>1569</v>
      </c>
    </row>
    <row r="17" spans="1:6">
      <c r="A17" s="7">
        <v>7.1</v>
      </c>
      <c r="B17" s="13" t="s">
        <v>1572</v>
      </c>
      <c r="C17" s="7" t="s">
        <v>1575</v>
      </c>
      <c r="D17" s="10" t="s">
        <v>1576</v>
      </c>
      <c r="E17" s="7">
        <v>7.1</v>
      </c>
      <c r="F17" s="10" t="s">
        <v>1572</v>
      </c>
    </row>
    <row r="18" spans="1:6">
      <c r="A18" s="7">
        <v>7.2</v>
      </c>
      <c r="B18" s="13" t="s">
        <v>1578</v>
      </c>
      <c r="C18" s="7" t="s">
        <v>45</v>
      </c>
      <c r="D18" s="10" t="s">
        <v>1577</v>
      </c>
      <c r="E18" s="7" t="s">
        <v>1575</v>
      </c>
      <c r="F18" s="10" t="s">
        <v>1576</v>
      </c>
    </row>
    <row r="19" spans="1:6">
      <c r="A19" s="7">
        <v>7.3</v>
      </c>
      <c r="B19" s="13" t="s">
        <v>1580</v>
      </c>
      <c r="C19" s="7" t="s">
        <v>85</v>
      </c>
      <c r="D19" s="10" t="s">
        <v>1579</v>
      </c>
      <c r="E19" s="7" t="s">
        <v>45</v>
      </c>
      <c r="F19" s="10" t="s">
        <v>2081</v>
      </c>
    </row>
    <row r="20" spans="1:6">
      <c r="A20" s="7">
        <v>7.4</v>
      </c>
      <c r="B20" s="13" t="s">
        <v>1582</v>
      </c>
      <c r="C20" s="7" t="s">
        <v>36</v>
      </c>
      <c r="D20" s="10" t="s">
        <v>1581</v>
      </c>
      <c r="E20" s="7" t="s">
        <v>85</v>
      </c>
      <c r="F20" s="10" t="s">
        <v>2082</v>
      </c>
    </row>
    <row r="21" spans="1:6">
      <c r="A21" s="7" t="s">
        <v>1268</v>
      </c>
      <c r="B21" s="13" t="s">
        <v>1584</v>
      </c>
      <c r="C21" s="7" t="s">
        <v>30</v>
      </c>
      <c r="D21" s="10" t="s">
        <v>1583</v>
      </c>
      <c r="E21" s="7" t="s">
        <v>36</v>
      </c>
      <c r="F21" s="10" t="s">
        <v>2083</v>
      </c>
    </row>
    <row r="22" spans="1:6">
      <c r="A22" s="7" t="s">
        <v>1586</v>
      </c>
      <c r="B22" s="13" t="s">
        <v>1587</v>
      </c>
      <c r="C22" s="7" t="s">
        <v>59</v>
      </c>
      <c r="D22" s="10" t="s">
        <v>1585</v>
      </c>
      <c r="E22" s="7" t="s">
        <v>30</v>
      </c>
      <c r="F22" s="10" t="s">
        <v>1583</v>
      </c>
    </row>
    <row r="23" spans="1:6">
      <c r="A23" s="7">
        <v>7.5</v>
      </c>
      <c r="B23" s="13" t="s">
        <v>1588</v>
      </c>
      <c r="C23" s="7">
        <v>7.2</v>
      </c>
      <c r="D23" s="10" t="s">
        <v>1578</v>
      </c>
      <c r="E23" s="7" t="s">
        <v>59</v>
      </c>
      <c r="F23" s="10" t="s">
        <v>1585</v>
      </c>
    </row>
    <row r="24" spans="1:6">
      <c r="A24" s="7" t="s">
        <v>1040</v>
      </c>
      <c r="B24" s="13" t="s">
        <v>1589</v>
      </c>
      <c r="C24" s="7">
        <v>7.3</v>
      </c>
      <c r="D24" s="10" t="s">
        <v>1580</v>
      </c>
      <c r="E24" s="7">
        <v>7.2</v>
      </c>
      <c r="F24" s="10" t="s">
        <v>1578</v>
      </c>
    </row>
    <row r="25" spans="1:6">
      <c r="A25" s="7" t="s">
        <v>57</v>
      </c>
      <c r="B25" s="13" t="s">
        <v>1590</v>
      </c>
      <c r="C25" s="7">
        <v>7.4</v>
      </c>
      <c r="D25" s="10" t="s">
        <v>1582</v>
      </c>
      <c r="E25" s="7" t="s">
        <v>2084</v>
      </c>
      <c r="F25" s="10" t="s">
        <v>2086</v>
      </c>
    </row>
    <row r="26" spans="1:6">
      <c r="A26" s="7" t="s">
        <v>72</v>
      </c>
      <c r="B26" s="13" t="s">
        <v>1591</v>
      </c>
      <c r="C26" s="7">
        <v>7.5</v>
      </c>
      <c r="D26" s="10" t="s">
        <v>1588</v>
      </c>
      <c r="E26" s="7" t="s">
        <v>2085</v>
      </c>
      <c r="F26" s="10" t="s">
        <v>2087</v>
      </c>
    </row>
    <row r="27" spans="1:6">
      <c r="A27" s="7">
        <v>8.1</v>
      </c>
      <c r="B27" s="13" t="s">
        <v>1592</v>
      </c>
      <c r="C27" s="7" t="s">
        <v>1040</v>
      </c>
      <c r="D27" s="10" t="s">
        <v>1589</v>
      </c>
      <c r="E27" s="7">
        <v>7.3</v>
      </c>
      <c r="F27" s="10" t="s">
        <v>1580</v>
      </c>
    </row>
    <row r="28" spans="1:6">
      <c r="A28" s="7" t="s">
        <v>591</v>
      </c>
      <c r="B28" s="13" t="s">
        <v>1593</v>
      </c>
      <c r="C28" s="7" t="s">
        <v>57</v>
      </c>
      <c r="D28" s="10" t="s">
        <v>1590</v>
      </c>
      <c r="E28" s="7">
        <v>7.4</v>
      </c>
      <c r="F28" s="10" t="s">
        <v>1582</v>
      </c>
    </row>
    <row r="29" spans="1:6">
      <c r="A29" s="7" t="s">
        <v>1594</v>
      </c>
      <c r="B29" s="13" t="s">
        <v>1595</v>
      </c>
      <c r="C29" s="7" t="s">
        <v>72</v>
      </c>
      <c r="D29" s="10" t="s">
        <v>1591</v>
      </c>
      <c r="E29" s="7" t="s">
        <v>2088</v>
      </c>
      <c r="F29" s="10" t="s">
        <v>2089</v>
      </c>
    </row>
    <row r="30" spans="1:6">
      <c r="A30" s="7" t="s">
        <v>1157</v>
      </c>
      <c r="B30" s="13" t="s">
        <v>1596</v>
      </c>
      <c r="C30" s="7">
        <v>8.1</v>
      </c>
      <c r="D30" s="10" t="s">
        <v>1592</v>
      </c>
      <c r="E30" s="7" t="s">
        <v>1268</v>
      </c>
      <c r="F30" s="10" t="s">
        <v>2090</v>
      </c>
    </row>
    <row r="31" spans="1:6">
      <c r="A31" s="7">
        <v>8.1999999999999993</v>
      </c>
      <c r="B31" s="13" t="s">
        <v>1598</v>
      </c>
      <c r="C31" s="7">
        <v>8.1999999999999993</v>
      </c>
      <c r="D31" s="10" t="s">
        <v>1597</v>
      </c>
      <c r="E31" s="7" t="s">
        <v>1586</v>
      </c>
      <c r="F31" s="10" t="s">
        <v>2091</v>
      </c>
    </row>
    <row r="32" spans="1:6">
      <c r="A32" s="7">
        <v>9.1</v>
      </c>
      <c r="B32" s="13" t="s">
        <v>1600</v>
      </c>
      <c r="C32" s="7" t="s">
        <v>110</v>
      </c>
      <c r="D32" s="10" t="s">
        <v>1599</v>
      </c>
      <c r="E32" s="7">
        <v>7.5</v>
      </c>
      <c r="F32" s="10" t="s">
        <v>1588</v>
      </c>
    </row>
    <row r="33" spans="1:6">
      <c r="A33" s="7" t="s">
        <v>120</v>
      </c>
      <c r="B33" s="13" t="s">
        <v>1602</v>
      </c>
      <c r="C33" s="7" t="s">
        <v>193</v>
      </c>
      <c r="D33" s="10" t="s">
        <v>1601</v>
      </c>
      <c r="E33" s="7" t="s">
        <v>1040</v>
      </c>
      <c r="F33" s="10" t="s">
        <v>1589</v>
      </c>
    </row>
    <row r="34" spans="1:6">
      <c r="A34" s="7" t="s">
        <v>947</v>
      </c>
      <c r="B34" s="13" t="s">
        <v>1604</v>
      </c>
      <c r="C34" s="7" t="s">
        <v>1351</v>
      </c>
      <c r="D34" s="10" t="s">
        <v>1603</v>
      </c>
      <c r="E34" s="7" t="s">
        <v>57</v>
      </c>
      <c r="F34" s="10" t="s">
        <v>1590</v>
      </c>
    </row>
    <row r="35" spans="1:6">
      <c r="A35" s="7">
        <v>9.1999999999999993</v>
      </c>
      <c r="B35" s="13" t="s">
        <v>1607</v>
      </c>
      <c r="C35" s="7" t="s">
        <v>1605</v>
      </c>
      <c r="D35" s="10" t="s">
        <v>1606</v>
      </c>
      <c r="E35" s="7" t="s">
        <v>72</v>
      </c>
      <c r="F35" s="10" t="s">
        <v>1591</v>
      </c>
    </row>
    <row r="36" spans="1:6">
      <c r="A36" s="7" t="s">
        <v>1609</v>
      </c>
      <c r="B36" s="13" t="s">
        <v>1610</v>
      </c>
      <c r="C36" s="7">
        <v>8.3000000000000007</v>
      </c>
      <c r="D36" s="10" t="s">
        <v>1608</v>
      </c>
      <c r="E36" s="7">
        <v>8.1</v>
      </c>
      <c r="F36" s="10" t="s">
        <v>1592</v>
      </c>
    </row>
    <row r="37" spans="1:6">
      <c r="A37" s="7">
        <v>9.3000000000000007</v>
      </c>
      <c r="B37" s="13" t="s">
        <v>1613</v>
      </c>
      <c r="C37" s="7" t="s">
        <v>1611</v>
      </c>
      <c r="D37" s="10" t="s">
        <v>1612</v>
      </c>
      <c r="E37" s="7">
        <v>8.1999999999999993</v>
      </c>
      <c r="F37" s="10" t="s">
        <v>2092</v>
      </c>
    </row>
    <row r="38" spans="1:6">
      <c r="A38" s="7">
        <v>10.1</v>
      </c>
      <c r="B38" s="13" t="s">
        <v>1615</v>
      </c>
      <c r="C38" s="7" t="s">
        <v>24</v>
      </c>
      <c r="D38" s="10" t="s">
        <v>1614</v>
      </c>
      <c r="E38" s="7" t="s">
        <v>110</v>
      </c>
      <c r="F38" s="10" t="s">
        <v>2093</v>
      </c>
    </row>
    <row r="39" spans="1:6">
      <c r="A39" s="7">
        <v>10.199999999999999</v>
      </c>
      <c r="B39" s="13" t="s">
        <v>1617</v>
      </c>
      <c r="C39" s="7" t="s">
        <v>20</v>
      </c>
      <c r="D39" s="10" t="s">
        <v>1616</v>
      </c>
      <c r="E39" s="7" t="s">
        <v>193</v>
      </c>
      <c r="F39" s="10" t="s">
        <v>2094</v>
      </c>
    </row>
    <row r="40" spans="1:6">
      <c r="A40" s="8">
        <v>10.3</v>
      </c>
      <c r="B40" s="14" t="s">
        <v>1619</v>
      </c>
      <c r="C40" s="7" t="s">
        <v>27</v>
      </c>
      <c r="D40" s="10" t="s">
        <v>1618</v>
      </c>
      <c r="E40" s="7" t="s">
        <v>1351</v>
      </c>
      <c r="F40" s="10" t="s">
        <v>2095</v>
      </c>
    </row>
    <row r="41" spans="1:6">
      <c r="C41" s="7" t="s">
        <v>33</v>
      </c>
      <c r="D41" s="10" t="s">
        <v>1620</v>
      </c>
      <c r="E41" s="7">
        <v>8.3000000000000007</v>
      </c>
      <c r="F41" s="10" t="s">
        <v>2096</v>
      </c>
    </row>
    <row r="42" spans="1:6">
      <c r="C42" s="7" t="s">
        <v>1621</v>
      </c>
      <c r="D42" s="10" t="s">
        <v>1622</v>
      </c>
      <c r="E42" s="7" t="s">
        <v>1611</v>
      </c>
      <c r="F42" s="10" t="s">
        <v>1612</v>
      </c>
    </row>
    <row r="43" spans="1:6">
      <c r="C43" s="7">
        <v>8.4</v>
      </c>
      <c r="D43" s="10" t="s">
        <v>1623</v>
      </c>
      <c r="E43" s="7" t="s">
        <v>24</v>
      </c>
      <c r="F43" s="10" t="s">
        <v>1614</v>
      </c>
    </row>
    <row r="44" spans="1:6">
      <c r="C44" s="7" t="s">
        <v>67</v>
      </c>
      <c r="D44" s="10" t="s">
        <v>1624</v>
      </c>
      <c r="E44" s="7" t="s">
        <v>20</v>
      </c>
      <c r="F44" s="10" t="s">
        <v>1616</v>
      </c>
    </row>
    <row r="45" spans="1:6">
      <c r="C45" s="7" t="s">
        <v>143</v>
      </c>
      <c r="D45" s="10" t="s">
        <v>1625</v>
      </c>
      <c r="E45" s="7" t="s">
        <v>27</v>
      </c>
      <c r="F45" s="10" t="s">
        <v>1618</v>
      </c>
    </row>
    <row r="46" spans="1:6">
      <c r="C46" s="7" t="s">
        <v>156</v>
      </c>
      <c r="D46" s="10" t="s">
        <v>1626</v>
      </c>
      <c r="E46" s="7" t="s">
        <v>33</v>
      </c>
      <c r="F46" s="10" t="s">
        <v>1620</v>
      </c>
    </row>
    <row r="47" spans="1:6">
      <c r="C47" s="7">
        <v>8.5</v>
      </c>
      <c r="D47" s="10" t="s">
        <v>1627</v>
      </c>
      <c r="E47" s="7" t="s">
        <v>1621</v>
      </c>
      <c r="F47" s="10" t="s">
        <v>1622</v>
      </c>
    </row>
    <row r="48" spans="1:6">
      <c r="C48" s="7" t="s">
        <v>64</v>
      </c>
      <c r="D48" s="10" t="s">
        <v>1628</v>
      </c>
      <c r="E48" s="7">
        <v>8.4</v>
      </c>
      <c r="F48" s="10" t="s">
        <v>1623</v>
      </c>
    </row>
    <row r="49" spans="3:6">
      <c r="C49" s="7" t="s">
        <v>1629</v>
      </c>
      <c r="D49" s="10" t="s">
        <v>1630</v>
      </c>
      <c r="E49" s="7" t="s">
        <v>67</v>
      </c>
      <c r="F49" s="10" t="s">
        <v>1624</v>
      </c>
    </row>
    <row r="50" spans="3:6">
      <c r="C50" s="7" t="s">
        <v>1099</v>
      </c>
      <c r="D50" s="10" t="s">
        <v>1631</v>
      </c>
      <c r="E50" s="7" t="s">
        <v>143</v>
      </c>
      <c r="F50" s="10" t="s">
        <v>1625</v>
      </c>
    </row>
    <row r="51" spans="3:6">
      <c r="C51" s="7" t="s">
        <v>130</v>
      </c>
      <c r="D51" s="10" t="s">
        <v>1632</v>
      </c>
      <c r="E51" s="7" t="s">
        <v>156</v>
      </c>
      <c r="F51" s="10" t="s">
        <v>1626</v>
      </c>
    </row>
    <row r="52" spans="3:6">
      <c r="C52" s="7" t="s">
        <v>1486</v>
      </c>
      <c r="D52" s="10" t="s">
        <v>1633</v>
      </c>
      <c r="E52" s="7">
        <v>8.5</v>
      </c>
      <c r="F52" s="10" t="s">
        <v>2097</v>
      </c>
    </row>
    <row r="53" spans="3:6">
      <c r="C53" s="7" t="s">
        <v>1634</v>
      </c>
      <c r="D53" s="10" t="s">
        <v>1635</v>
      </c>
      <c r="E53" s="7" t="s">
        <v>64</v>
      </c>
      <c r="F53" s="10" t="s">
        <v>2098</v>
      </c>
    </row>
    <row r="54" spans="3:6">
      <c r="C54" s="7">
        <v>8.6</v>
      </c>
      <c r="D54" s="10" t="s">
        <v>1636</v>
      </c>
      <c r="E54" s="7" t="s">
        <v>1629</v>
      </c>
      <c r="F54" s="10" t="s">
        <v>1630</v>
      </c>
    </row>
    <row r="55" spans="3:6">
      <c r="C55" s="7">
        <v>8.6999999999999993</v>
      </c>
      <c r="D55" s="10" t="s">
        <v>1637</v>
      </c>
      <c r="E55" s="7" t="s">
        <v>1099</v>
      </c>
      <c r="F55" s="10" t="s">
        <v>2099</v>
      </c>
    </row>
    <row r="56" spans="3:6">
      <c r="C56" s="7">
        <v>9.1</v>
      </c>
      <c r="D56" s="10" t="s">
        <v>1638</v>
      </c>
      <c r="E56" s="7" t="s">
        <v>130</v>
      </c>
      <c r="F56" s="10" t="s">
        <v>1632</v>
      </c>
    </row>
    <row r="57" spans="3:6">
      <c r="C57" s="7" t="s">
        <v>120</v>
      </c>
      <c r="D57" s="10" t="s">
        <v>1602</v>
      </c>
      <c r="E57" s="7" t="s">
        <v>1486</v>
      </c>
      <c r="F57" s="10" t="s">
        <v>2100</v>
      </c>
    </row>
    <row r="58" spans="3:6">
      <c r="C58" s="7" t="s">
        <v>947</v>
      </c>
      <c r="D58" s="10" t="s">
        <v>1639</v>
      </c>
      <c r="E58" s="7" t="s">
        <v>1634</v>
      </c>
      <c r="F58" s="10" t="s">
        <v>2101</v>
      </c>
    </row>
    <row r="59" spans="3:6">
      <c r="C59" s="7" t="s">
        <v>123</v>
      </c>
      <c r="D59" s="10" t="s">
        <v>1640</v>
      </c>
      <c r="E59" s="7">
        <v>8.6</v>
      </c>
      <c r="F59" s="10" t="s">
        <v>2102</v>
      </c>
    </row>
    <row r="60" spans="3:6">
      <c r="C60" s="7">
        <v>9.1999999999999993</v>
      </c>
      <c r="D60" s="10" t="s">
        <v>1607</v>
      </c>
      <c r="E60" s="7">
        <v>8.6999999999999993</v>
      </c>
      <c r="F60" s="10" t="s">
        <v>2103</v>
      </c>
    </row>
    <row r="61" spans="3:6">
      <c r="C61" s="7">
        <v>9.3000000000000007</v>
      </c>
      <c r="D61" s="10" t="s">
        <v>1613</v>
      </c>
      <c r="E61" s="7">
        <v>9.1</v>
      </c>
      <c r="F61" s="10" t="s">
        <v>1638</v>
      </c>
    </row>
    <row r="62" spans="3:6">
      <c r="C62" s="7" t="s">
        <v>1641</v>
      </c>
      <c r="D62" s="10" t="s">
        <v>1642</v>
      </c>
      <c r="E62" s="7" t="s">
        <v>120</v>
      </c>
      <c r="F62" s="10" t="s">
        <v>1602</v>
      </c>
    </row>
    <row r="63" spans="3:6">
      <c r="C63" s="7" t="s">
        <v>1643</v>
      </c>
      <c r="D63" s="10" t="s">
        <v>1644</v>
      </c>
      <c r="E63" s="7" t="s">
        <v>947</v>
      </c>
      <c r="F63" s="10" t="s">
        <v>2104</v>
      </c>
    </row>
    <row r="64" spans="3:6">
      <c r="C64" s="7" t="s">
        <v>1645</v>
      </c>
      <c r="D64" s="10" t="s">
        <v>1646</v>
      </c>
      <c r="E64" s="7" t="s">
        <v>123</v>
      </c>
      <c r="F64" s="10" t="s">
        <v>2105</v>
      </c>
    </row>
    <row r="65" spans="3:6">
      <c r="C65" s="7">
        <v>10.1</v>
      </c>
      <c r="D65" s="10" t="s">
        <v>1615</v>
      </c>
      <c r="E65" s="7" t="s">
        <v>2106</v>
      </c>
      <c r="F65" s="10" t="s">
        <v>2108</v>
      </c>
    </row>
    <row r="66" spans="3:6">
      <c r="C66" s="7">
        <v>10.199999999999999</v>
      </c>
      <c r="D66" s="10" t="s">
        <v>1647</v>
      </c>
      <c r="E66" s="7" t="s">
        <v>2107</v>
      </c>
      <c r="F66" s="10" t="s">
        <v>2109</v>
      </c>
    </row>
    <row r="67" spans="3:6">
      <c r="C67" s="8">
        <v>10.3</v>
      </c>
      <c r="D67" s="11" t="s">
        <v>1619</v>
      </c>
      <c r="E67" s="7">
        <v>9.1999999999999993</v>
      </c>
      <c r="F67" s="10" t="s">
        <v>1607</v>
      </c>
    </row>
    <row r="68" spans="3:6">
      <c r="E68" s="7">
        <v>9.3000000000000007</v>
      </c>
      <c r="F68" s="10" t="s">
        <v>1613</v>
      </c>
    </row>
    <row r="69" spans="3:6">
      <c r="E69" s="7" t="s">
        <v>1641</v>
      </c>
      <c r="F69" s="10" t="s">
        <v>1642</v>
      </c>
    </row>
    <row r="70" spans="3:6">
      <c r="E70" s="7" t="s">
        <v>1643</v>
      </c>
      <c r="F70" s="10" t="s">
        <v>1644</v>
      </c>
    </row>
    <row r="71" spans="3:6">
      <c r="E71" s="7" t="s">
        <v>1645</v>
      </c>
      <c r="F71" s="10" t="s">
        <v>1646</v>
      </c>
    </row>
    <row r="72" spans="3:6">
      <c r="E72" s="7">
        <v>10</v>
      </c>
      <c r="F72" s="10" t="s">
        <v>2110</v>
      </c>
    </row>
    <row r="73" spans="3:6">
      <c r="E73" s="7">
        <v>10.1</v>
      </c>
      <c r="F73" s="10" t="s">
        <v>1647</v>
      </c>
    </row>
    <row r="74" spans="3:6">
      <c r="E74" s="7">
        <v>10.199999999999999</v>
      </c>
      <c r="F74" s="10" t="s">
        <v>2111</v>
      </c>
    </row>
    <row r="75" spans="3:6">
      <c r="E75" s="8">
        <v>10.3</v>
      </c>
      <c r="F75" s="11" t="s">
        <v>2112</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2:E5"/>
  <sheetViews>
    <sheetView workbookViewId="0">
      <selection activeCell="G17" sqref="G17"/>
    </sheetView>
  </sheetViews>
  <sheetFormatPr defaultColWidth="11.19921875" defaultRowHeight="15.6"/>
  <cols>
    <col min="3" max="3" width="13.5" bestFit="1" customWidth="1"/>
    <col min="4" max="4" width="16" bestFit="1" customWidth="1"/>
    <col min="5" max="5" width="16.19921875" bestFit="1" customWidth="1"/>
  </cols>
  <sheetData>
    <row r="2" spans="3:5">
      <c r="C2" s="29" t="s">
        <v>2501</v>
      </c>
      <c r="D2" s="29" t="s">
        <v>2502</v>
      </c>
      <c r="E2" s="29" t="s">
        <v>2503</v>
      </c>
    </row>
    <row r="3" spans="3:5">
      <c r="C3" s="30" t="s">
        <v>2504</v>
      </c>
      <c r="D3" s="30" t="s">
        <v>2505</v>
      </c>
      <c r="E3" s="31">
        <v>45828</v>
      </c>
    </row>
    <row r="4" spans="3:5">
      <c r="C4" s="30" t="s">
        <v>2506</v>
      </c>
      <c r="D4" s="30" t="s">
        <v>2507</v>
      </c>
      <c r="E4" s="31">
        <v>45828</v>
      </c>
    </row>
    <row r="5" spans="3:5">
      <c r="C5" s="30" t="s">
        <v>2508</v>
      </c>
      <c r="D5" s="30" t="s">
        <v>2509</v>
      </c>
      <c r="E5" s="31">
        <v>45776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GSF</vt:lpstr>
      <vt:lpstr>Ageing</vt:lpstr>
      <vt:lpstr>Deviation-Ageing</vt:lpstr>
      <vt:lpstr>Brand wise status</vt:lpstr>
      <vt:lpstr>Analysis</vt:lpstr>
      <vt:lpstr>ISO-clausewise</vt:lpstr>
      <vt:lpstr>MIS</vt:lpstr>
      <vt:lpstr>MIS-overall</vt:lpstr>
      <vt:lpstr>Dashboard</vt:lpstr>
      <vt:lpstr>ISO-reference</vt:lpstr>
      <vt:lpstr>Certification detailss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Kumar, Arun (893)</cp:lastModifiedBy>
  <dcterms:created xsi:type="dcterms:W3CDTF">2021-06-02T08:07:36Z</dcterms:created>
  <dcterms:modified xsi:type="dcterms:W3CDTF">2023-11-06T03:51:50Z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b5ff3ce-c151-426b-9620-64dd2650a755_Enabled">
    <vt:lpwstr>true</vt:lpwstr>
  </property>
  <property fmtid="{D5CDD505-2E9C-101B-9397-08002B2CF9AE}" pid="3" name="MSIP_Label_ab5ff3ce-c151-426b-9620-64dd2650a755_SetDate">
    <vt:lpwstr>2023-11-06T03:36:58Z</vt:lpwstr>
  </property>
  <property fmtid="{D5CDD505-2E9C-101B-9397-08002B2CF9AE}" pid="4" name="MSIP_Label_ab5ff3ce-c151-426b-9620-64dd2650a755_Method">
    <vt:lpwstr>Standard</vt:lpwstr>
  </property>
  <property fmtid="{D5CDD505-2E9C-101B-9397-08002B2CF9AE}" pid="5" name="MSIP_Label_ab5ff3ce-c151-426b-9620-64dd2650a755_Name">
    <vt:lpwstr>Daimler Truck Internal</vt:lpwstr>
  </property>
  <property fmtid="{D5CDD505-2E9C-101B-9397-08002B2CF9AE}" pid="6" name="MSIP_Label_ab5ff3ce-c151-426b-9620-64dd2650a755_SiteId">
    <vt:lpwstr>505cca53-5750-4134-9501-8d52d5df3cd1</vt:lpwstr>
  </property>
  <property fmtid="{D5CDD505-2E9C-101B-9397-08002B2CF9AE}" pid="7" name="MSIP_Label_ab5ff3ce-c151-426b-9620-64dd2650a755_ActionId">
    <vt:lpwstr>81883284-e9f6-48a3-8bd2-ada6d4cb53ab</vt:lpwstr>
  </property>
  <property fmtid="{D5CDD505-2E9C-101B-9397-08002B2CF9AE}" pid="8" name="MSIP_Label_ab5ff3ce-c151-426b-9620-64dd2650a755_ContentBits">
    <vt:lpwstr>0</vt:lpwstr>
  </property>
</Properties>
</file>