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eety\Desktop\2023\Customer Survey\Harrods\Reports\"/>
    </mc:Choice>
  </mc:AlternateContent>
  <bookViews>
    <workbookView xWindow="0" yWindow="0" windowWidth="23040" windowHeight="10632"/>
  </bookViews>
  <sheets>
    <sheet name="Questionwise 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calcChain.xml><?xml version="1.0" encoding="utf-8"?>
<calcChain xmlns="http://schemas.openxmlformats.org/spreadsheetml/2006/main">
  <c r="G51" i="2" l="1"/>
  <c r="H51" i="2"/>
  <c r="G52" i="2"/>
  <c r="H52" i="2" s="1"/>
  <c r="G53" i="2"/>
  <c r="H53" i="2"/>
  <c r="G54" i="2"/>
  <c r="H54" i="2" s="1"/>
  <c r="G55" i="2"/>
  <c r="H55" i="2"/>
  <c r="G56" i="2"/>
  <c r="H56" i="2" s="1"/>
  <c r="G57" i="2"/>
  <c r="H57" i="2"/>
  <c r="G58" i="2"/>
  <c r="H58" i="2" s="1"/>
  <c r="G59" i="2"/>
  <c r="H59" i="2"/>
  <c r="G60" i="2"/>
  <c r="H60" i="2" s="1"/>
  <c r="G61" i="2"/>
  <c r="H61" i="2"/>
  <c r="G62" i="2"/>
  <c r="H62" i="2" s="1"/>
  <c r="G63" i="2"/>
  <c r="H63" i="2"/>
  <c r="G64" i="2"/>
  <c r="H64" i="2" s="1"/>
  <c r="G65" i="2"/>
  <c r="H65" i="2"/>
  <c r="G66" i="2"/>
  <c r="H66" i="2" s="1"/>
  <c r="G67" i="2"/>
  <c r="H67" i="2" s="1"/>
  <c r="G68" i="2"/>
  <c r="H68" i="2" s="1"/>
  <c r="G69" i="2"/>
  <c r="H6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50" i="2"/>
  <c r="G50" i="2" s="1"/>
  <c r="H50" i="2" s="1"/>
  <c r="E70" i="2"/>
  <c r="F28" i="2"/>
  <c r="F29" i="2"/>
  <c r="F30" i="2"/>
  <c r="F31" i="2"/>
  <c r="F32" i="2"/>
  <c r="G32" i="2" s="1"/>
  <c r="H32" i="2" s="1"/>
  <c r="F33" i="2"/>
  <c r="F34" i="2"/>
  <c r="F35" i="2"/>
  <c r="G35" i="2" s="1"/>
  <c r="H35" i="2" s="1"/>
  <c r="F36" i="2"/>
  <c r="F37" i="2"/>
  <c r="F38" i="2"/>
  <c r="F39" i="2"/>
  <c r="F40" i="2"/>
  <c r="F41" i="2"/>
  <c r="F42" i="2"/>
  <c r="G42" i="2" s="1"/>
  <c r="H42" i="2" s="1"/>
  <c r="F43" i="2"/>
  <c r="G43" i="2" s="1"/>
  <c r="H43" i="2" s="1"/>
  <c r="F44" i="2"/>
  <c r="F45" i="2"/>
  <c r="F46" i="2"/>
  <c r="F27" i="2"/>
  <c r="G27" i="2" s="1"/>
  <c r="H27" i="2" s="1"/>
  <c r="G28" i="2"/>
  <c r="H28" i="2" s="1"/>
  <c r="G29" i="2"/>
  <c r="H29" i="2"/>
  <c r="G30" i="2"/>
  <c r="H30" i="2" s="1"/>
  <c r="G31" i="2"/>
  <c r="H31" i="2" s="1"/>
  <c r="G33" i="2"/>
  <c r="H33" i="2" s="1"/>
  <c r="G34" i="2"/>
  <c r="H34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4" i="2"/>
  <c r="H44" i="2" s="1"/>
  <c r="G45" i="2"/>
  <c r="H45" i="2"/>
  <c r="G46" i="2"/>
  <c r="H46" i="2" s="1"/>
  <c r="E4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51" i="2" l="1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50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7" i="2"/>
  <c r="E4" i="2"/>
  <c r="E5" i="2"/>
  <c r="E6" i="2"/>
  <c r="E7" i="2"/>
  <c r="E8" i="2"/>
  <c r="E23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</calcChain>
</file>

<file path=xl/sharedStrings.xml><?xml version="1.0" encoding="utf-8"?>
<sst xmlns="http://schemas.openxmlformats.org/spreadsheetml/2006/main" count="270" uniqueCount="58">
  <si>
    <t xml:space="preserve">Pre - Primary </t>
  </si>
  <si>
    <t>Qtn No.</t>
  </si>
  <si>
    <t>Drivers</t>
  </si>
  <si>
    <t>Questions</t>
  </si>
  <si>
    <t>Satisfaction %</t>
  </si>
  <si>
    <t>Risk%</t>
  </si>
  <si>
    <t>Risk %</t>
  </si>
  <si>
    <t>Audit Alerts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</si>
  <si>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</si>
  <si>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</si>
  <si>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</si>
  <si>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</si>
  <si>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</si>
  <si>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</si>
  <si>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</si>
  <si>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</si>
  <si>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</si>
  <si>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</si>
  <si>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</si>
  <si>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School Environment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</si>
  <si>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</si>
  <si>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</si>
  <si>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</si>
  <si>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</si>
  <si>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</si>
  <si>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</si>
  <si>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</si>
  <si>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</si>
  <si>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</si>
  <si>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Primary</t>
  </si>
  <si>
    <t>Communication</t>
  </si>
  <si>
    <t>Secondary</t>
  </si>
  <si>
    <t>Category</t>
  </si>
  <si>
    <t>OFI/Strength</t>
  </si>
  <si>
    <t>At Risk/Accepted</t>
  </si>
  <si>
    <t>Admissions &amp; Orientation</t>
  </si>
  <si>
    <t xml:space="preserve">How satisfied are you with the information provided during admissions (Fee Structure, Payment Modes, Curriculum, Transport, Facilities, ECA/CCA options etc. )? </t>
  </si>
  <si>
    <t xml:space="preserve">How satisfied are you with the overall assistance provided by the admission staff? </t>
  </si>
  <si>
    <t xml:space="preserve">How satisfied are you with the Fee Invoicing process? </t>
  </si>
  <si>
    <t xml:space="preserve">How satisfied are you with the orientation process post admission? </t>
  </si>
  <si>
    <t>Academics &amp; Curriculum</t>
  </si>
  <si>
    <t xml:space="preserve">How satisfied are you with the overall quality of education at the school? </t>
  </si>
  <si>
    <t xml:space="preserve">How satisfied are you with the amount of homework given by the school? </t>
  </si>
  <si>
    <t xml:space="preserve">How useful do you find the teachers feedback on your child's performance in school? </t>
  </si>
  <si>
    <t xml:space="preserve">How satisfied are you with the Co-curricular activities (CCA) provided by the school? (If applicable) </t>
  </si>
  <si>
    <t xml:space="preserve">How satisfied are you with the discipline in the school (e.g., punctuality, attendance, dress code, etc.)? </t>
  </si>
  <si>
    <t>How satisfied are you with the Safety and Security at the school?</t>
  </si>
  <si>
    <t xml:space="preserve">How satisfied are you with the school infrastructure? </t>
  </si>
  <si>
    <t>How satisfied are you with the hygiene and cleanliness at the school?</t>
  </si>
  <si>
    <t xml:space="preserve">How satisfied are you with the Transport Facility? (If applicable) </t>
  </si>
  <si>
    <t xml:space="preserve">How satisfied are you with the courtesy and politeness shown to you by the Academic Staff? </t>
  </si>
  <si>
    <t xml:space="preserve">How satisfied are you with the courtesy and politeness shown to you by the Non-Academic Staff? </t>
  </si>
  <si>
    <t xml:space="preserve">How satisfied are you with the feedback process and resolution followed by the school ? </t>
  </si>
  <si>
    <t xml:space="preserve">How easy is it to approach the school leadership team. </t>
  </si>
  <si>
    <t>Overall Satisfaction</t>
  </si>
  <si>
    <t xml:space="preserve">Please rate your overall experience at the school? </t>
  </si>
  <si>
    <t xml:space="preserve">How satisfied are you with the overall progress your child is making at HIA? </t>
  </si>
  <si>
    <t xml:space="preserve">How likely are you to recommend HIA to other parents?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</si>
</sst>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/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5" fillId="0" borderId="6" xfId="0" applyFont="1" applyBorder="1"/>
    <xf numFmtId="1" fontId="4" fillId="3" borderId="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1" fontId="4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1" fontId="4" fillId="3" borderId="6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/>
    <xf numFmtId="1" fontId="4" fillId="3" borderId="5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8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1" fontId="0" fillId="0" borderId="0" xfId="0" applyNumberFormat="1"/>
  </cellXfs>
  <cellStyles count="1">
    <cellStyle name="Normal" xfId="0" builtinId="0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B7" zoomScale="110" zoomScaleNormal="110" workbookViewId="0">
      <selection activeCell="G72" sqref="G72"/>
    </sheetView>
  </sheetViews>
  <sheetFormatPr defaultRowHeight="14.4"/>
  <cols>
    <col min="2" max="2" width="27.33203125" bestFit="1" customWidth="1"/>
    <col min="3" max="3" width="90.5546875" style="16" customWidth="1"/>
    <col min="6" max="6" width="17.5546875" bestFit="1" customWidth="1"/>
    <col min="7" max="7" width="13.6640625" bestFit="1" customWidth="1"/>
    <col min="8" max="8" width="11.5546875" bestFit="1" customWidth="1"/>
    <col min="9" max="9" width="19.5546875" customWidth="1"/>
  </cols>
  <sheetData>
    <row r="1" spans="1:9">
      <c r="A1" s="22" t="s">
        <v>0</v>
      </c>
      <c r="B1" s="23"/>
      <c r="C1" s="14"/>
      <c r="D1" s="2"/>
      <c r="E1" s="1"/>
      <c r="F1" s="1"/>
      <c r="G1" s="1"/>
      <c r="H1" s="1"/>
    </row>
    <row r="2" spans="1:9">
      <c r="A2" s="4" t="s">
        <v>1</v>
      </c>
      <c r="B2" s="5" t="s">
        <v>2</v>
      </c>
      <c r="C2" s="15" t="s">
        <v>3</v>
      </c>
      <c r="D2" s="3" t="s">
        <v>4</v>
      </c>
      <c r="E2" s="6" t="s">
        <v>6</v>
      </c>
      <c r="F2" s="7" t="s">
        <v>34</v>
      </c>
      <c r="G2" s="21" t="s">
        <v>33</v>
      </c>
      <c r="H2" s="17" t="s">
        <v>7</v>
      </c>
      <c r="I2" s="20" t="s">
        <v>32</v>
      </c>
    </row>
    <row r="3" spans="1:9" ht="28.8">
      <c r="A3" s="9" t="s">
        <v>8</v>
      </c>
      <c r="B3" s="24" t="s">
        <v>35</v>
      </c>
      <c r="C3" s="25" t="s">
        <v>36</v>
      </c>
      <c r="D3" s="8">
        <v>80.112359550561791</v>
      </c>
      <c r="E3" s="10">
        <f>100-D3</f>
        <v>19.887640449438209</v>
      </c>
      <c r="F3" s="9" t="str">
        <f>IF(E3&gt;=$E$23,"At Risk","Accepted")</f>
        <v>At Risk</v>
      </c>
      <c r="G3" s="10" t="str">
        <f>IF(F3="Accepted","Strenght","OFI")</f>
        <v>OFI</v>
      </c>
      <c r="H3" s="11" t="str">
        <f>IF(G3="Strenght","Positive","Negative")</f>
        <v>Negative</v>
      </c>
      <c r="I3" s="13" t="s">
        <v>0</v>
      </c>
    </row>
    <row r="4" spans="1:9">
      <c r="A4" s="9" t="s">
        <v>9</v>
      </c>
      <c r="B4" s="24" t="s">
        <v>35</v>
      </c>
      <c r="C4" s="25" t="s">
        <v>37</v>
      </c>
      <c r="D4" s="8">
        <v>81.797752808988761</v>
      </c>
      <c r="E4" s="10">
        <f t="shared" ref="E4:E22" si="0">100-D4</f>
        <v>18.202247191011239</v>
      </c>
      <c r="F4" s="9" t="str">
        <f t="shared" ref="F4:F22" si="1">IF(E4&gt;=$E$23,"At Risk","Accepted")</f>
        <v>Accepted</v>
      </c>
      <c r="G4" s="10" t="str">
        <f t="shared" ref="G4:G22" si="2">IF(F4="Accepted","Strenght","OFI")</f>
        <v>Strenght</v>
      </c>
      <c r="H4" s="11" t="str">
        <f t="shared" ref="H4:H22" si="3">IF(G4="Strenght","Positive","Negative")</f>
        <v>Positive</v>
      </c>
      <c r="I4" s="13" t="s">
        <v>0</v>
      </c>
    </row>
    <row r="5" spans="1:9">
      <c r="A5" s="9" t="s">
        <v>10</v>
      </c>
      <c r="B5" s="24" t="s">
        <v>35</v>
      </c>
      <c r="C5" s="25" t="s">
        <v>38</v>
      </c>
      <c r="D5" s="8">
        <v>79.213483146067418</v>
      </c>
      <c r="E5" s="10">
        <f t="shared" si="0"/>
        <v>20.786516853932582</v>
      </c>
      <c r="F5" s="9" t="str">
        <f t="shared" si="1"/>
        <v>At Risk</v>
      </c>
      <c r="G5" s="10" t="str">
        <f t="shared" si="2"/>
        <v>OFI</v>
      </c>
      <c r="H5" s="11" t="str">
        <f t="shared" si="3"/>
        <v>Negative</v>
      </c>
      <c r="I5" s="13" t="s">
        <v>0</v>
      </c>
    </row>
    <row r="6" spans="1:9">
      <c r="A6" s="9" t="s">
        <v>11</v>
      </c>
      <c r="B6" s="24" t="s">
        <v>35</v>
      </c>
      <c r="C6" s="25" t="s">
        <v>39</v>
      </c>
      <c r="D6" s="8">
        <v>81.348314606741582</v>
      </c>
      <c r="E6" s="10">
        <f t="shared" si="0"/>
        <v>18.651685393258418</v>
      </c>
      <c r="F6" s="9" t="str">
        <f t="shared" si="1"/>
        <v>Accepted</v>
      </c>
      <c r="G6" s="10" t="str">
        <f t="shared" si="2"/>
        <v>Strenght</v>
      </c>
      <c r="H6" s="11" t="str">
        <f t="shared" si="3"/>
        <v>Positive</v>
      </c>
      <c r="I6" s="13" t="s">
        <v>0</v>
      </c>
    </row>
    <row r="7" spans="1:9">
      <c r="A7" s="9" t="s">
        <v>12</v>
      </c>
      <c r="B7" s="26" t="s">
        <v>40</v>
      </c>
      <c r="C7" s="25" t="s">
        <v>41</v>
      </c>
      <c r="D7" s="8">
        <v>83.258426966292134</v>
      </c>
      <c r="E7" s="10">
        <f t="shared" si="0"/>
        <v>16.741573033707866</v>
      </c>
      <c r="F7" s="9" t="str">
        <f t="shared" si="1"/>
        <v>Accepted</v>
      </c>
      <c r="G7" s="10" t="str">
        <f t="shared" si="2"/>
        <v>Strenght</v>
      </c>
      <c r="H7" s="11" t="str">
        <f t="shared" si="3"/>
        <v>Positive</v>
      </c>
      <c r="I7" s="13" t="s">
        <v>0</v>
      </c>
    </row>
    <row r="8" spans="1:9">
      <c r="A8" s="9" t="s">
        <v>13</v>
      </c>
      <c r="B8" s="26" t="s">
        <v>40</v>
      </c>
      <c r="C8" s="25" t="s">
        <v>42</v>
      </c>
      <c r="D8" s="8">
        <v>80.112359550561791</v>
      </c>
      <c r="E8" s="10">
        <f t="shared" si="0"/>
        <v>19.887640449438209</v>
      </c>
      <c r="F8" s="9" t="str">
        <f t="shared" si="1"/>
        <v>At Risk</v>
      </c>
      <c r="G8" s="10" t="str">
        <f t="shared" si="2"/>
        <v>OFI</v>
      </c>
      <c r="H8" s="11" t="str">
        <f t="shared" si="3"/>
        <v>Negative</v>
      </c>
      <c r="I8" s="13" t="s">
        <v>0</v>
      </c>
    </row>
    <row r="9" spans="1:9">
      <c r="A9" s="9" t="s">
        <v>14</v>
      </c>
      <c r="B9" s="24" t="s">
        <v>40</v>
      </c>
      <c r="C9" s="25" t="s">
        <v>43</v>
      </c>
      <c r="D9" s="8">
        <v>82.471910112359552</v>
      </c>
      <c r="E9" s="10">
        <f t="shared" si="0"/>
        <v>17.528089887640448</v>
      </c>
      <c r="F9" s="9" t="str">
        <f t="shared" si="1"/>
        <v>Accepted</v>
      </c>
      <c r="G9" s="10" t="str">
        <f t="shared" si="2"/>
        <v>Strenght</v>
      </c>
      <c r="H9" s="11" t="str">
        <f t="shared" si="3"/>
        <v>Positive</v>
      </c>
      <c r="I9" s="13" t="s">
        <v>0</v>
      </c>
    </row>
    <row r="10" spans="1:9">
      <c r="A10" s="9" t="s">
        <v>15</v>
      </c>
      <c r="B10" s="26" t="s">
        <v>40</v>
      </c>
      <c r="C10" s="25" t="s">
        <v>44</v>
      </c>
      <c r="D10" s="8">
        <v>81.264367816091948</v>
      </c>
      <c r="E10" s="10">
        <f t="shared" si="0"/>
        <v>18.735632183908052</v>
      </c>
      <c r="F10" s="9" t="str">
        <f t="shared" si="1"/>
        <v>Accepted</v>
      </c>
      <c r="G10" s="10" t="str">
        <f t="shared" si="2"/>
        <v>Strenght</v>
      </c>
      <c r="H10" s="11" t="str">
        <f t="shared" si="3"/>
        <v>Positive</v>
      </c>
      <c r="I10" s="13" t="s">
        <v>0</v>
      </c>
    </row>
    <row r="11" spans="1:9">
      <c r="A11" s="9" t="s">
        <v>16</v>
      </c>
      <c r="B11" s="26" t="s">
        <v>19</v>
      </c>
      <c r="C11" s="25" t="s">
        <v>45</v>
      </c>
      <c r="D11" s="8">
        <v>84.606741573033702</v>
      </c>
      <c r="E11" s="10">
        <f t="shared" si="0"/>
        <v>15.393258426966298</v>
      </c>
      <c r="F11" s="9" t="str">
        <f t="shared" si="1"/>
        <v>Accepted</v>
      </c>
      <c r="G11" s="10" t="str">
        <f t="shared" si="2"/>
        <v>Strenght</v>
      </c>
      <c r="H11" s="11" t="str">
        <f t="shared" si="3"/>
        <v>Positive</v>
      </c>
      <c r="I11" s="13" t="s">
        <v>0</v>
      </c>
    </row>
    <row r="12" spans="1:9">
      <c r="A12" s="9" t="s">
        <v>17</v>
      </c>
      <c r="B12" s="26" t="s">
        <v>19</v>
      </c>
      <c r="C12" s="25" t="s">
        <v>46</v>
      </c>
      <c r="D12" s="8">
        <v>82.921348314606746</v>
      </c>
      <c r="E12" s="10">
        <f t="shared" si="0"/>
        <v>17.078651685393254</v>
      </c>
      <c r="F12" s="9" t="str">
        <f t="shared" si="1"/>
        <v>Accepted</v>
      </c>
      <c r="G12" s="10" t="str">
        <f t="shared" si="2"/>
        <v>Strenght</v>
      </c>
      <c r="H12" s="11" t="str">
        <f t="shared" si="3"/>
        <v>Positive</v>
      </c>
      <c r="I12" s="13" t="s">
        <v>0</v>
      </c>
    </row>
    <row r="13" spans="1:9">
      <c r="A13" s="9" t="s">
        <v>18</v>
      </c>
      <c r="B13" s="26" t="s">
        <v>19</v>
      </c>
      <c r="C13" s="25" t="s">
        <v>47</v>
      </c>
      <c r="D13" s="8">
        <v>77.977528089887642</v>
      </c>
      <c r="E13" s="10">
        <f t="shared" si="0"/>
        <v>22.022471910112358</v>
      </c>
      <c r="F13" s="9" t="str">
        <f t="shared" si="1"/>
        <v>At Risk</v>
      </c>
      <c r="G13" s="10" t="str">
        <f t="shared" si="2"/>
        <v>OFI</v>
      </c>
      <c r="H13" s="11" t="str">
        <f t="shared" si="3"/>
        <v>Negative</v>
      </c>
      <c r="I13" s="13" t="s">
        <v>0</v>
      </c>
    </row>
    <row r="14" spans="1:9">
      <c r="A14" s="9" t="s">
        <v>20</v>
      </c>
      <c r="B14" s="26" t="s">
        <v>19</v>
      </c>
      <c r="C14" s="25" t="s">
        <v>48</v>
      </c>
      <c r="D14" s="8">
        <v>79.775280898876403</v>
      </c>
      <c r="E14" s="10">
        <f t="shared" si="0"/>
        <v>20.224719101123597</v>
      </c>
      <c r="F14" s="9" t="str">
        <f t="shared" si="1"/>
        <v>At Risk</v>
      </c>
      <c r="G14" s="10" t="str">
        <f t="shared" si="2"/>
        <v>OFI</v>
      </c>
      <c r="H14" s="11" t="str">
        <f t="shared" si="3"/>
        <v>Negative</v>
      </c>
      <c r="I14" s="13" t="s">
        <v>0</v>
      </c>
    </row>
    <row r="15" spans="1:9">
      <c r="A15" s="9" t="s">
        <v>21</v>
      </c>
      <c r="B15" s="26" t="s">
        <v>19</v>
      </c>
      <c r="C15" s="25" t="s">
        <v>49</v>
      </c>
      <c r="D15" s="8">
        <v>77.985611510791358</v>
      </c>
      <c r="E15" s="10">
        <f t="shared" si="0"/>
        <v>22.014388489208642</v>
      </c>
      <c r="F15" s="9" t="str">
        <f t="shared" si="1"/>
        <v>At Risk</v>
      </c>
      <c r="G15" s="10" t="str">
        <f t="shared" si="2"/>
        <v>OFI</v>
      </c>
      <c r="H15" s="11" t="str">
        <f t="shared" si="3"/>
        <v>Negative</v>
      </c>
      <c r="I15" s="13" t="s">
        <v>0</v>
      </c>
    </row>
    <row r="16" spans="1:9">
      <c r="A16" s="9" t="s">
        <v>22</v>
      </c>
      <c r="B16" s="26" t="s">
        <v>30</v>
      </c>
      <c r="C16" s="25" t="s">
        <v>50</v>
      </c>
      <c r="D16" s="8">
        <v>85.280898876404493</v>
      </c>
      <c r="E16" s="10">
        <f t="shared" si="0"/>
        <v>14.719101123595507</v>
      </c>
      <c r="F16" s="9" t="str">
        <f t="shared" si="1"/>
        <v>Accepted</v>
      </c>
      <c r="G16" s="10" t="str">
        <f t="shared" si="2"/>
        <v>Strenght</v>
      </c>
      <c r="H16" s="11" t="str">
        <f t="shared" si="3"/>
        <v>Positive</v>
      </c>
      <c r="I16" s="13" t="s">
        <v>0</v>
      </c>
    </row>
    <row r="17" spans="1:9">
      <c r="A17" s="9" t="s">
        <v>23</v>
      </c>
      <c r="B17" s="26" t="s">
        <v>30</v>
      </c>
      <c r="C17" s="25" t="s">
        <v>51</v>
      </c>
      <c r="D17" s="8">
        <v>82.584269662921344</v>
      </c>
      <c r="E17" s="10">
        <f t="shared" si="0"/>
        <v>17.415730337078656</v>
      </c>
      <c r="F17" s="9" t="str">
        <f t="shared" si="1"/>
        <v>Accepted</v>
      </c>
      <c r="G17" s="10" t="str">
        <f t="shared" si="2"/>
        <v>Strenght</v>
      </c>
      <c r="H17" s="11" t="str">
        <f t="shared" si="3"/>
        <v>Positive</v>
      </c>
      <c r="I17" s="13" t="s">
        <v>0</v>
      </c>
    </row>
    <row r="18" spans="1:9">
      <c r="A18" s="9" t="s">
        <v>24</v>
      </c>
      <c r="B18" s="26" t="s">
        <v>30</v>
      </c>
      <c r="C18" s="25" t="s">
        <v>52</v>
      </c>
      <c r="D18" s="8">
        <v>79.662921348314612</v>
      </c>
      <c r="E18" s="10">
        <f t="shared" si="0"/>
        <v>20.337078651685388</v>
      </c>
      <c r="F18" s="9" t="str">
        <f t="shared" si="1"/>
        <v>At Risk</v>
      </c>
      <c r="G18" s="10" t="str">
        <f t="shared" si="2"/>
        <v>OFI</v>
      </c>
      <c r="H18" s="11" t="str">
        <f t="shared" si="3"/>
        <v>Negative</v>
      </c>
      <c r="I18" s="13" t="s">
        <v>0</v>
      </c>
    </row>
    <row r="19" spans="1:9">
      <c r="A19" s="9" t="s">
        <v>25</v>
      </c>
      <c r="B19" s="24" t="s">
        <v>30</v>
      </c>
      <c r="C19" s="25" t="s">
        <v>53</v>
      </c>
      <c r="D19" s="8">
        <v>75.842696629213478</v>
      </c>
      <c r="E19" s="10">
        <f t="shared" si="0"/>
        <v>24.157303370786522</v>
      </c>
      <c r="F19" s="9" t="str">
        <f t="shared" si="1"/>
        <v>At Risk</v>
      </c>
      <c r="G19" s="10" t="str">
        <f t="shared" si="2"/>
        <v>OFI</v>
      </c>
      <c r="H19" s="11" t="str">
        <f t="shared" si="3"/>
        <v>Negative</v>
      </c>
      <c r="I19" s="13" t="s">
        <v>0</v>
      </c>
    </row>
    <row r="20" spans="1:9">
      <c r="A20" s="9" t="s">
        <v>26</v>
      </c>
      <c r="B20" s="26" t="s">
        <v>54</v>
      </c>
      <c r="C20" s="25" t="s">
        <v>55</v>
      </c>
      <c r="D20" s="8">
        <v>80.337078651685388</v>
      </c>
      <c r="E20" s="10">
        <f t="shared" si="0"/>
        <v>19.662921348314612</v>
      </c>
      <c r="F20" s="9" t="str">
        <f t="shared" si="1"/>
        <v>At Risk</v>
      </c>
      <c r="G20" s="10" t="str">
        <f t="shared" si="2"/>
        <v>OFI</v>
      </c>
      <c r="H20" s="11" t="str">
        <f t="shared" si="3"/>
        <v>Negative</v>
      </c>
      <c r="I20" s="13" t="s">
        <v>0</v>
      </c>
    </row>
    <row r="21" spans="1:9">
      <c r="A21" s="9" t="s">
        <v>27</v>
      </c>
      <c r="B21" s="26" t="s">
        <v>54</v>
      </c>
      <c r="C21" s="25" t="s">
        <v>56</v>
      </c>
      <c r="D21" s="8">
        <v>82.022471910112358</v>
      </c>
      <c r="E21" s="10">
        <f t="shared" si="0"/>
        <v>17.977528089887642</v>
      </c>
      <c r="F21" s="9" t="str">
        <f t="shared" si="1"/>
        <v>Accepted</v>
      </c>
      <c r="G21" s="10" t="str">
        <f t="shared" si="2"/>
        <v>Strenght</v>
      </c>
      <c r="H21" s="11" t="str">
        <f t="shared" si="3"/>
        <v>Positive</v>
      </c>
      <c r="I21" s="13" t="s">
        <v>0</v>
      </c>
    </row>
    <row r="22" spans="1:9">
      <c r="A22" s="9" t="s">
        <v>28</v>
      </c>
      <c r="B22" s="26" t="s">
        <v>54</v>
      </c>
      <c r="C22" s="25" t="s">
        <v>57</v>
      </c>
      <c r="D22" s="8">
        <v>81.797752808988761</v>
      </c>
      <c r="E22" s="10">
        <f t="shared" si="0"/>
        <v>18.202247191011239</v>
      </c>
      <c r="F22" s="9" t="str">
        <f t="shared" si="1"/>
        <v>Accepted</v>
      </c>
      <c r="G22" s="10" t="str">
        <f t="shared" si="2"/>
        <v>Strenght</v>
      </c>
      <c r="H22" s="11" t="str">
        <f t="shared" si="3"/>
        <v>Positive</v>
      </c>
      <c r="I22" s="13" t="s">
        <v>0</v>
      </c>
    </row>
    <row r="23" spans="1:9">
      <c r="E23" s="27">
        <f>AVERAGE(E3:E22)</f>
        <v>18.981321258374937</v>
      </c>
      <c r="H23" s="18"/>
      <c r="I23" s="18"/>
    </row>
    <row r="24" spans="1:9">
      <c r="H24" s="18"/>
      <c r="I24" s="18"/>
    </row>
    <row r="25" spans="1:9">
      <c r="A25" s="22" t="s">
        <v>29</v>
      </c>
      <c r="B25" s="23"/>
      <c r="C25" s="14"/>
      <c r="D25" s="2"/>
      <c r="E25" s="1"/>
      <c r="F25" s="1"/>
      <c r="G25" s="1"/>
      <c r="H25" s="19"/>
      <c r="I25" s="19"/>
    </row>
    <row r="26" spans="1:9">
      <c r="A26" s="4" t="s">
        <v>1</v>
      </c>
      <c r="B26" s="5" t="s">
        <v>2</v>
      </c>
      <c r="C26" s="15" t="s">
        <v>3</v>
      </c>
      <c r="D26" s="3" t="s">
        <v>4</v>
      </c>
      <c r="E26" s="6" t="s">
        <v>5</v>
      </c>
      <c r="F26" s="7" t="s">
        <v>34</v>
      </c>
      <c r="G26" s="21" t="s">
        <v>33</v>
      </c>
      <c r="H26" s="7" t="s">
        <v>7</v>
      </c>
      <c r="I26" s="20" t="s">
        <v>32</v>
      </c>
    </row>
    <row r="27" spans="1:9" ht="28.8">
      <c r="A27" s="9" t="s">
        <v>8</v>
      </c>
      <c r="B27" s="24" t="s">
        <v>35</v>
      </c>
      <c r="C27" s="25" t="s">
        <v>36</v>
      </c>
      <c r="D27" s="8">
        <v>79.130434782608688</v>
      </c>
      <c r="E27" s="10">
        <f t="shared" ref="E27:E46" si="4">100-D27</f>
        <v>20.869565217391312</v>
      </c>
      <c r="F27" s="9" t="str">
        <f>IF(E27&gt;=$E$47,"At Risk","Accepted")</f>
        <v>Accepted</v>
      </c>
      <c r="G27" s="10" t="str">
        <f t="shared" ref="G27:G46" si="5">IF(F27="Accepted","Strenght","OFI")</f>
        <v>Strenght</v>
      </c>
      <c r="H27" s="11" t="str">
        <f t="shared" ref="H27:H46" si="6">IF(G27="Strenght","Positive","Negative")</f>
        <v>Positive</v>
      </c>
      <c r="I27" s="13" t="s">
        <v>29</v>
      </c>
    </row>
    <row r="28" spans="1:9">
      <c r="A28" s="9" t="s">
        <v>9</v>
      </c>
      <c r="B28" s="24" t="s">
        <v>35</v>
      </c>
      <c r="C28" s="25" t="s">
        <v>37</v>
      </c>
      <c r="D28" s="8">
        <v>77.681159420289859</v>
      </c>
      <c r="E28" s="10">
        <f t="shared" si="4"/>
        <v>22.318840579710141</v>
      </c>
      <c r="F28" s="9" t="str">
        <f t="shared" ref="F28:F46" si="7">IF(E28&gt;=$E$47,"At Risk","Accepted")</f>
        <v>At Risk</v>
      </c>
      <c r="G28" s="10" t="str">
        <f t="shared" si="5"/>
        <v>OFI</v>
      </c>
      <c r="H28" s="11" t="str">
        <f t="shared" si="6"/>
        <v>Negative</v>
      </c>
      <c r="I28" s="13" t="s">
        <v>29</v>
      </c>
    </row>
    <row r="29" spans="1:9">
      <c r="A29" s="9" t="s">
        <v>10</v>
      </c>
      <c r="B29" s="24" t="s">
        <v>35</v>
      </c>
      <c r="C29" s="25" t="s">
        <v>38</v>
      </c>
      <c r="D29" s="8">
        <v>76.08695652173914</v>
      </c>
      <c r="E29" s="10">
        <f t="shared" si="4"/>
        <v>23.91304347826086</v>
      </c>
      <c r="F29" s="9" t="str">
        <f t="shared" si="7"/>
        <v>At Risk</v>
      </c>
      <c r="G29" s="10" t="str">
        <f t="shared" si="5"/>
        <v>OFI</v>
      </c>
      <c r="H29" s="11" t="str">
        <f t="shared" si="6"/>
        <v>Negative</v>
      </c>
      <c r="I29" s="13" t="s">
        <v>29</v>
      </c>
    </row>
    <row r="30" spans="1:9">
      <c r="A30" s="9" t="s">
        <v>11</v>
      </c>
      <c r="B30" s="24" t="s">
        <v>35</v>
      </c>
      <c r="C30" s="25" t="s">
        <v>39</v>
      </c>
      <c r="D30" s="8">
        <v>78.405797101449267</v>
      </c>
      <c r="E30" s="10">
        <f t="shared" si="4"/>
        <v>21.594202898550733</v>
      </c>
      <c r="F30" s="9" t="str">
        <f t="shared" si="7"/>
        <v>Accepted</v>
      </c>
      <c r="G30" s="10" t="str">
        <f t="shared" si="5"/>
        <v>Strenght</v>
      </c>
      <c r="H30" s="11" t="str">
        <f t="shared" si="6"/>
        <v>Positive</v>
      </c>
      <c r="I30" s="13" t="s">
        <v>29</v>
      </c>
    </row>
    <row r="31" spans="1:9">
      <c r="A31" s="9" t="s">
        <v>12</v>
      </c>
      <c r="B31" s="26" t="s">
        <v>40</v>
      </c>
      <c r="C31" s="25" t="s">
        <v>41</v>
      </c>
      <c r="D31" s="8">
        <v>79.710144927536234</v>
      </c>
      <c r="E31" s="10">
        <f t="shared" si="4"/>
        <v>20.289855072463766</v>
      </c>
      <c r="F31" s="9" t="str">
        <f t="shared" si="7"/>
        <v>Accepted</v>
      </c>
      <c r="G31" s="10" t="str">
        <f t="shared" si="5"/>
        <v>Strenght</v>
      </c>
      <c r="H31" s="11" t="str">
        <f t="shared" si="6"/>
        <v>Positive</v>
      </c>
      <c r="I31" s="13" t="s">
        <v>29</v>
      </c>
    </row>
    <row r="32" spans="1:9">
      <c r="A32" s="9" t="s">
        <v>13</v>
      </c>
      <c r="B32" s="26" t="s">
        <v>40</v>
      </c>
      <c r="C32" s="25" t="s">
        <v>42</v>
      </c>
      <c r="D32" s="8">
        <v>76.376811594202891</v>
      </c>
      <c r="E32" s="10">
        <f t="shared" si="4"/>
        <v>23.623188405797109</v>
      </c>
      <c r="F32" s="9" t="str">
        <f t="shared" si="7"/>
        <v>At Risk</v>
      </c>
      <c r="G32" s="10" t="str">
        <f t="shared" si="5"/>
        <v>OFI</v>
      </c>
      <c r="H32" s="11" t="str">
        <f t="shared" si="6"/>
        <v>Negative</v>
      </c>
      <c r="I32" s="13" t="s">
        <v>29</v>
      </c>
    </row>
    <row r="33" spans="1:9">
      <c r="A33" s="9" t="s">
        <v>14</v>
      </c>
      <c r="B33" s="24" t="s">
        <v>40</v>
      </c>
      <c r="C33" s="25" t="s">
        <v>43</v>
      </c>
      <c r="D33" s="8">
        <v>80</v>
      </c>
      <c r="E33" s="10">
        <f t="shared" si="4"/>
        <v>20</v>
      </c>
      <c r="F33" s="9" t="str">
        <f t="shared" si="7"/>
        <v>Accepted</v>
      </c>
      <c r="G33" s="10" t="str">
        <f t="shared" si="5"/>
        <v>Strenght</v>
      </c>
      <c r="H33" s="11" t="str">
        <f t="shared" si="6"/>
        <v>Positive</v>
      </c>
      <c r="I33" s="13" t="s">
        <v>29</v>
      </c>
    </row>
    <row r="34" spans="1:9">
      <c r="A34" s="9" t="s">
        <v>15</v>
      </c>
      <c r="B34" s="26" t="s">
        <v>40</v>
      </c>
      <c r="C34" s="25" t="s">
        <v>44</v>
      </c>
      <c r="D34" s="8">
        <v>75.671641791044777</v>
      </c>
      <c r="E34" s="10">
        <f t="shared" si="4"/>
        <v>24.328358208955223</v>
      </c>
      <c r="F34" s="9" t="str">
        <f t="shared" si="7"/>
        <v>At Risk</v>
      </c>
      <c r="G34" s="10" t="str">
        <f t="shared" si="5"/>
        <v>OFI</v>
      </c>
      <c r="H34" s="11" t="str">
        <f t="shared" si="6"/>
        <v>Negative</v>
      </c>
      <c r="I34" s="13" t="s">
        <v>29</v>
      </c>
    </row>
    <row r="35" spans="1:9">
      <c r="A35" s="9" t="s">
        <v>16</v>
      </c>
      <c r="B35" s="26" t="s">
        <v>19</v>
      </c>
      <c r="C35" s="25" t="s">
        <v>45</v>
      </c>
      <c r="D35" s="8">
        <v>78.115942028985501</v>
      </c>
      <c r="E35" s="10">
        <f t="shared" si="4"/>
        <v>21.884057971014499</v>
      </c>
      <c r="F35" s="9" t="str">
        <f t="shared" si="7"/>
        <v>Accepted</v>
      </c>
      <c r="G35" s="10" t="str">
        <f t="shared" si="5"/>
        <v>Strenght</v>
      </c>
      <c r="H35" s="11" t="str">
        <f t="shared" si="6"/>
        <v>Positive</v>
      </c>
      <c r="I35" s="13" t="s">
        <v>29</v>
      </c>
    </row>
    <row r="36" spans="1:9">
      <c r="A36" s="9" t="s">
        <v>17</v>
      </c>
      <c r="B36" s="26" t="s">
        <v>19</v>
      </c>
      <c r="C36" s="25" t="s">
        <v>46</v>
      </c>
      <c r="D36" s="8">
        <v>82.753623188405797</v>
      </c>
      <c r="E36" s="10">
        <f t="shared" si="4"/>
        <v>17.246376811594203</v>
      </c>
      <c r="F36" s="9" t="str">
        <f t="shared" si="7"/>
        <v>Accepted</v>
      </c>
      <c r="G36" s="10" t="str">
        <f t="shared" si="5"/>
        <v>Strenght</v>
      </c>
      <c r="H36" s="11" t="str">
        <f t="shared" si="6"/>
        <v>Positive</v>
      </c>
      <c r="I36" s="13" t="s">
        <v>29</v>
      </c>
    </row>
    <row r="37" spans="1:9">
      <c r="A37" s="9" t="s">
        <v>18</v>
      </c>
      <c r="B37" s="26" t="s">
        <v>19</v>
      </c>
      <c r="C37" s="25" t="s">
        <v>47</v>
      </c>
      <c r="D37" s="8">
        <v>74.20289855072464</v>
      </c>
      <c r="E37" s="10">
        <f t="shared" si="4"/>
        <v>25.79710144927536</v>
      </c>
      <c r="F37" s="9" t="str">
        <f t="shared" si="7"/>
        <v>At Risk</v>
      </c>
      <c r="G37" s="10" t="str">
        <f t="shared" si="5"/>
        <v>OFI</v>
      </c>
      <c r="H37" s="11" t="str">
        <f t="shared" si="6"/>
        <v>Negative</v>
      </c>
      <c r="I37" s="13" t="s">
        <v>29</v>
      </c>
    </row>
    <row r="38" spans="1:9">
      <c r="A38" s="9" t="s">
        <v>20</v>
      </c>
      <c r="B38" s="26" t="s">
        <v>19</v>
      </c>
      <c r="C38" s="25" t="s">
        <v>48</v>
      </c>
      <c r="D38" s="8">
        <v>75.65217391304347</v>
      </c>
      <c r="E38" s="10">
        <f t="shared" si="4"/>
        <v>24.34782608695653</v>
      </c>
      <c r="F38" s="9" t="str">
        <f t="shared" si="7"/>
        <v>At Risk</v>
      </c>
      <c r="G38" s="10" t="str">
        <f t="shared" si="5"/>
        <v>OFI</v>
      </c>
      <c r="H38" s="11" t="str">
        <f t="shared" si="6"/>
        <v>Negative</v>
      </c>
      <c r="I38" s="13" t="s">
        <v>29</v>
      </c>
    </row>
    <row r="39" spans="1:9">
      <c r="A39" s="9" t="s">
        <v>21</v>
      </c>
      <c r="B39" s="26" t="s">
        <v>19</v>
      </c>
      <c r="C39" s="25" t="s">
        <v>49</v>
      </c>
      <c r="D39" s="8">
        <v>77.142857142857153</v>
      </c>
      <c r="E39" s="10">
        <f t="shared" si="4"/>
        <v>22.857142857142847</v>
      </c>
      <c r="F39" s="9" t="str">
        <f t="shared" si="7"/>
        <v>At Risk</v>
      </c>
      <c r="G39" s="10" t="str">
        <f t="shared" si="5"/>
        <v>OFI</v>
      </c>
      <c r="H39" s="11" t="str">
        <f t="shared" si="6"/>
        <v>Negative</v>
      </c>
      <c r="I39" s="13" t="s">
        <v>29</v>
      </c>
    </row>
    <row r="40" spans="1:9">
      <c r="A40" s="9" t="s">
        <v>22</v>
      </c>
      <c r="B40" s="26" t="s">
        <v>30</v>
      </c>
      <c r="C40" s="25" t="s">
        <v>50</v>
      </c>
      <c r="D40" s="8">
        <v>82.463768115942031</v>
      </c>
      <c r="E40" s="10">
        <f t="shared" si="4"/>
        <v>17.536231884057969</v>
      </c>
      <c r="F40" s="9" t="str">
        <f t="shared" si="7"/>
        <v>Accepted</v>
      </c>
      <c r="G40" s="10" t="str">
        <f t="shared" si="5"/>
        <v>Strenght</v>
      </c>
      <c r="H40" s="11" t="str">
        <f t="shared" si="6"/>
        <v>Positive</v>
      </c>
      <c r="I40" s="13" t="s">
        <v>29</v>
      </c>
    </row>
    <row r="41" spans="1:9">
      <c r="A41" s="9" t="s">
        <v>23</v>
      </c>
      <c r="B41" s="26" t="s">
        <v>30</v>
      </c>
      <c r="C41" s="25" t="s">
        <v>51</v>
      </c>
      <c r="D41" s="8">
        <v>81.159420289855078</v>
      </c>
      <c r="E41" s="10">
        <f t="shared" si="4"/>
        <v>18.840579710144922</v>
      </c>
      <c r="F41" s="9" t="str">
        <f t="shared" si="7"/>
        <v>Accepted</v>
      </c>
      <c r="G41" s="10" t="str">
        <f t="shared" si="5"/>
        <v>Strenght</v>
      </c>
      <c r="H41" s="11" t="str">
        <f t="shared" si="6"/>
        <v>Positive</v>
      </c>
      <c r="I41" s="13" t="s">
        <v>29</v>
      </c>
    </row>
    <row r="42" spans="1:9">
      <c r="A42" s="9" t="s">
        <v>24</v>
      </c>
      <c r="B42" s="26" t="s">
        <v>30</v>
      </c>
      <c r="C42" s="25" t="s">
        <v>52</v>
      </c>
      <c r="D42" s="8">
        <v>77.101449275362327</v>
      </c>
      <c r="E42" s="10">
        <f t="shared" si="4"/>
        <v>22.898550724637673</v>
      </c>
      <c r="F42" s="9" t="str">
        <f t="shared" si="7"/>
        <v>At Risk</v>
      </c>
      <c r="G42" s="10" t="str">
        <f t="shared" si="5"/>
        <v>OFI</v>
      </c>
      <c r="H42" s="11" t="str">
        <f t="shared" si="6"/>
        <v>Negative</v>
      </c>
      <c r="I42" s="13" t="s">
        <v>29</v>
      </c>
    </row>
    <row r="43" spans="1:9">
      <c r="A43" s="9" t="s">
        <v>25</v>
      </c>
      <c r="B43" s="24" t="s">
        <v>30</v>
      </c>
      <c r="C43" s="25" t="s">
        <v>53</v>
      </c>
      <c r="D43" s="8">
        <v>73.043478260869563</v>
      </c>
      <c r="E43" s="10">
        <f t="shared" si="4"/>
        <v>26.956521739130437</v>
      </c>
      <c r="F43" s="9" t="str">
        <f t="shared" si="7"/>
        <v>At Risk</v>
      </c>
      <c r="G43" s="10" t="str">
        <f t="shared" si="5"/>
        <v>OFI</v>
      </c>
      <c r="H43" s="11" t="str">
        <f t="shared" si="6"/>
        <v>Negative</v>
      </c>
      <c r="I43" s="13" t="s">
        <v>29</v>
      </c>
    </row>
    <row r="44" spans="1:9">
      <c r="A44" s="9" t="s">
        <v>26</v>
      </c>
      <c r="B44" s="26" t="s">
        <v>54</v>
      </c>
      <c r="C44" s="25" t="s">
        <v>55</v>
      </c>
      <c r="D44" s="8">
        <v>78.260869565217391</v>
      </c>
      <c r="E44" s="10">
        <f t="shared" si="4"/>
        <v>21.739130434782609</v>
      </c>
      <c r="F44" s="9" t="str">
        <f t="shared" si="7"/>
        <v>Accepted</v>
      </c>
      <c r="G44" s="10" t="str">
        <f t="shared" si="5"/>
        <v>Strenght</v>
      </c>
      <c r="H44" s="11" t="str">
        <f t="shared" si="6"/>
        <v>Positive</v>
      </c>
      <c r="I44" s="13" t="s">
        <v>29</v>
      </c>
    </row>
    <row r="45" spans="1:9">
      <c r="A45" s="9" t="s">
        <v>27</v>
      </c>
      <c r="B45" s="26" t="s">
        <v>54</v>
      </c>
      <c r="C45" s="25" t="s">
        <v>56</v>
      </c>
      <c r="D45" s="8">
        <v>79.710144927536234</v>
      </c>
      <c r="E45" s="10">
        <f t="shared" si="4"/>
        <v>20.289855072463766</v>
      </c>
      <c r="F45" s="9" t="str">
        <f t="shared" si="7"/>
        <v>Accepted</v>
      </c>
      <c r="G45" s="10" t="str">
        <f t="shared" si="5"/>
        <v>Strenght</v>
      </c>
      <c r="H45" s="11" t="str">
        <f t="shared" si="6"/>
        <v>Positive</v>
      </c>
      <c r="I45" s="13" t="s">
        <v>29</v>
      </c>
    </row>
    <row r="46" spans="1:9">
      <c r="A46" s="9" t="s">
        <v>28</v>
      </c>
      <c r="B46" s="26" t="s">
        <v>54</v>
      </c>
      <c r="C46" s="25" t="s">
        <v>57</v>
      </c>
      <c r="D46" s="8">
        <v>78.405797101449267</v>
      </c>
      <c r="E46" s="10">
        <f t="shared" si="4"/>
        <v>21.594202898550733</v>
      </c>
      <c r="F46" s="9" t="str">
        <f t="shared" si="7"/>
        <v>Accepted</v>
      </c>
      <c r="G46" s="10" t="str">
        <f t="shared" si="5"/>
        <v>Strenght</v>
      </c>
      <c r="H46" s="11" t="str">
        <f t="shared" si="6"/>
        <v>Positive</v>
      </c>
      <c r="I46" s="13" t="s">
        <v>29</v>
      </c>
    </row>
    <row r="47" spans="1:9">
      <c r="E47" s="27">
        <f>AVERAGE(E27:E46)</f>
        <v>21.946231575044035</v>
      </c>
    </row>
    <row r="48" spans="1:9">
      <c r="A48" s="22" t="s">
        <v>31</v>
      </c>
      <c r="B48" s="23"/>
      <c r="C48" s="14"/>
      <c r="D48" s="2"/>
      <c r="E48" s="1"/>
      <c r="F48" s="1"/>
      <c r="G48" s="1"/>
      <c r="H48" s="1"/>
    </row>
    <row r="49" spans="1:9">
      <c r="A49" s="4" t="s">
        <v>1</v>
      </c>
      <c r="B49" s="5" t="s">
        <v>2</v>
      </c>
      <c r="C49" s="15" t="s">
        <v>3</v>
      </c>
      <c r="D49" s="3" t="s">
        <v>4</v>
      </c>
      <c r="E49" s="6" t="s">
        <v>5</v>
      </c>
      <c r="F49" s="7" t="s">
        <v>34</v>
      </c>
      <c r="G49" s="21" t="s">
        <v>33</v>
      </c>
      <c r="H49" s="7" t="s">
        <v>7</v>
      </c>
      <c r="I49" s="12" t="s">
        <v>32</v>
      </c>
    </row>
    <row r="50" spans="1:9" ht="28.8">
      <c r="A50" s="9" t="s">
        <v>8</v>
      </c>
      <c r="B50" s="24" t="s">
        <v>35</v>
      </c>
      <c r="C50" s="25" t="s">
        <v>36</v>
      </c>
      <c r="D50" s="8">
        <v>80.112359550561791</v>
      </c>
      <c r="E50" s="10">
        <f t="shared" ref="E50:E69" si="8">100-D50</f>
        <v>19.887640449438209</v>
      </c>
      <c r="F50" s="9" t="str">
        <f>IF(E50&gt;=$E$70,"At Risk","Accepted")</f>
        <v>At Risk</v>
      </c>
      <c r="G50" s="10" t="str">
        <f t="shared" ref="G50:G69" si="9">IF(F50="Accepted","Strenght","OFI")</f>
        <v>OFI</v>
      </c>
      <c r="H50" s="11" t="str">
        <f t="shared" ref="H50:H69" si="10">IF(G50="Strenght","Positive","Negative")</f>
        <v>Negative</v>
      </c>
      <c r="I50" s="13" t="s">
        <v>31</v>
      </c>
    </row>
    <row r="51" spans="1:9">
      <c r="A51" s="9" t="s">
        <v>9</v>
      </c>
      <c r="B51" s="24" t="s">
        <v>35</v>
      </c>
      <c r="C51" s="25" t="s">
        <v>37</v>
      </c>
      <c r="D51" s="8">
        <v>81.797752808988761</v>
      </c>
      <c r="E51" s="10">
        <f t="shared" si="8"/>
        <v>18.202247191011239</v>
      </c>
      <c r="F51" s="9" t="str">
        <f t="shared" ref="F51:F69" si="11">IF(E51&gt;=$E$70,"At Risk","Accepted")</f>
        <v>Accepted</v>
      </c>
      <c r="G51" s="10" t="str">
        <f t="shared" si="9"/>
        <v>Strenght</v>
      </c>
      <c r="H51" s="11" t="str">
        <f t="shared" si="10"/>
        <v>Positive</v>
      </c>
      <c r="I51" s="13" t="s">
        <v>31</v>
      </c>
    </row>
    <row r="52" spans="1:9">
      <c r="A52" s="9" t="s">
        <v>10</v>
      </c>
      <c r="B52" s="24" t="s">
        <v>35</v>
      </c>
      <c r="C52" s="25" t="s">
        <v>38</v>
      </c>
      <c r="D52" s="8">
        <v>79.213483146067418</v>
      </c>
      <c r="E52" s="10">
        <f t="shared" si="8"/>
        <v>20.786516853932582</v>
      </c>
      <c r="F52" s="9" t="str">
        <f t="shared" si="11"/>
        <v>At Risk</v>
      </c>
      <c r="G52" s="10" t="str">
        <f t="shared" si="9"/>
        <v>OFI</v>
      </c>
      <c r="H52" s="11" t="str">
        <f t="shared" si="10"/>
        <v>Negative</v>
      </c>
      <c r="I52" s="13" t="s">
        <v>31</v>
      </c>
    </row>
    <row r="53" spans="1:9">
      <c r="A53" s="9" t="s">
        <v>11</v>
      </c>
      <c r="B53" s="24" t="s">
        <v>35</v>
      </c>
      <c r="C53" s="25" t="s">
        <v>39</v>
      </c>
      <c r="D53" s="8">
        <v>81.348314606741582</v>
      </c>
      <c r="E53" s="10">
        <f t="shared" si="8"/>
        <v>18.651685393258418</v>
      </c>
      <c r="F53" s="9" t="str">
        <f t="shared" si="11"/>
        <v>Accepted</v>
      </c>
      <c r="G53" s="10" t="str">
        <f t="shared" si="9"/>
        <v>Strenght</v>
      </c>
      <c r="H53" s="11" t="str">
        <f t="shared" si="10"/>
        <v>Positive</v>
      </c>
      <c r="I53" s="13" t="s">
        <v>31</v>
      </c>
    </row>
    <row r="54" spans="1:9">
      <c r="A54" s="9" t="s">
        <v>12</v>
      </c>
      <c r="B54" s="26" t="s">
        <v>40</v>
      </c>
      <c r="C54" s="25" t="s">
        <v>41</v>
      </c>
      <c r="D54" s="8">
        <v>83.258426966292134</v>
      </c>
      <c r="E54" s="10">
        <f t="shared" si="8"/>
        <v>16.741573033707866</v>
      </c>
      <c r="F54" s="9" t="str">
        <f t="shared" si="11"/>
        <v>Accepted</v>
      </c>
      <c r="G54" s="10" t="str">
        <f t="shared" si="9"/>
        <v>Strenght</v>
      </c>
      <c r="H54" s="11" t="str">
        <f t="shared" si="10"/>
        <v>Positive</v>
      </c>
      <c r="I54" s="13" t="s">
        <v>31</v>
      </c>
    </row>
    <row r="55" spans="1:9">
      <c r="A55" s="9" t="s">
        <v>13</v>
      </c>
      <c r="B55" s="26" t="s">
        <v>40</v>
      </c>
      <c r="C55" s="25" t="s">
        <v>42</v>
      </c>
      <c r="D55" s="8">
        <v>80.112359550561791</v>
      </c>
      <c r="E55" s="10">
        <f t="shared" si="8"/>
        <v>19.887640449438209</v>
      </c>
      <c r="F55" s="9" t="str">
        <f t="shared" si="11"/>
        <v>At Risk</v>
      </c>
      <c r="G55" s="10" t="str">
        <f t="shared" si="9"/>
        <v>OFI</v>
      </c>
      <c r="H55" s="11" t="str">
        <f t="shared" si="10"/>
        <v>Negative</v>
      </c>
      <c r="I55" s="13" t="s">
        <v>31</v>
      </c>
    </row>
    <row r="56" spans="1:9">
      <c r="A56" s="9" t="s">
        <v>14</v>
      </c>
      <c r="B56" s="24" t="s">
        <v>40</v>
      </c>
      <c r="C56" s="25" t="s">
        <v>43</v>
      </c>
      <c r="D56" s="8">
        <v>82.471910112359552</v>
      </c>
      <c r="E56" s="10">
        <f t="shared" si="8"/>
        <v>17.528089887640448</v>
      </c>
      <c r="F56" s="9" t="str">
        <f t="shared" si="11"/>
        <v>Accepted</v>
      </c>
      <c r="G56" s="10" t="str">
        <f t="shared" si="9"/>
        <v>Strenght</v>
      </c>
      <c r="H56" s="11" t="str">
        <f t="shared" si="10"/>
        <v>Positive</v>
      </c>
      <c r="I56" s="13" t="s">
        <v>31</v>
      </c>
    </row>
    <row r="57" spans="1:9">
      <c r="A57" s="9" t="s">
        <v>15</v>
      </c>
      <c r="B57" s="26" t="s">
        <v>40</v>
      </c>
      <c r="C57" s="25" t="s">
        <v>44</v>
      </c>
      <c r="D57" s="8">
        <v>81.264367816091948</v>
      </c>
      <c r="E57" s="10">
        <f t="shared" si="8"/>
        <v>18.735632183908052</v>
      </c>
      <c r="F57" s="9" t="str">
        <f t="shared" si="11"/>
        <v>Accepted</v>
      </c>
      <c r="G57" s="10" t="str">
        <f t="shared" si="9"/>
        <v>Strenght</v>
      </c>
      <c r="H57" s="11" t="str">
        <f t="shared" si="10"/>
        <v>Positive</v>
      </c>
      <c r="I57" s="13" t="s">
        <v>31</v>
      </c>
    </row>
    <row r="58" spans="1:9">
      <c r="A58" s="9" t="s">
        <v>16</v>
      </c>
      <c r="B58" s="26" t="s">
        <v>19</v>
      </c>
      <c r="C58" s="25" t="s">
        <v>45</v>
      </c>
      <c r="D58" s="8">
        <v>84.606741573033702</v>
      </c>
      <c r="E58" s="10">
        <f t="shared" si="8"/>
        <v>15.393258426966298</v>
      </c>
      <c r="F58" s="9" t="str">
        <f t="shared" si="11"/>
        <v>Accepted</v>
      </c>
      <c r="G58" s="10" t="str">
        <f t="shared" si="9"/>
        <v>Strenght</v>
      </c>
      <c r="H58" s="11" t="str">
        <f t="shared" si="10"/>
        <v>Positive</v>
      </c>
      <c r="I58" s="13" t="s">
        <v>31</v>
      </c>
    </row>
    <row r="59" spans="1:9">
      <c r="A59" s="9" t="s">
        <v>17</v>
      </c>
      <c r="B59" s="26" t="s">
        <v>19</v>
      </c>
      <c r="C59" s="25" t="s">
        <v>46</v>
      </c>
      <c r="D59" s="8">
        <v>82.921348314606746</v>
      </c>
      <c r="E59" s="10">
        <f t="shared" si="8"/>
        <v>17.078651685393254</v>
      </c>
      <c r="F59" s="9" t="str">
        <f t="shared" si="11"/>
        <v>Accepted</v>
      </c>
      <c r="G59" s="10" t="str">
        <f t="shared" si="9"/>
        <v>Strenght</v>
      </c>
      <c r="H59" s="11" t="str">
        <f t="shared" si="10"/>
        <v>Positive</v>
      </c>
      <c r="I59" s="13" t="s">
        <v>31</v>
      </c>
    </row>
    <row r="60" spans="1:9">
      <c r="A60" s="9" t="s">
        <v>18</v>
      </c>
      <c r="B60" s="26" t="s">
        <v>19</v>
      </c>
      <c r="C60" s="25" t="s">
        <v>47</v>
      </c>
      <c r="D60" s="8">
        <v>77.977528089887642</v>
      </c>
      <c r="E60" s="10">
        <f t="shared" si="8"/>
        <v>22.022471910112358</v>
      </c>
      <c r="F60" s="9" t="str">
        <f t="shared" si="11"/>
        <v>At Risk</v>
      </c>
      <c r="G60" s="10" t="str">
        <f t="shared" si="9"/>
        <v>OFI</v>
      </c>
      <c r="H60" s="11" t="str">
        <f t="shared" si="10"/>
        <v>Negative</v>
      </c>
      <c r="I60" s="13" t="s">
        <v>31</v>
      </c>
    </row>
    <row r="61" spans="1:9">
      <c r="A61" s="9" t="s">
        <v>20</v>
      </c>
      <c r="B61" s="26" t="s">
        <v>19</v>
      </c>
      <c r="C61" s="25" t="s">
        <v>48</v>
      </c>
      <c r="D61" s="8">
        <v>79.775280898876403</v>
      </c>
      <c r="E61" s="10">
        <f t="shared" si="8"/>
        <v>20.224719101123597</v>
      </c>
      <c r="F61" s="9" t="str">
        <f t="shared" si="11"/>
        <v>At Risk</v>
      </c>
      <c r="G61" s="10" t="str">
        <f t="shared" si="9"/>
        <v>OFI</v>
      </c>
      <c r="H61" s="11" t="str">
        <f t="shared" si="10"/>
        <v>Negative</v>
      </c>
      <c r="I61" s="13" t="s">
        <v>31</v>
      </c>
    </row>
    <row r="62" spans="1:9">
      <c r="A62" s="9" t="s">
        <v>21</v>
      </c>
      <c r="B62" s="26" t="s">
        <v>19</v>
      </c>
      <c r="C62" s="25" t="s">
        <v>49</v>
      </c>
      <c r="D62" s="8">
        <v>77.985611510791358</v>
      </c>
      <c r="E62" s="10">
        <f t="shared" si="8"/>
        <v>22.014388489208642</v>
      </c>
      <c r="F62" s="9" t="str">
        <f t="shared" si="11"/>
        <v>At Risk</v>
      </c>
      <c r="G62" s="10" t="str">
        <f t="shared" si="9"/>
        <v>OFI</v>
      </c>
      <c r="H62" s="11" t="str">
        <f t="shared" si="10"/>
        <v>Negative</v>
      </c>
      <c r="I62" s="13" t="s">
        <v>31</v>
      </c>
    </row>
    <row r="63" spans="1:9">
      <c r="A63" s="9" t="s">
        <v>22</v>
      </c>
      <c r="B63" s="26" t="s">
        <v>30</v>
      </c>
      <c r="C63" s="25" t="s">
        <v>50</v>
      </c>
      <c r="D63" s="8">
        <v>85.280898876404493</v>
      </c>
      <c r="E63" s="10">
        <f t="shared" si="8"/>
        <v>14.719101123595507</v>
      </c>
      <c r="F63" s="9" t="str">
        <f t="shared" si="11"/>
        <v>Accepted</v>
      </c>
      <c r="G63" s="10" t="str">
        <f t="shared" si="9"/>
        <v>Strenght</v>
      </c>
      <c r="H63" s="11" t="str">
        <f t="shared" si="10"/>
        <v>Positive</v>
      </c>
      <c r="I63" s="13" t="s">
        <v>31</v>
      </c>
    </row>
    <row r="64" spans="1:9">
      <c r="A64" s="9" t="s">
        <v>23</v>
      </c>
      <c r="B64" s="26" t="s">
        <v>30</v>
      </c>
      <c r="C64" s="25" t="s">
        <v>51</v>
      </c>
      <c r="D64" s="8">
        <v>82.584269662921344</v>
      </c>
      <c r="E64" s="10">
        <f t="shared" si="8"/>
        <v>17.415730337078656</v>
      </c>
      <c r="F64" s="9" t="str">
        <f t="shared" si="11"/>
        <v>Accepted</v>
      </c>
      <c r="G64" s="10" t="str">
        <f t="shared" si="9"/>
        <v>Strenght</v>
      </c>
      <c r="H64" s="11" t="str">
        <f t="shared" si="10"/>
        <v>Positive</v>
      </c>
      <c r="I64" s="13" t="s">
        <v>31</v>
      </c>
    </row>
    <row r="65" spans="1:9">
      <c r="A65" s="9" t="s">
        <v>24</v>
      </c>
      <c r="B65" s="26" t="s">
        <v>30</v>
      </c>
      <c r="C65" s="25" t="s">
        <v>52</v>
      </c>
      <c r="D65" s="8">
        <v>79.662921348314612</v>
      </c>
      <c r="E65" s="10">
        <f t="shared" si="8"/>
        <v>20.337078651685388</v>
      </c>
      <c r="F65" s="9" t="str">
        <f t="shared" si="11"/>
        <v>At Risk</v>
      </c>
      <c r="G65" s="10" t="str">
        <f t="shared" si="9"/>
        <v>OFI</v>
      </c>
      <c r="H65" s="11" t="str">
        <f t="shared" si="10"/>
        <v>Negative</v>
      </c>
      <c r="I65" s="13" t="s">
        <v>31</v>
      </c>
    </row>
    <row r="66" spans="1:9">
      <c r="A66" s="9" t="s">
        <v>25</v>
      </c>
      <c r="B66" s="24" t="s">
        <v>30</v>
      </c>
      <c r="C66" s="25" t="s">
        <v>53</v>
      </c>
      <c r="D66" s="8">
        <v>75.842696629213478</v>
      </c>
      <c r="E66" s="10">
        <f t="shared" si="8"/>
        <v>24.157303370786522</v>
      </c>
      <c r="F66" s="9" t="str">
        <f t="shared" si="11"/>
        <v>At Risk</v>
      </c>
      <c r="G66" s="10" t="str">
        <f t="shared" si="9"/>
        <v>OFI</v>
      </c>
      <c r="H66" s="11" t="str">
        <f t="shared" si="10"/>
        <v>Negative</v>
      </c>
      <c r="I66" s="13" t="s">
        <v>31</v>
      </c>
    </row>
    <row r="67" spans="1:9">
      <c r="A67" s="9" t="s">
        <v>26</v>
      </c>
      <c r="B67" s="26" t="s">
        <v>54</v>
      </c>
      <c r="C67" s="25" t="s">
        <v>55</v>
      </c>
      <c r="D67" s="8">
        <v>80.337078651685388</v>
      </c>
      <c r="E67" s="10">
        <f t="shared" si="8"/>
        <v>19.662921348314612</v>
      </c>
      <c r="F67" s="9" t="str">
        <f t="shared" si="11"/>
        <v>At Risk</v>
      </c>
      <c r="G67" s="10" t="str">
        <f t="shared" si="9"/>
        <v>OFI</v>
      </c>
      <c r="H67" s="11" t="str">
        <f t="shared" si="10"/>
        <v>Negative</v>
      </c>
      <c r="I67" s="13" t="s">
        <v>31</v>
      </c>
    </row>
    <row r="68" spans="1:9">
      <c r="A68" s="9" t="s">
        <v>27</v>
      </c>
      <c r="B68" s="26" t="s">
        <v>54</v>
      </c>
      <c r="C68" s="25" t="s">
        <v>56</v>
      </c>
      <c r="D68" s="8">
        <v>82.022471910112358</v>
      </c>
      <c r="E68" s="10">
        <f t="shared" si="8"/>
        <v>17.977528089887642</v>
      </c>
      <c r="F68" s="9" t="str">
        <f t="shared" si="11"/>
        <v>Accepted</v>
      </c>
      <c r="G68" s="10" t="str">
        <f t="shared" si="9"/>
        <v>Strenght</v>
      </c>
      <c r="H68" s="11" t="str">
        <f t="shared" si="10"/>
        <v>Positive</v>
      </c>
      <c r="I68" s="13" t="s">
        <v>31</v>
      </c>
    </row>
    <row r="69" spans="1:9">
      <c r="A69" s="9" t="s">
        <v>28</v>
      </c>
      <c r="B69" s="26" t="s">
        <v>54</v>
      </c>
      <c r="C69" s="25" t="s">
        <v>57</v>
      </c>
      <c r="D69" s="8">
        <v>81.797752808988761</v>
      </c>
      <c r="E69" s="10">
        <f t="shared" si="8"/>
        <v>18.202247191011239</v>
      </c>
      <c r="F69" s="9" t="str">
        <f t="shared" si="11"/>
        <v>Accepted</v>
      </c>
      <c r="G69" s="10" t="str">
        <f t="shared" si="9"/>
        <v>Strenght</v>
      </c>
      <c r="H69" s="11" t="str">
        <f t="shared" si="10"/>
        <v>Positive</v>
      </c>
      <c r="I69" s="13" t="s">
        <v>31</v>
      </c>
    </row>
    <row r="70" spans="1:9">
      <c r="E70" s="27">
        <f>AVERAGE(E50:E69)</f>
        <v>18.981321258374937</v>
      </c>
    </row>
  </sheetData>
  <mergeCells count="3">
    <mergeCell ref="A1:B1"/>
    <mergeCell ref="A25:B25"/>
    <mergeCell ref="A48:B48"/>
  </mergeCells>
  <conditionalFormatting sqref="F3:F22">
    <cfRule type="containsText" dxfId="29" priority="25" operator="containsText" text="Accepted">
      <formula>NOT(ISERROR(SEARCH(("Accepted"),(F3))))</formula>
    </cfRule>
    <cfRule type="containsText" dxfId="28" priority="26" operator="containsText" text="Accepted">
      <formula>NOT(ISERROR(SEARCH(("Accepted"),(F3))))</formula>
    </cfRule>
    <cfRule type="containsText" dxfId="27" priority="27" operator="containsText" text="At Risk">
      <formula>NOT(ISERROR(SEARCH(("At Risk"),(F3))))</formula>
    </cfRule>
    <cfRule type="containsText" dxfId="26" priority="28" operator="containsText" text="At Risk">
      <formula>NOT(ISERROR(SEARCH(("At Risk"),(F3))))</formula>
    </cfRule>
    <cfRule type="containsText" dxfId="25" priority="29" operator="containsText" text="at risk">
      <formula>NOT(ISERROR(SEARCH(("at risk"),(F3))))</formula>
    </cfRule>
    <cfRule type="containsText" dxfId="24" priority="30" operator="containsText" text="accepted">
      <formula>NOT(ISERROR(SEARCH(("accepted"),(F3))))</formula>
    </cfRule>
  </conditionalFormatting>
  <conditionalFormatting sqref="F27:F46">
    <cfRule type="containsText" dxfId="11" priority="7" operator="containsText" text="Accepted">
      <formula>NOT(ISERROR(SEARCH(("Accepted"),(F27))))</formula>
    </cfRule>
    <cfRule type="containsText" dxfId="10" priority="8" operator="containsText" text="Accepted">
      <formula>NOT(ISERROR(SEARCH(("Accepted"),(F27))))</formula>
    </cfRule>
    <cfRule type="containsText" dxfId="9" priority="9" operator="containsText" text="At Risk">
      <formula>NOT(ISERROR(SEARCH(("At Risk"),(F27))))</formula>
    </cfRule>
    <cfRule type="containsText" dxfId="8" priority="10" operator="containsText" text="At Risk">
      <formula>NOT(ISERROR(SEARCH(("At Risk"),(F27))))</formula>
    </cfRule>
    <cfRule type="containsText" dxfId="7" priority="11" operator="containsText" text="at risk">
      <formula>NOT(ISERROR(SEARCH(("at risk"),(F27))))</formula>
    </cfRule>
    <cfRule type="containsText" dxfId="6" priority="12" operator="containsText" text="accepted">
      <formula>NOT(ISERROR(SEARCH(("accepted"),(F27))))</formula>
    </cfRule>
  </conditionalFormatting>
  <conditionalFormatting sqref="F50:F69">
    <cfRule type="containsText" dxfId="5" priority="1" operator="containsText" text="Accepted">
      <formula>NOT(ISERROR(SEARCH(("Accepted"),(F50))))</formula>
    </cfRule>
    <cfRule type="containsText" dxfId="4" priority="2" operator="containsText" text="Accepted">
      <formula>NOT(ISERROR(SEARCH(("Accepted"),(F50))))</formula>
    </cfRule>
    <cfRule type="containsText" dxfId="3" priority="3" operator="containsText" text="At Risk">
      <formula>NOT(ISERROR(SEARCH(("At Risk"),(F50))))</formula>
    </cfRule>
    <cfRule type="containsText" dxfId="2" priority="4" operator="containsText" text="At Risk">
      <formula>NOT(ISERROR(SEARCH(("At Risk"),(F50))))</formula>
    </cfRule>
    <cfRule type="containsText" dxfId="1" priority="5" operator="containsText" text="at risk">
      <formula>NOT(ISERROR(SEARCH(("at risk"),(F50))))</formula>
    </cfRule>
    <cfRule type="containsText" dxfId="0" priority="6" operator="containsText" text="accepted">
      <formula>NOT(ISERROR(SEARCH(("accepted"),(F50))))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dcterms:created xsi:type="dcterms:W3CDTF">2023-12-11T08:40:36Z</dcterms:created>
  <dcterms:modified xsi:type="dcterms:W3CDTF">2024-03-21T06:23:41Z</dcterms:modified>
</cp:coreProperties>
</file>