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tables/table4.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ERMA\Desktop\data analyst\"/>
    </mc:Choice>
  </mc:AlternateContent>
  <xr:revisionPtr revIDLastSave="0" documentId="8_{5C7F970F-9198-41B6-8E95-05F703BE30BF}" xr6:coauthVersionLast="47" xr6:coauthVersionMax="47" xr10:uidLastSave="{00000000-0000-0000-0000-000000000000}"/>
  <bookViews>
    <workbookView xWindow="-120" yWindow="-120" windowWidth="29040" windowHeight="15840" xr2:uid="{26D4546B-D2A1-4444-8EAF-A6228F96F0C1}"/>
  </bookViews>
  <sheets>
    <sheet name="Data" sheetId="1" r:id="rId1"/>
    <sheet name="quick statistics" sheetId="2" r:id="rId2"/>
    <sheet name="exploratry data analysis" sheetId="3" r:id="rId3"/>
    <sheet name="Sales by country" sheetId="4" r:id="rId4"/>
    <sheet name="Sales by country(with pivot)" sheetId="5" r:id="rId5"/>
    <sheet name="top5 product" sheetId="6" r:id="rId6"/>
    <sheet name="finding any anomaly" sheetId="7" r:id="rId7"/>
    <sheet name="best sales person by country" sheetId="8" r:id="rId8"/>
    <sheet name="Profit By Product" sheetId="10" r:id="rId9"/>
    <sheet name="Dynamic country levelsales" sheetId="11" r:id="rId10"/>
  </sheets>
  <definedNames>
    <definedName name="_xlnm._FilterDatabase" localSheetId="0" hidden="1">Data!$C$11:$G$11</definedName>
    <definedName name="_xlcn.WorksheetConnection_beginnerDAcourseblank.xlsxdata" hidden="1">data[]</definedName>
    <definedName name="Slicer_Geography">#N/A</definedName>
    <definedName name="Slicer_Sales_Person">#N/A</definedName>
  </definedNames>
  <calcPr calcId="191029"/>
  <pivotCaches>
    <pivotCache cacheId="3" r:id="rId11"/>
    <pivotCache cacheId="4" r:id="rId12"/>
    <pivotCache cacheId="5" r:id="rId13"/>
  </pivotCaches>
  <extLst>
    <ext xmlns:x14="http://schemas.microsoft.com/office/spreadsheetml/2009/9/main" uri="{876F7934-8845-4945-9796-88D515C7AA90}">
      <x14:pivotCaches>
        <pivotCache cacheId="6"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B3" i="4" a="1"/>
  <c r="B3" i="4" s="1"/>
  <c r="C3" i="4" s="1"/>
  <c r="E5" i="2"/>
  <c r="D6" i="2"/>
  <c r="D5" i="2"/>
  <c r="E4" i="2"/>
  <c r="D4" i="2"/>
  <c r="E3" i="2"/>
  <c r="D3" i="2"/>
  <c r="C6" i="4" l="1"/>
  <c r="F5" i="4"/>
  <c r="C5" i="4"/>
  <c r="F6" i="4"/>
  <c r="C8" i="4"/>
  <c r="F7" i="4"/>
  <c r="C7" i="4"/>
  <c r="F4" i="4"/>
  <c r="F8" i="4"/>
  <c r="C4" i="4"/>
  <c r="F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1F3C26-4B1D-4FE3-9463-2DCECE0BD63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48D8F0C-4244-4E31-B643-F1900FAA765C}"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<sst xmlns="http://schemas.openxmlformats.org/spreadsheetml/2006/main" count="2885" uniqueCount="81">
  <si>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</si>
  <si>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</si>
  <si>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</si>
  <si>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</si>
  <si>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</si>
  <si>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</si>
  <si>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</si>
  <si>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</si>
  <si>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</si>
  <si>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</si>
  <si>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</si>
  <si>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</si>
  <si>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</si>
  <si>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</si>
  <si>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</si>
  <si>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</si>
  <si>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</si>
  <si>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</si>
  <si>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</si>
  <si>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</si>
  <si>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</si>
  <si>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</si>
  <si>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</si>
  <si>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</si>
  <si>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</si>
  <si>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</si>
  <si>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</si>
  <si>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</si>
  <si>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</si>
  <si>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</si>
  <si>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</si>
  <si>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</si>
  <si>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</si>
  <si>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</si>
  <si>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</si>
  <si>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</si>
  <si>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</si>
  <si>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</si>
  <si>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</si>
  <si>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</si>
  <si>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</si>
  <si>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</si>
  <si>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</si>
  <si>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</si>
  <si>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</si>
  <si>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</si>
  <si>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</si>
  <si>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</si>
  <si>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</si>
  <si>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</si>
  <si>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</si>
  <si>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</si>
  <si>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</si>
  <si>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</si>
  <si>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</si>
  <si>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</si>
  <si>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Unit</t>
  </si>
  <si>
    <t>Median</t>
  </si>
  <si>
    <t>Quick Statistics Data Analysis</t>
  </si>
  <si>
    <t>Average</t>
  </si>
  <si>
    <t>min</t>
  </si>
  <si>
    <t>max</t>
  </si>
  <si>
    <t>Country</t>
  </si>
  <si>
    <t>Amountbar</t>
  </si>
  <si>
    <t>Sales by country (with pivot tables)</t>
  </si>
  <si>
    <t>Row Labels</t>
  </si>
  <si>
    <t>Grand Total</t>
  </si>
  <si>
    <t>Sum of Amount</t>
  </si>
  <si>
    <t>Sum of Units</t>
  </si>
  <si>
    <t>amountbar</t>
  </si>
  <si>
    <t>Top 5 Product Per Unit</t>
  </si>
  <si>
    <t>sales per unit</t>
  </si>
  <si>
    <t>Best Sales Person by Country</t>
  </si>
  <si>
    <t>cost</t>
  </si>
  <si>
    <t>Profit By Product</t>
  </si>
  <si>
    <t>Sum of cost</t>
  </si>
  <si>
    <t>total profit</t>
  </si>
  <si>
    <t>Dynamic countrylevel Sales Report</t>
  </si>
  <si>
    <t>Pick a Country</t>
  </si>
  <si>
    <t>Quick Summary</t>
  </si>
  <si>
    <t>Number of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</si>
</sst>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quot;₹&quot;\ * #,##0.00_ ;_ &quot;₹&quot;\ * \-#,##0.00_ ;_ &quot;₹&quot;\ * &quot;-&quot;??_ ;_ @_ "/>
    <numFmt numFmtId="164" formatCode="&quot;$&quot;#,##0_);[Red]\(&quot;$&quot;#,##0\)"/>
    <numFmt numFmtId="165" formatCode="&quot;$&quot;#,##0.00_);[Red]\(&quot;$&quot;#,##0.00\)"/>
    <numFmt numFmtId="166" formatCode="_-[$$-409]* #,##0_ ;_-[$$-409]* \-#,##0\ ;_-[$$-409]* &quot;-&quot;??_ ;_-@_ "/>
    <numFmt numFmtId="167" formatCode="\$#,##0.00;\-\$#,##0.00;\$#,##0.00"/>
    <numFmt numFmtId="168" formatCode="\$#,##0;\-\$#,##0;\$#,##0"/>
  </numFmts>
  <fonts count="1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4"/>
      <color theme="1"/>
      <name val="Calibri"/>
      <family val="2"/>
      <scheme val="minor"/>
    </font>
    <font>
      <b/>
      <sz val="14"/>
      <color theme="1" tint="4.9989318521683403E-2"/>
      <name val="Calibri"/>
      <family val="2"/>
      <scheme val="minor"/>
    </font>
    <font>
      <b/>
      <sz val="20"/>
      <color theme="1"/>
      <name val="Calibri"/>
      <family val="2"/>
      <scheme val="minor"/>
    </font>
    <font>
      <b/>
      <sz val="28"/>
      <color theme="1"/>
      <name val="Calibri"/>
      <family val="2"/>
      <scheme val="minor"/>
    </font>
    <font>
      <b/>
      <sz val="28"/>
      <color theme="2" tint="-0.89999084444715716"/>
      <name val="Calibri"/>
      <family val="2"/>
      <scheme val="minor"/>
    </font>
    <font>
      <b/>
      <sz val="11"/>
      <color theme="2" tint="-0.89999084444715716"/>
      <name val="Calibri"/>
      <family val="2"/>
      <scheme val="minor"/>
    </font>
    <font>
      <sz val="28"/>
      <color theme="1"/>
      <name val="Calibri"/>
      <family val="2"/>
      <scheme val="minor"/>
    </font>
    <font>
      <sz val="36"/>
      <color theme="1"/>
      <name val="Calibri"/>
      <family val="2"/>
      <scheme val="minor"/>
    </font>
    <font>
      <sz val="18"/>
      <color theme="1"/>
      <name val="Calibri"/>
      <family val="2"/>
      <scheme val="minor"/>
    </font>
    <font>
      <sz val="18"/>
      <color theme="5" tint="-0.499984740745262"/>
      <name val="Calibri"/>
      <family val="2"/>
      <scheme val="minor"/>
    </font>
    <font>
      <b/>
      <sz val="16"/>
      <color theme="1"/>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theme="3" tint="0.39997558519241921"/>
        <bgColor indexed="64"/>
      </patternFill>
    </fill>
    <fill>
      <patternFill patternType="solid">
        <fgColor theme="4" tint="0.79998168889431442"/>
        <bgColor indexed="64"/>
      </patternFill>
    </fill>
  </fills>
  <borders count="2">
    <border>
      <left/>
      <right/>
      <top/>
      <bottom/>
      <diagonal/>
    </border>
    <border>
      <left/>
      <right/>
      <top style="dotted">
        <color theme="0" tint="-0.24994659260841701"/>
      </top>
      <bottom style="dotted">
        <color theme="0" tint="-0.24994659260841701"/>
      </bottom>
      <diagonal/>
    </border>
  </borders>
  <cellStyleXfs count="2">
    <xf numFmtId="0" fontId="0" fillId="0" borderId="0"/>
    <xf numFmtId="44" fontId="3"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5" fillId="4" borderId="0" xfId="0" applyFont="1" applyFill="1"/>
    <xf numFmtId="0" fontId="0" fillId="4" borderId="0" xfId="0" applyFill="1"/>
    <xf numFmtId="0" fontId="6" fillId="5" borderId="0" xfId="0" applyFont="1" applyFill="1"/>
    <xf numFmtId="0" fontId="7" fillId="6" borderId="0" xfId="0" applyFont="1" applyFill="1"/>
    <xf numFmtId="0" fontId="4" fillId="0" borderId="0" xfId="0" applyFont="1"/>
    <xf numFmtId="166" fontId="0" fillId="0" borderId="0" xfId="1" applyNumberFormat="1" applyFont="1"/>
    <xf numFmtId="0" fontId="0" fillId="7" borderId="0" xfId="0" applyFill="1"/>
    <xf numFmtId="0" fontId="0" fillId="8" borderId="0" xfId="0" applyFill="1"/>
    <xf numFmtId="0" fontId="7" fillId="8" borderId="0" xfId="0" applyFont="1" applyFill="1"/>
    <xf numFmtId="0" fontId="0" fillId="0" borderId="0" xfId="0" pivotButton="1"/>
    <xf numFmtId="0" fontId="0" fillId="0" borderId="0" xfId="0" applyAlignment="1">
      <alignment horizontal="left"/>
    </xf>
    <xf numFmtId="0" fontId="0" fillId="9" borderId="0" xfId="0" applyFill="1"/>
    <xf numFmtId="166" fontId="0" fillId="9" borderId="0" xfId="0" applyNumberFormat="1" applyFill="1"/>
    <xf numFmtId="0" fontId="0" fillId="9" borderId="0" xfId="0" applyFill="1" applyAlignment="1">
      <alignment horizontal="left"/>
    </xf>
    <xf numFmtId="0" fontId="0" fillId="9" borderId="0" xfId="0" applyNumberFormat="1" applyFill="1"/>
    <xf numFmtId="0" fontId="9" fillId="10" borderId="0" xfId="0" applyFont="1" applyFill="1" applyAlignment="1">
      <alignment horizontal="left"/>
    </xf>
    <xf numFmtId="0" fontId="9" fillId="10" borderId="0" xfId="0" applyFont="1" applyFill="1" applyAlignment="1">
      <alignment horizontal="left" indent="1"/>
    </xf>
    <xf numFmtId="0" fontId="8" fillId="10" borderId="0" xfId="0" applyFont="1" applyFill="1" applyAlignment="1">
      <alignment horizontal="left" indent="41"/>
    </xf>
    <xf numFmtId="167" fontId="0" fillId="0" borderId="0" xfId="0" applyNumberFormat="1"/>
    <xf numFmtId="0" fontId="7" fillId="11" borderId="0" xfId="0" applyFont="1" applyFill="1"/>
    <xf numFmtId="0" fontId="0" fillId="0" borderId="0" xfId="0" applyAlignment="1">
      <alignment horizontal="left" indent="1"/>
    </xf>
    <xf numFmtId="0" fontId="0" fillId="0" borderId="0" xfId="0" applyNumberFormat="1"/>
    <xf numFmtId="0" fontId="11" fillId="10" borderId="0" xfId="0" applyFont="1" applyFill="1"/>
    <xf numFmtId="0" fontId="0" fillId="10" borderId="0" xfId="0" applyFill="1"/>
    <xf numFmtId="168" fontId="0" fillId="0" borderId="0" xfId="0" applyNumberFormat="1"/>
    <xf numFmtId="0" fontId="10" fillId="12" borderId="0" xfId="0" applyFont="1" applyFill="1"/>
    <xf numFmtId="0" fontId="0" fillId="12" borderId="0" xfId="0" applyFill="1"/>
    <xf numFmtId="0" fontId="13" fillId="0" borderId="0" xfId="0" applyFont="1"/>
    <xf numFmtId="0" fontId="14" fillId="13" borderId="0" xfId="0" applyFont="1" applyFill="1"/>
    <xf numFmtId="0" fontId="12" fillId="4" borderId="0" xfId="0" applyFont="1" applyFill="1"/>
  </cellXfs>
  <cellStyles count="2">
    <cellStyle name="Currency" xfId="1" builtinId="4"/>
    <cellStyle name="Normal" xfId="0" builtinId="0"/>
  </cellStyles>
  <dxfs count="23">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patternType="solid">
          <bgColor theme="7" tint="0.59999389629810485"/>
        </patternFill>
      </fill>
    </dxf>
    <dxf>
      <fill>
        <patternFill patternType="solid">
          <bgColor theme="7" tint="0.59999389629810485"/>
        </patternFill>
      </fill>
    </dxf>
    <dxf>
      <numFmt numFmtId="166" formatCode="_-[$$-409]* #,##0_ ;_-[$$-409]* \-#,##0\ ;_-[$$-409]* &quot;-&quot;??_ ;_-@_ "/>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9C5700"/>
      </font>
      <fill>
        <patternFill>
          <bgColor rgb="FFFFEB9C"/>
        </patternFill>
      </fill>
    </dxf>
    <dxf>
      <font>
        <color rgb="FF9C0006"/>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powerPivotData" Target="model/item.data"/></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4647</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161924</xdr:colOff>
      <xdr:row>4</xdr:row>
      <xdr:rowOff>57150</xdr:rowOff>
    </xdr:from>
    <xdr:to>
      <xdr:col>13</xdr:col>
      <xdr:colOff>19049</xdr:colOff>
      <xdr:row>17</xdr:row>
      <xdr:rowOff>104775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FFDC72E6-5E1D-4299-94E6-B497BC04349D}"/>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467349" y="1057275"/>
              <a:ext cx="3514725"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523874</xdr:colOff>
      <xdr:row>3</xdr:row>
      <xdr:rowOff>19050</xdr:rowOff>
    </xdr:from>
    <xdr:to>
      <xdr:col>11</xdr:col>
      <xdr:colOff>114299</xdr:colOff>
      <xdr:row>16</xdr:row>
      <xdr:rowOff>28575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BE6114BA-CD13-4FFD-9DD2-ACE58EDC52BA}"/>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600824" y="971550"/>
              <a:ext cx="2028825" cy="2486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MA" refreshedDate="45485.024763541667" createdVersion="7" refreshedVersion="7" minRefreshableVersion="3" recordCount="300" xr:uid="{0610622A-3DAE-4371-97B2-9B733BD56BF9}">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39243588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85.976341435184" backgroundQuery="1" createdVersion="7" refreshedVersion="7" minRefreshableVersion="3" recordCount="0" supportSubquery="1" supportAdvancedDrill="1" xr:uid="{8A3B9732-589A-401A-8BAC-9A841041A4B4}">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85.984326157406" backgroundQuery="1" createdVersion="7" refreshedVersion="7" minRefreshableVersion="3" recordCount="0" supportSubquery="1" supportAdvancedDrill="1" xr:uid="{2A8623F4-D7BF-4AFB-9481-558921FC0B0E}">
  <cacheSource type="external" connectionId="1"/>
  <cacheFields count="5">
    <cacheField name="[data].[Product].[Product]" caption="Product" numFmtId="0" hierarchy="2" level="1">
      <sharedItems count="20">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9" level="32767"/>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85.98350613426" backgroundQuery="1" createdVersion="3" refreshedVersion="7" minRefreshableVersion="3" recordCount="0" supportSubquery="1" supportAdvancedDrill="1" xr:uid="{A237FCF8-43C6-4481-A75F-D7C190C07E6C}">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1244654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B9C829-67B1-4AA1-8D77-881626BD327A}"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5:E11" firstHeaderRow="0" firstDataRow="1" firstDataCol="1"/>
  <pivotFields count="5">
    <pivotField showAll="0">
      <items count="11">
        <item h="1" x="7"/>
        <item h="1" x="1"/>
        <item h="1" x="3"/>
        <item h="1" x="5"/>
        <item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1">
    <field x="1"/>
  </rowFields>
  <rowItems count="6">
    <i>
      <x v="2"/>
    </i>
    <i>
      <x v="1"/>
    </i>
    <i>
      <x v="3"/>
    </i>
    <i>
      <x v="4"/>
    </i>
    <i>
      <x/>
    </i>
    <i>
      <x v="5"/>
    </i>
  </rowItems>
  <colFields count="1">
    <field x="-2"/>
  </colFields>
  <colItems count="3">
    <i>
      <x/>
    </i>
    <i i="1">
      <x v="1"/>
    </i>
    <i i="2">
      <x v="2"/>
    </i>
  </colItems>
  <dataFields count="3">
    <dataField name="Sum of Amount" fld="3" baseField="0" baseItem="0"/>
    <dataField name="amountbar" fld="3" baseField="0" baseItem="0"/>
    <dataField name="Sum of Units" fld="4" baseField="0" baseItem="0"/>
  </dataFields>
  <formats count="8">
    <format dxfId="7">
      <pivotArea dataOnly="0" outline="0" fieldPosition="0">
        <references count="1">
          <reference field="4294967294" count="1">
            <x v="0"/>
          </reference>
        </references>
      </pivotArea>
    </format>
    <format dxfId="6">
      <pivotArea outline="0" collapsedLevelsAreSubtotals="1" fieldPosition="0">
        <references count="1">
          <reference field="4294967294" count="1" selected="0">
            <x v="1"/>
          </reference>
        </references>
      </pivotArea>
    </format>
    <format dxfId="5">
      <pivotArea dataOnly="0" labelOnly="1" outline="0" fieldPosition="0">
        <references count="1">
          <reference field="4294967294" count="1">
            <x v="1"/>
          </reference>
        </references>
      </pivotArea>
    </format>
    <format dxfId="4">
      <pivotArea type="all" dataOnly="0" outline="0" fieldPosition="0"/>
    </format>
    <format dxfId="3">
      <pivotArea outline="0" collapsedLevelsAreSubtotals="1" fieldPosition="0"/>
    </format>
    <format dxfId="2">
      <pivotArea field="1" type="button" dataOnly="0" labelOnly="1" outline="0" axis="axisRow" fieldPosition="0"/>
    </format>
    <format dxfId="1">
      <pivotArea dataOnly="0" labelOnly="1" fieldPosition="0">
        <references count="1">
          <reference field="1" count="0"/>
        </references>
      </pivotArea>
    </format>
    <format dxfId="0">
      <pivotArea dataOnly="0" labelOnly="1" outline="0" fieldPosition="0">
        <references count="1">
          <reference field="4294967294" count="3">
            <x v="0"/>
            <x v="1"/>
            <x v="2"/>
          </reference>
        </references>
      </pivotArea>
    </format>
  </formats>
  <conditionalFormats count="2">
    <conditionalFormat priority="4">
      <pivotAreas count="1">
        <pivotArea type="data" outline="0" collapsedLevelsAreSubtotals="1" fieldPosition="0">
          <references count="1">
            <reference field="4294967294" count="1" selected="0">
              <x v="1"/>
            </reference>
          </references>
        </pivotArea>
      </pivotAreas>
    </conditionalFormat>
    <conditionalFormat priority="5">
      <pivotAreas count="1">
        <pivotArea outline="0" fieldPosition="0">
          <references count="1">
            <reference field="4294967294" count="1">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474515-DDF8-40D1-A0A1-D30F4B8AD72F}" name="PivotTable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4:G10"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55FC01-C5F2-4970-82AD-1941F238B3CF}"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72" firstHeaderRow="1" firstDataRow="1" firstDataCol="1"/>
  <pivotFields count="5">
    <pivotField axis="axisRow"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s>
  <rowFields count="2">
    <field x="1"/>
    <field x="0"/>
  </rowFields>
  <rowItems count="67">
    <i>
      <x v="2"/>
    </i>
    <i r="1">
      <x/>
    </i>
    <i r="1">
      <x v="1"/>
    </i>
    <i r="1">
      <x v="2"/>
    </i>
    <i r="1">
      <x v="3"/>
    </i>
    <i r="1">
      <x v="4"/>
    </i>
    <i r="1">
      <x v="5"/>
    </i>
    <i r="1">
      <x v="6"/>
    </i>
    <i r="1">
      <x v="7"/>
    </i>
    <i r="1">
      <x v="8"/>
    </i>
    <i r="1">
      <x v="9"/>
    </i>
    <i>
      <x v="1"/>
    </i>
    <i r="1">
      <x/>
    </i>
    <i r="1">
      <x v="1"/>
    </i>
    <i r="1">
      <x v="2"/>
    </i>
    <i r="1">
      <x v="3"/>
    </i>
    <i r="1">
      <x v="4"/>
    </i>
    <i r="1">
      <x v="5"/>
    </i>
    <i r="1">
      <x v="6"/>
    </i>
    <i r="1">
      <x v="7"/>
    </i>
    <i r="1">
      <x v="8"/>
    </i>
    <i r="1">
      <x v="9"/>
    </i>
    <i>
      <x v="3"/>
    </i>
    <i r="1">
      <x/>
    </i>
    <i r="1">
      <x v="1"/>
    </i>
    <i r="1">
      <x v="2"/>
    </i>
    <i r="1">
      <x v="3"/>
    </i>
    <i r="1">
      <x v="4"/>
    </i>
    <i r="1">
      <x v="5"/>
    </i>
    <i r="1">
      <x v="6"/>
    </i>
    <i r="1">
      <x v="7"/>
    </i>
    <i r="1">
      <x v="8"/>
    </i>
    <i r="1">
      <x v="9"/>
    </i>
    <i>
      <x v="5"/>
    </i>
    <i r="1">
      <x/>
    </i>
    <i r="1">
      <x v="1"/>
    </i>
    <i r="1">
      <x v="2"/>
    </i>
    <i r="1">
      <x v="3"/>
    </i>
    <i r="1">
      <x v="4"/>
    </i>
    <i r="1">
      <x v="5"/>
    </i>
    <i r="1">
      <x v="6"/>
    </i>
    <i r="1">
      <x v="7"/>
    </i>
    <i r="1">
      <x v="8"/>
    </i>
    <i r="1">
      <x v="9"/>
    </i>
    <i>
      <x v="4"/>
    </i>
    <i r="1">
      <x/>
    </i>
    <i r="1">
      <x v="1"/>
    </i>
    <i r="1">
      <x v="2"/>
    </i>
    <i r="1">
      <x v="3"/>
    </i>
    <i r="1">
      <x v="4"/>
    </i>
    <i r="1">
      <x v="5"/>
    </i>
    <i r="1">
      <x v="6"/>
    </i>
    <i r="1">
      <x v="7"/>
    </i>
    <i r="1">
      <x v="8"/>
    </i>
    <i r="1">
      <x v="9"/>
    </i>
    <i>
      <x/>
    </i>
    <i r="1">
      <x/>
    </i>
    <i r="1">
      <x v="1"/>
    </i>
    <i r="1">
      <x v="2"/>
    </i>
    <i r="1">
      <x v="3"/>
    </i>
    <i r="1">
      <x v="4"/>
    </i>
    <i r="1">
      <x v="5"/>
    </i>
    <i r="1">
      <x v="6"/>
    </i>
    <i r="1">
      <x v="7"/>
    </i>
    <i r="1">
      <x v="8"/>
    </i>
    <i r="1">
      <x v="9"/>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D49D99-647F-4CA7-962B-E0F7ECF76329}"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G23" firstHeaderRow="0" firstDataRow="1" firstDataCol="1"/>
  <pivotFields count="5">
    <pivotField axis="axisRow" allDrilled="1" subtotalTop="0" showAll="0" sortType="de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6"/>
    </i>
    <i>
      <x v="9"/>
    </i>
    <i>
      <x v="8"/>
    </i>
    <i>
      <x v="19"/>
    </i>
    <i>
      <x v="10"/>
    </i>
    <i>
      <x v="11"/>
    </i>
    <i>
      <x v="16"/>
    </i>
    <i>
      <x/>
    </i>
    <i>
      <x v="13"/>
    </i>
    <i>
      <x v="7"/>
    </i>
    <i>
      <x v="3"/>
    </i>
    <i>
      <x v="4"/>
    </i>
    <i>
      <x v="17"/>
    </i>
    <i>
      <x v="2"/>
    </i>
    <i>
      <x v="15"/>
    </i>
    <i>
      <x v="14"/>
    </i>
    <i>
      <x v="1"/>
    </i>
    <i>
      <x v="18"/>
    </i>
    <i>
      <x v="12"/>
    </i>
    <i>
      <x v="5"/>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14">
    <pivotHierarchy dragToData="1"/>
    <pivotHierarchy multipleItemSelectionAllowed="1" dragToData="1">
      <members count="1" level="1">
        <member name="[data].[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C37520A-10AF-4407-A399-AD311C948BEC}" sourceName="Sales Person">
  <pivotTables>
    <pivotTable tabId="5" name="PivotTable1"/>
  </pivotTables>
  <data>
    <tabular pivotCacheId="392435885">
      <items count="10">
        <i x="7"/>
        <i x="1"/>
        <i x="3"/>
        <i x="5"/>
        <i x="4" s="1"/>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E62CD93F-DE2A-4B59-9B26-77AA41E3DEB2}" sourceName="[data].[Geography]">
  <pivotTables>
    <pivotTable tabId="10" name="PivotTable2"/>
  </pivotTables>
  <data>
    <olap pivotCacheId="171244654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00CFC6FF-01E4-4243-BF54-B91B3019B19E}"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4C3AB23-B7A3-45BE-8364-CCA212139012}" cache="Slicer_Geography"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AEA9F0-0218-42F2-8B96-8D3BA87BB627}" name="data" displayName="data" ref="C11:I311" totalsRowShown="0" headerRowDxfId="21">
  <autoFilter ref="C11:I311" xr:uid="{27AEA9F0-0218-42F2-8B96-8D3BA87BB627}"/>
  <tableColumns count="7">
    <tableColumn id="1" xr3:uid="{285BC3C2-26CC-401B-ADA9-DE5C4CEF32B6}" name="Sales Person"/>
    <tableColumn id="2" xr3:uid="{CF37E778-ABE0-40EB-A6DE-A6104748C4BD}" name="Geography"/>
    <tableColumn id="3" xr3:uid="{CA13EABC-5E44-4087-8B6F-85749CD6DE31}" name="Product"/>
    <tableColumn id="4" xr3:uid="{17DF9F5B-6284-4C76-B54B-5986CA2E51D0}" name="Amount" dataDxfId="20"/>
    <tableColumn id="5" xr3:uid="{E1CE4A58-AEB3-4E5E-A985-14AAA2A20657}" name="Units" dataDxfId="19"/>
    <tableColumn id="6" xr3:uid="{3AEBFCE7-E7C5-4470-80EB-3D1F899429A1}" name="Cost per unit" dataDxfId="18">
      <calculatedColumnFormula>_xlfn.XLOOKUP(data[[#This Row],[Product]],products[Product],products[Cost per unit])</calculatedColumnFormula>
    </tableColumn>
    <tableColumn id="7" xr3:uid="{24DCE138-3FC7-4DB7-A533-261BC1741D99}" name="cost" dataDxfId="17">
      <calculatedColumnFormula>data[[#This Row],[Cost per unit]]*data[[#This Row],[Units]]</calculatedColumnFormula>
    </tableColumn>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C8AD15-DD8F-4782-A32D-5BB4897AE2E9}" name="data4" displayName="data4" ref="A3:E303" totalsRowShown="0" headerRowDxfId="10">
  <autoFilter ref="A3:E303" xr:uid="{88C8AD15-DD8F-4782-A32D-5BB4897AE2E9}"/>
  <sortState xmlns:xlrd2="http://schemas.microsoft.com/office/spreadsheetml/2017/richdata2" ref="A4:E303">
    <sortCondition descending="1" ref="D3:D303"/>
  </sortState>
  <tableColumns count="5">
    <tableColumn id="1" xr3:uid="{934F573D-2A33-4C8B-86CE-02808E37E9ED}" name="Sales Person"/>
    <tableColumn id="2" xr3:uid="{8D99BF25-C7F3-47DD-9418-59A808E89D4C}" name="Geography"/>
    <tableColumn id="3" xr3:uid="{E5D3E1F0-D08C-413E-9A09-6F52150AB5A7}" name="Product"/>
    <tableColumn id="4" xr3:uid="{EA6F9992-EC74-4258-96C5-3D0B7A408C03}" name="Amount" dataDxfId="9"/>
    <tableColumn id="5" xr3:uid="{42C1A93F-25AA-4273-A5E2-21F5A6478F47}" name="Units" dataDxfId="8"/>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01E8A9-D0C0-4A78-ACBB-7CF792D88E85}" name="Table6" displayName="Table6" ref="F4:J304" totalsRowShown="0">
  <autoFilter ref="F4:J304" xr:uid="{1F01E8A9-D0C0-4A78-ACBB-7CF792D88E85}"/>
  <tableColumns count="5">
    <tableColumn id="1" xr3:uid="{05531199-5A7E-4244-8E75-75F5A546939B}" name="Sales Person"/>
    <tableColumn id="2" xr3:uid="{E32B71B4-DD73-4626-B383-0A5A104F5046}" name="Geography"/>
    <tableColumn id="3" xr3:uid="{BF9A6850-D890-4113-9627-30DAA56737FB}" name="Product"/>
    <tableColumn id="4" xr3:uid="{6724F6C6-DEFA-4673-B40B-4ADA2C60F836}" name="Amount"/>
    <tableColumn id="5" xr3:uid="{665FC10D-6B63-4838-92FA-F358ACD5D9E7}" name="Unit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abSelected="1" topLeftCell="A10" zoomScale="87" zoomScaleNormal="87" workbookViewId="0">
      <selection activeCell="I13" sqref="I13"/>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4.5703125" customWidth="1"/>
    <col min="8" max="8" width="16.14062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H11" s="6" t="s">
        <v>51</v>
      </c>
      <c r="I11" s="6" t="s">
        <v>73</v>
      </c>
      <c r="J11" s="9" t="s">
        <v>43</v>
      </c>
      <c r="K11" s="2"/>
      <c r="Y11" t="s">
        <v>0</v>
      </c>
      <c r="Z11" t="s">
        <v>51</v>
      </c>
    </row>
    <row r="12" spans="1:26" x14ac:dyDescent="0.25">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44</v>
      </c>
      <c r="Y12" t="s">
        <v>13</v>
      </c>
      <c r="Z12" s="11">
        <v>9.33</v>
      </c>
    </row>
    <row r="13" spans="1:26" x14ac:dyDescent="0.25">
      <c r="C13" t="s">
        <v>8</v>
      </c>
      <c r="D13" t="s">
        <v>35</v>
      </c>
      <c r="E13" t="s">
        <v>32</v>
      </c>
      <c r="F13" s="4">
        <v>6706</v>
      </c>
      <c r="G13" s="5">
        <v>459</v>
      </c>
      <c r="H13">
        <f>_xlfn.XLOOKUP(data[[#This Row],[Product]],products[Product],products[Cost per unit])</f>
        <v>8.65</v>
      </c>
      <c r="I13">
        <f>data[[#This Row],[Cost per unit]]*data[[#This Row],[Units]]</f>
        <v>3970.3500000000004</v>
      </c>
      <c r="J13" s="7">
        <v>2</v>
      </c>
      <c r="K13" s="8" t="s">
        <v>53</v>
      </c>
      <c r="Y13" t="s">
        <v>14</v>
      </c>
      <c r="Z13" s="11">
        <v>11.7</v>
      </c>
    </row>
    <row r="14" spans="1:26" x14ac:dyDescent="0.25">
      <c r="C14" t="s">
        <v>9</v>
      </c>
      <c r="D14" t="s">
        <v>35</v>
      </c>
      <c r="E14" t="s">
        <v>4</v>
      </c>
      <c r="F14" s="4">
        <v>959</v>
      </c>
      <c r="G14" s="5">
        <v>147</v>
      </c>
      <c r="H14">
        <f>_xlfn.XLOOKUP(data[[#This Row],[Product]],products[Product],products[Cost per unit])</f>
        <v>11.88</v>
      </c>
      <c r="I14">
        <f>data[[#This Row],[Cost per unit]]*data[[#This Row],[Units]]</f>
        <v>1746.3600000000001</v>
      </c>
      <c r="J14" s="7">
        <v>3</v>
      </c>
      <c r="K14" s="8" t="s">
        <v>45</v>
      </c>
      <c r="Y14" t="s">
        <v>4</v>
      </c>
      <c r="Z14" s="11">
        <v>11.88</v>
      </c>
    </row>
    <row r="15" spans="1:26" x14ac:dyDescent="0.25">
      <c r="C15" t="s">
        <v>41</v>
      </c>
      <c r="D15" t="s">
        <v>36</v>
      </c>
      <c r="E15" t="s">
        <v>18</v>
      </c>
      <c r="F15" s="4">
        <v>9632</v>
      </c>
      <c r="G15" s="5">
        <v>288</v>
      </c>
      <c r="H15">
        <f>_xlfn.XLOOKUP(data[[#This Row],[Product]],products[Product],products[Cost per unit])</f>
        <v>6.47</v>
      </c>
      <c r="I15">
        <f>data[[#This Row],[Cost per unit]]*data[[#This Row],[Units]]</f>
        <v>1863.36</v>
      </c>
      <c r="J15" s="7">
        <v>4</v>
      </c>
      <c r="K15" s="8" t="s">
        <v>46</v>
      </c>
      <c r="Y15" t="s">
        <v>15</v>
      </c>
      <c r="Z15" s="11">
        <v>11.73</v>
      </c>
    </row>
    <row r="16" spans="1:26" x14ac:dyDescent="0.25">
      <c r="C16" t="s">
        <v>6</v>
      </c>
      <c r="D16" t="s">
        <v>39</v>
      </c>
      <c r="E16" t="s">
        <v>25</v>
      </c>
      <c r="F16" s="4">
        <v>2100</v>
      </c>
      <c r="G16" s="5">
        <v>414</v>
      </c>
      <c r="H16">
        <f>_xlfn.XLOOKUP(data[[#This Row],[Product]],products[Product],products[Cost per unit])</f>
        <v>13.15</v>
      </c>
      <c r="I16">
        <f>data[[#This Row],[Cost per unit]]*data[[#This Row],[Units]]</f>
        <v>5444.1</v>
      </c>
      <c r="J16" s="7">
        <v>5</v>
      </c>
      <c r="K16" s="8" t="s">
        <v>54</v>
      </c>
      <c r="Y16" t="s">
        <v>16</v>
      </c>
      <c r="Z16" s="11">
        <v>8.7899999999999991</v>
      </c>
    </row>
    <row r="17" spans="3:26" x14ac:dyDescent="0.25">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55</v>
      </c>
      <c r="Y17" t="s">
        <v>17</v>
      </c>
      <c r="Z17" s="11">
        <v>3.11</v>
      </c>
    </row>
    <row r="18" spans="3:26" x14ac:dyDescent="0.25">
      <c r="C18" t="s">
        <v>6</v>
      </c>
      <c r="D18" t="s">
        <v>38</v>
      </c>
      <c r="E18" t="s">
        <v>31</v>
      </c>
      <c r="F18" s="4">
        <v>2681</v>
      </c>
      <c r="G18" s="5">
        <v>54</v>
      </c>
      <c r="H18">
        <f>_xlfn.XLOOKUP(data[[#This Row],[Product]],products[Product],products[Cost per unit])</f>
        <v>5.79</v>
      </c>
      <c r="I18">
        <f>data[[#This Row],[Cost per unit]]*data[[#This Row],[Units]]</f>
        <v>312.66000000000003</v>
      </c>
      <c r="J18" s="7">
        <v>7</v>
      </c>
      <c r="K18" s="8" t="s">
        <v>49</v>
      </c>
      <c r="Y18" t="s">
        <v>18</v>
      </c>
      <c r="Z18" s="11">
        <v>6.47</v>
      </c>
    </row>
    <row r="19" spans="3:26" x14ac:dyDescent="0.25">
      <c r="C19" t="s">
        <v>8</v>
      </c>
      <c r="D19" t="s">
        <v>35</v>
      </c>
      <c r="E19" t="s">
        <v>22</v>
      </c>
      <c r="F19" s="4">
        <v>5012</v>
      </c>
      <c r="G19" s="5">
        <v>210</v>
      </c>
      <c r="H19">
        <f>_xlfn.XLOOKUP(data[[#This Row],[Product]],products[Product],products[Cost per unit])</f>
        <v>9.77</v>
      </c>
      <c r="I19">
        <f>data[[#This Row],[Cost per unit]]*data[[#This Row],[Units]]</f>
        <v>2051.6999999999998</v>
      </c>
      <c r="J19" s="7">
        <v>8</v>
      </c>
      <c r="K19" s="8" t="s">
        <v>52</v>
      </c>
      <c r="Y19" t="s">
        <v>19</v>
      </c>
      <c r="Z19" s="11">
        <v>7.64</v>
      </c>
    </row>
    <row r="20" spans="3:26" x14ac:dyDescent="0.25">
      <c r="C20" t="s">
        <v>7</v>
      </c>
      <c r="D20" t="s">
        <v>38</v>
      </c>
      <c r="E20" t="s">
        <v>14</v>
      </c>
      <c r="F20" s="4">
        <v>1281</v>
      </c>
      <c r="G20" s="5">
        <v>75</v>
      </c>
      <c r="H20">
        <f>_xlfn.XLOOKUP(data[[#This Row],[Product]],products[Product],products[Cost per unit])</f>
        <v>11.7</v>
      </c>
      <c r="I20">
        <f>data[[#This Row],[Cost per unit]]*data[[#This Row],[Units]]</f>
        <v>877.5</v>
      </c>
      <c r="J20" s="7">
        <v>9</v>
      </c>
      <c r="K20" s="8" t="s">
        <v>47</v>
      </c>
      <c r="Y20" t="s">
        <v>20</v>
      </c>
      <c r="Z20" s="11">
        <v>10.62</v>
      </c>
    </row>
    <row r="21" spans="3:26" x14ac:dyDescent="0.25">
      <c r="C21" t="s">
        <v>5</v>
      </c>
      <c r="D21" t="s">
        <v>37</v>
      </c>
      <c r="E21" t="s">
        <v>14</v>
      </c>
      <c r="F21" s="4">
        <v>4991</v>
      </c>
      <c r="G21" s="5">
        <v>12</v>
      </c>
      <c r="H21">
        <f>_xlfn.XLOOKUP(data[[#This Row],[Product]],products[Product],products[Cost per unit])</f>
        <v>11.7</v>
      </c>
      <c r="I21">
        <f>data[[#This Row],[Cost per unit]]*data[[#This Row],[Units]]</f>
        <v>140.39999999999998</v>
      </c>
      <c r="J21" s="7">
        <v>10</v>
      </c>
      <c r="K21" s="8" t="s">
        <v>48</v>
      </c>
      <c r="Y21" t="s">
        <v>21</v>
      </c>
      <c r="Z21" s="11">
        <v>9</v>
      </c>
    </row>
    <row r="22" spans="3:26" x14ac:dyDescent="0.25">
      <c r="C22" t="s">
        <v>2</v>
      </c>
      <c r="D22" t="s">
        <v>39</v>
      </c>
      <c r="E22" t="s">
        <v>25</v>
      </c>
      <c r="F22" s="4">
        <v>1785</v>
      </c>
      <c r="G22" s="5">
        <v>462</v>
      </c>
      <c r="H22">
        <f>_xlfn.XLOOKUP(data[[#This Row],[Product]],products[Product],products[Cost per unit])</f>
        <v>13.15</v>
      </c>
      <c r="I22">
        <f>data[[#This Row],[Cost per unit]]*data[[#This Row],[Units]]</f>
        <v>6075.3</v>
      </c>
      <c r="Y22" t="s">
        <v>22</v>
      </c>
      <c r="Z22" s="11">
        <v>9.77</v>
      </c>
    </row>
    <row r="23" spans="3:26" x14ac:dyDescent="0.25">
      <c r="C23" t="s">
        <v>3</v>
      </c>
      <c r="D23" t="s">
        <v>37</v>
      </c>
      <c r="E23" t="s">
        <v>17</v>
      </c>
      <c r="F23" s="4">
        <v>3983</v>
      </c>
      <c r="G23" s="5">
        <v>144</v>
      </c>
      <c r="H23">
        <f>_xlfn.XLOOKUP(data[[#This Row],[Product]],products[Product],products[Cost per unit])</f>
        <v>3.11</v>
      </c>
      <c r="I23">
        <f>data[[#This Row],[Cost per unit]]*data[[#This Row],[Units]]</f>
        <v>447.84</v>
      </c>
      <c r="Y23" t="s">
        <v>23</v>
      </c>
      <c r="Z23" s="11">
        <v>6.49</v>
      </c>
    </row>
    <row r="24" spans="3:26" x14ac:dyDescent="0.25">
      <c r="C24" t="s">
        <v>9</v>
      </c>
      <c r="D24" t="s">
        <v>38</v>
      </c>
      <c r="E24" t="s">
        <v>16</v>
      </c>
      <c r="F24" s="4">
        <v>2646</v>
      </c>
      <c r="G24" s="5">
        <v>120</v>
      </c>
      <c r="H24">
        <f>_xlfn.XLOOKUP(data[[#This Row],[Product]],products[Product],products[Cost per unit])</f>
        <v>8.7899999999999991</v>
      </c>
      <c r="I24">
        <f>data[[#This Row],[Cost per unit]]*data[[#This Row],[Units]]</f>
        <v>1054.8</v>
      </c>
      <c r="Y24" t="s">
        <v>24</v>
      </c>
      <c r="Z24" s="11">
        <v>4.97</v>
      </c>
    </row>
    <row r="25" spans="3:26" x14ac:dyDescent="0.25">
      <c r="C25" t="s">
        <v>2</v>
      </c>
      <c r="D25" t="s">
        <v>34</v>
      </c>
      <c r="E25" t="s">
        <v>13</v>
      </c>
      <c r="F25" s="4">
        <v>252</v>
      </c>
      <c r="G25" s="5">
        <v>54</v>
      </c>
      <c r="H25">
        <f>_xlfn.XLOOKUP(data[[#This Row],[Product]],products[Product],products[Cost per unit])</f>
        <v>9.33</v>
      </c>
      <c r="I25">
        <f>data[[#This Row],[Cost per unit]]*data[[#This Row],[Units]]</f>
        <v>503.82</v>
      </c>
      <c r="Y25" t="s">
        <v>25</v>
      </c>
      <c r="Z25" s="11">
        <v>13.15</v>
      </c>
    </row>
    <row r="26" spans="3:26" x14ac:dyDescent="0.25">
      <c r="C26" t="s">
        <v>3</v>
      </c>
      <c r="D26" t="s">
        <v>35</v>
      </c>
      <c r="E26" t="s">
        <v>25</v>
      </c>
      <c r="F26" s="4">
        <v>2464</v>
      </c>
      <c r="G26" s="5">
        <v>234</v>
      </c>
      <c r="H26">
        <f>_xlfn.XLOOKUP(data[[#This Row],[Product]],products[Product],products[Cost per unit])</f>
        <v>13.15</v>
      </c>
      <c r="I26">
        <f>data[[#This Row],[Cost per unit]]*data[[#This Row],[Units]]</f>
        <v>3077.1</v>
      </c>
      <c r="Y26" t="s">
        <v>26</v>
      </c>
      <c r="Z26" s="11">
        <v>5.6</v>
      </c>
    </row>
    <row r="27" spans="3:26" x14ac:dyDescent="0.25">
      <c r="C27" t="s">
        <v>3</v>
      </c>
      <c r="D27" t="s">
        <v>35</v>
      </c>
      <c r="E27" t="s">
        <v>29</v>
      </c>
      <c r="F27" s="4">
        <v>2114</v>
      </c>
      <c r="G27" s="5">
        <v>66</v>
      </c>
      <c r="H27">
        <f>_xlfn.XLOOKUP(data[[#This Row],[Product]],products[Product],products[Cost per unit])</f>
        <v>7.16</v>
      </c>
      <c r="I27">
        <f>data[[#This Row],[Cost per unit]]*data[[#This Row],[Units]]</f>
        <v>472.56</v>
      </c>
      <c r="Y27" t="s">
        <v>27</v>
      </c>
      <c r="Z27" s="11">
        <v>16.73</v>
      </c>
    </row>
    <row r="28" spans="3:26" x14ac:dyDescent="0.25">
      <c r="C28" t="s">
        <v>6</v>
      </c>
      <c r="D28" t="s">
        <v>37</v>
      </c>
      <c r="E28" t="s">
        <v>31</v>
      </c>
      <c r="F28" s="4">
        <v>7693</v>
      </c>
      <c r="G28" s="5">
        <v>87</v>
      </c>
      <c r="H28">
        <f>_xlfn.XLOOKUP(data[[#This Row],[Product]],products[Product],products[Cost per unit])</f>
        <v>5.79</v>
      </c>
      <c r="I28">
        <f>data[[#This Row],[Cost per unit]]*data[[#This Row],[Units]]</f>
        <v>503.73</v>
      </c>
      <c r="Y28" t="s">
        <v>28</v>
      </c>
      <c r="Z28" s="11">
        <v>10.38</v>
      </c>
    </row>
    <row r="29" spans="3:26" x14ac:dyDescent="0.25">
      <c r="C29" t="s">
        <v>5</v>
      </c>
      <c r="D29" t="s">
        <v>34</v>
      </c>
      <c r="E29" t="s">
        <v>20</v>
      </c>
      <c r="F29" s="4">
        <v>15610</v>
      </c>
      <c r="G29" s="5">
        <v>339</v>
      </c>
      <c r="H29">
        <f>_xlfn.XLOOKUP(data[[#This Row],[Product]],products[Product],products[Cost per unit])</f>
        <v>10.62</v>
      </c>
      <c r="I29">
        <f>data[[#This Row],[Cost per unit]]*data[[#This Row],[Units]]</f>
        <v>3600.18</v>
      </c>
      <c r="Y29" t="s">
        <v>29</v>
      </c>
      <c r="Z29" s="11">
        <v>7.16</v>
      </c>
    </row>
    <row r="30" spans="3:26" x14ac:dyDescent="0.25">
      <c r="C30" t="s">
        <v>41</v>
      </c>
      <c r="D30" t="s">
        <v>34</v>
      </c>
      <c r="E30" t="s">
        <v>22</v>
      </c>
      <c r="F30" s="4">
        <v>336</v>
      </c>
      <c r="G30" s="5">
        <v>144</v>
      </c>
      <c r="H30">
        <f>_xlfn.XLOOKUP(data[[#This Row],[Product]],products[Product],products[Cost per unit])</f>
        <v>9.77</v>
      </c>
      <c r="I30">
        <f>data[[#This Row],[Cost per unit]]*data[[#This Row],[Units]]</f>
        <v>1406.8799999999999</v>
      </c>
      <c r="Y30" t="s">
        <v>30</v>
      </c>
      <c r="Z30" s="11">
        <v>14.49</v>
      </c>
    </row>
    <row r="31" spans="3:26" x14ac:dyDescent="0.25">
      <c r="C31" t="s">
        <v>2</v>
      </c>
      <c r="D31" t="s">
        <v>39</v>
      </c>
      <c r="E31" t="s">
        <v>20</v>
      </c>
      <c r="F31" s="4">
        <v>9443</v>
      </c>
      <c r="G31" s="5">
        <v>162</v>
      </c>
      <c r="H31">
        <f>_xlfn.XLOOKUP(data[[#This Row],[Product]],products[Product],products[Cost per unit])</f>
        <v>10.62</v>
      </c>
      <c r="I31">
        <f>data[[#This Row],[Cost per unit]]*data[[#This Row],[Units]]</f>
        <v>1720.4399999999998</v>
      </c>
      <c r="Y31" t="s">
        <v>31</v>
      </c>
      <c r="Z31" s="11">
        <v>5.79</v>
      </c>
    </row>
    <row r="32" spans="3:26" x14ac:dyDescent="0.25">
      <c r="C32" t="s">
        <v>9</v>
      </c>
      <c r="D32" t="s">
        <v>34</v>
      </c>
      <c r="E32" t="s">
        <v>23</v>
      </c>
      <c r="F32" s="4">
        <v>8155</v>
      </c>
      <c r="G32" s="5">
        <v>90</v>
      </c>
      <c r="H32">
        <f>_xlfn.XLOOKUP(data[[#This Row],[Product]],products[Product],products[Cost per unit])</f>
        <v>6.49</v>
      </c>
      <c r="I32">
        <f>data[[#This Row],[Cost per unit]]*data[[#This Row],[Units]]</f>
        <v>584.1</v>
      </c>
      <c r="Y32" t="s">
        <v>32</v>
      </c>
      <c r="Z32" s="11">
        <v>8.65</v>
      </c>
    </row>
    <row r="33" spans="3:26" x14ac:dyDescent="0.25">
      <c r="C33" t="s">
        <v>8</v>
      </c>
      <c r="D33" t="s">
        <v>38</v>
      </c>
      <c r="E33" t="s">
        <v>23</v>
      </c>
      <c r="F33" s="4">
        <v>1701</v>
      </c>
      <c r="G33" s="5">
        <v>234</v>
      </c>
      <c r="H33">
        <f>_xlfn.XLOOKUP(data[[#This Row],[Product]],products[Product],products[Cost per unit])</f>
        <v>6.49</v>
      </c>
      <c r="I33">
        <f>data[[#This Row],[Cost per unit]]*data[[#This Row],[Units]]</f>
        <v>1518.66</v>
      </c>
      <c r="Y33" t="s">
        <v>33</v>
      </c>
      <c r="Z33" s="11">
        <v>12.37</v>
      </c>
    </row>
    <row r="34" spans="3:26" x14ac:dyDescent="0.25">
      <c r="C34" t="s">
        <v>10</v>
      </c>
      <c r="D34" t="s">
        <v>38</v>
      </c>
      <c r="E34" t="s">
        <v>22</v>
      </c>
      <c r="F34" s="4">
        <v>2205</v>
      </c>
      <c r="G34" s="5">
        <v>141</v>
      </c>
      <c r="H34">
        <f>_xlfn.XLOOKUP(data[[#This Row],[Product]],products[Product],products[Cost per unit])</f>
        <v>9.77</v>
      </c>
      <c r="I34">
        <f>data[[#This Row],[Cost per unit]]*data[[#This Row],[Units]]</f>
        <v>1377.57</v>
      </c>
    </row>
    <row r="35" spans="3:26" x14ac:dyDescent="0.25">
      <c r="C35" t="s">
        <v>8</v>
      </c>
      <c r="D35" t="s">
        <v>37</v>
      </c>
      <c r="E35" t="s">
        <v>19</v>
      </c>
      <c r="F35" s="4">
        <v>1771</v>
      </c>
      <c r="G35" s="5">
        <v>204</v>
      </c>
      <c r="H35">
        <f>_xlfn.XLOOKUP(data[[#This Row],[Product]],products[Product],products[Cost per unit])</f>
        <v>7.64</v>
      </c>
      <c r="I35">
        <f>data[[#This Row],[Cost per unit]]*data[[#This Row],[Units]]</f>
        <v>1558.56</v>
      </c>
    </row>
    <row r="36" spans="3:26" x14ac:dyDescent="0.25">
      <c r="C36" t="s">
        <v>41</v>
      </c>
      <c r="D36" t="s">
        <v>35</v>
      </c>
      <c r="E36" t="s">
        <v>15</v>
      </c>
      <c r="F36" s="4">
        <v>2114</v>
      </c>
      <c r="G36" s="5">
        <v>186</v>
      </c>
      <c r="H36">
        <f>_xlfn.XLOOKUP(data[[#This Row],[Product]],products[Product],products[Cost per unit])</f>
        <v>11.73</v>
      </c>
      <c r="I36">
        <f>data[[#This Row],[Cost per unit]]*data[[#This Row],[Units]]</f>
        <v>2181.7800000000002</v>
      </c>
    </row>
    <row r="37" spans="3:26" x14ac:dyDescent="0.25">
      <c r="C37" t="s">
        <v>41</v>
      </c>
      <c r="D37" t="s">
        <v>36</v>
      </c>
      <c r="E37" t="s">
        <v>13</v>
      </c>
      <c r="F37" s="4">
        <v>10311</v>
      </c>
      <c r="G37" s="5">
        <v>231</v>
      </c>
      <c r="H37">
        <f>_xlfn.XLOOKUP(data[[#This Row],[Product]],products[Product],products[Cost per unit])</f>
        <v>9.33</v>
      </c>
      <c r="I37">
        <f>data[[#This Row],[Cost per unit]]*data[[#This Row],[Units]]</f>
        <v>2155.23</v>
      </c>
    </row>
    <row r="38" spans="3:26" x14ac:dyDescent="0.25">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x14ac:dyDescent="0.25">
      <c r="C39" t="s">
        <v>10</v>
      </c>
      <c r="D39" t="s">
        <v>35</v>
      </c>
      <c r="E39" t="s">
        <v>20</v>
      </c>
      <c r="F39" s="4">
        <v>1974</v>
      </c>
      <c r="G39" s="5">
        <v>195</v>
      </c>
      <c r="H39">
        <f>_xlfn.XLOOKUP(data[[#This Row],[Product]],products[Product],products[Cost per unit])</f>
        <v>10.62</v>
      </c>
      <c r="I39">
        <f>data[[#This Row],[Cost per unit]]*data[[#This Row],[Units]]</f>
        <v>2070.8999999999996</v>
      </c>
    </row>
    <row r="40" spans="3:26" x14ac:dyDescent="0.25">
      <c r="C40" t="s">
        <v>5</v>
      </c>
      <c r="D40" t="s">
        <v>36</v>
      </c>
      <c r="E40" t="s">
        <v>23</v>
      </c>
      <c r="F40" s="4">
        <v>6314</v>
      </c>
      <c r="G40" s="5">
        <v>15</v>
      </c>
      <c r="H40">
        <f>_xlfn.XLOOKUP(data[[#This Row],[Product]],products[Product],products[Cost per unit])</f>
        <v>6.49</v>
      </c>
      <c r="I40">
        <f>data[[#This Row],[Cost per unit]]*data[[#This Row],[Units]]</f>
        <v>97.350000000000009</v>
      </c>
    </row>
    <row r="41" spans="3:26" x14ac:dyDescent="0.25">
      <c r="C41" t="s">
        <v>10</v>
      </c>
      <c r="D41" t="s">
        <v>37</v>
      </c>
      <c r="E41" t="s">
        <v>23</v>
      </c>
      <c r="F41" s="4">
        <v>4683</v>
      </c>
      <c r="G41" s="5">
        <v>30</v>
      </c>
      <c r="H41">
        <f>_xlfn.XLOOKUP(data[[#This Row],[Product]],products[Product],products[Cost per unit])</f>
        <v>6.49</v>
      </c>
      <c r="I41">
        <f>data[[#This Row],[Cost per unit]]*data[[#This Row],[Units]]</f>
        <v>194.70000000000002</v>
      </c>
    </row>
    <row r="42" spans="3:26" x14ac:dyDescent="0.25">
      <c r="C42" t="s">
        <v>41</v>
      </c>
      <c r="D42" t="s">
        <v>37</v>
      </c>
      <c r="E42" t="s">
        <v>24</v>
      </c>
      <c r="F42" s="4">
        <v>6398</v>
      </c>
      <c r="G42" s="5">
        <v>102</v>
      </c>
      <c r="H42">
        <f>_xlfn.XLOOKUP(data[[#This Row],[Product]],products[Product],products[Cost per unit])</f>
        <v>4.97</v>
      </c>
      <c r="I42">
        <f>data[[#This Row],[Cost per unit]]*data[[#This Row],[Units]]</f>
        <v>506.94</v>
      </c>
    </row>
    <row r="43" spans="3:26" x14ac:dyDescent="0.25">
      <c r="C43" t="s">
        <v>2</v>
      </c>
      <c r="D43" t="s">
        <v>35</v>
      </c>
      <c r="E43" t="s">
        <v>19</v>
      </c>
      <c r="F43" s="4">
        <v>553</v>
      </c>
      <c r="G43" s="5">
        <v>15</v>
      </c>
      <c r="H43">
        <f>_xlfn.XLOOKUP(data[[#This Row],[Product]],products[Product],products[Cost per unit])</f>
        <v>7.64</v>
      </c>
      <c r="I43">
        <f>data[[#This Row],[Cost per unit]]*data[[#This Row],[Units]]</f>
        <v>114.6</v>
      </c>
    </row>
    <row r="44" spans="3:26" x14ac:dyDescent="0.25">
      <c r="C44" t="s">
        <v>8</v>
      </c>
      <c r="D44" t="s">
        <v>39</v>
      </c>
      <c r="E44" t="s">
        <v>30</v>
      </c>
      <c r="F44" s="4">
        <v>7021</v>
      </c>
      <c r="G44" s="5">
        <v>183</v>
      </c>
      <c r="H44">
        <f>_xlfn.XLOOKUP(data[[#This Row],[Product]],products[Product],products[Cost per unit])</f>
        <v>14.49</v>
      </c>
      <c r="I44">
        <f>data[[#This Row],[Cost per unit]]*data[[#This Row],[Units]]</f>
        <v>2651.67</v>
      </c>
    </row>
    <row r="45" spans="3:26" x14ac:dyDescent="0.25">
      <c r="C45" t="s">
        <v>40</v>
      </c>
      <c r="D45" t="s">
        <v>39</v>
      </c>
      <c r="E45" t="s">
        <v>22</v>
      </c>
      <c r="F45" s="4">
        <v>5817</v>
      </c>
      <c r="G45" s="5">
        <v>12</v>
      </c>
      <c r="H45">
        <f>_xlfn.XLOOKUP(data[[#This Row],[Product]],products[Product],products[Cost per unit])</f>
        <v>9.77</v>
      </c>
      <c r="I45">
        <f>data[[#This Row],[Cost per unit]]*data[[#This Row],[Units]]</f>
        <v>117.24</v>
      </c>
    </row>
    <row r="46" spans="3:26" x14ac:dyDescent="0.25">
      <c r="C46" t="s">
        <v>41</v>
      </c>
      <c r="D46" t="s">
        <v>39</v>
      </c>
      <c r="E46" t="s">
        <v>14</v>
      </c>
      <c r="F46" s="4">
        <v>3976</v>
      </c>
      <c r="G46" s="5">
        <v>72</v>
      </c>
      <c r="H46">
        <f>_xlfn.XLOOKUP(data[[#This Row],[Product]],products[Product],products[Cost per unit])</f>
        <v>11.7</v>
      </c>
      <c r="I46">
        <f>data[[#This Row],[Cost per unit]]*data[[#This Row],[Units]]</f>
        <v>842.4</v>
      </c>
    </row>
    <row r="47" spans="3:26" x14ac:dyDescent="0.25">
      <c r="C47" t="s">
        <v>6</v>
      </c>
      <c r="D47" t="s">
        <v>38</v>
      </c>
      <c r="E47" t="s">
        <v>27</v>
      </c>
      <c r="F47" s="4">
        <v>1134</v>
      </c>
      <c r="G47" s="5">
        <v>282</v>
      </c>
      <c r="H47">
        <f>_xlfn.XLOOKUP(data[[#This Row],[Product]],products[Product],products[Cost per unit])</f>
        <v>16.73</v>
      </c>
      <c r="I47">
        <f>data[[#This Row],[Cost per unit]]*data[[#This Row],[Units]]</f>
        <v>4717.8599999999997</v>
      </c>
    </row>
    <row r="48" spans="3:26" x14ac:dyDescent="0.25">
      <c r="C48" t="s">
        <v>2</v>
      </c>
      <c r="D48" t="s">
        <v>39</v>
      </c>
      <c r="E48" t="s">
        <v>28</v>
      </c>
      <c r="F48" s="4">
        <v>6027</v>
      </c>
      <c r="G48" s="5">
        <v>144</v>
      </c>
      <c r="H48">
        <f>_xlfn.XLOOKUP(data[[#This Row],[Product]],products[Product],products[Cost per unit])</f>
        <v>10.38</v>
      </c>
      <c r="I48">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5">
      <c r="C50" t="s">
        <v>7</v>
      </c>
      <c r="D50" t="s">
        <v>34</v>
      </c>
      <c r="E50" t="s">
        <v>32</v>
      </c>
      <c r="F50" s="4">
        <v>3262</v>
      </c>
      <c r="G50" s="5">
        <v>75</v>
      </c>
      <c r="H50">
        <f>_xlfn.XLOOKUP(data[[#This Row],[Product]],products[Product],products[Cost per unit])</f>
        <v>8.65</v>
      </c>
      <c r="I50">
        <f>data[[#This Row],[Cost per unit]]*data[[#This Row],[Units]]</f>
        <v>648.75</v>
      </c>
    </row>
    <row r="51" spans="3:9" x14ac:dyDescent="0.2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f>data[[#This Row],[Cost per unit]]*data[[#This Row],[Units]]</f>
        <v>351.33</v>
      </c>
    </row>
    <row r="53" spans="3:9" x14ac:dyDescent="0.25">
      <c r="C53" t="s">
        <v>2</v>
      </c>
      <c r="D53" t="s">
        <v>38</v>
      </c>
      <c r="E53" t="s">
        <v>23</v>
      </c>
      <c r="F53" s="4">
        <v>4417</v>
      </c>
      <c r="G53" s="5">
        <v>153</v>
      </c>
      <c r="H53">
        <f>_xlfn.XLOOKUP(data[[#This Row],[Product]],products[Product],products[Cost per unit])</f>
        <v>6.49</v>
      </c>
      <c r="I53">
        <f>data[[#This Row],[Cost per unit]]*data[[#This Row],[Units]]</f>
        <v>992.97</v>
      </c>
    </row>
    <row r="54" spans="3:9" x14ac:dyDescent="0.2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f>data[[#This Row],[Cost per unit]]*data[[#This Row],[Units]]</f>
        <v>2983.5</v>
      </c>
    </row>
    <row r="56" spans="3:9" x14ac:dyDescent="0.2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f>data[[#This Row],[Cost per unit]]*data[[#This Row],[Units]]</f>
        <v>537</v>
      </c>
    </row>
    <row r="61" spans="3:9" x14ac:dyDescent="0.2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f>data[[#This Row],[Cost per unit]]*data[[#This Row],[Units]]</f>
        <v>567</v>
      </c>
    </row>
    <row r="64" spans="3:9" x14ac:dyDescent="0.25">
      <c r="C64" t="s">
        <v>2</v>
      </c>
      <c r="D64" t="s">
        <v>36</v>
      </c>
      <c r="E64" t="s">
        <v>29</v>
      </c>
      <c r="F64" s="4">
        <v>8211</v>
      </c>
      <c r="G64" s="5">
        <v>75</v>
      </c>
      <c r="H64">
        <f>_xlfn.XLOOKUP(data[[#This Row],[Product]],products[Product],products[Cost per unit])</f>
        <v>7.16</v>
      </c>
      <c r="I64">
        <f>data[[#This Row],[Cost per unit]]*data[[#This Row],[Units]]</f>
        <v>537</v>
      </c>
    </row>
    <row r="65" spans="3:9" x14ac:dyDescent="0.2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f>data[[#This Row],[Cost per unit]]*data[[#This Row],[Units]]</f>
        <v>643.77</v>
      </c>
    </row>
    <row r="67" spans="3:9" x14ac:dyDescent="0.25">
      <c r="C67" t="s">
        <v>40</v>
      </c>
      <c r="D67" t="s">
        <v>36</v>
      </c>
      <c r="E67" t="s">
        <v>25</v>
      </c>
      <c r="F67" s="4">
        <v>5439</v>
      </c>
      <c r="G67" s="5">
        <v>30</v>
      </c>
      <c r="H67">
        <f>_xlfn.XLOOKUP(data[[#This Row],[Product]],products[Product],products[Cost per unit])</f>
        <v>13.15</v>
      </c>
      <c r="I67">
        <f>data[[#This Row],[Cost per unit]]*data[[#This Row],[Units]]</f>
        <v>394.5</v>
      </c>
    </row>
    <row r="68" spans="3:9" x14ac:dyDescent="0.2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f>data[[#This Row],[Cost per unit]]*data[[#This Row],[Units]]</f>
        <v>1954.68</v>
      </c>
    </row>
    <row r="71" spans="3:9" x14ac:dyDescent="0.25">
      <c r="C71" t="s">
        <v>5</v>
      </c>
      <c r="D71" t="s">
        <v>37</v>
      </c>
      <c r="E71" t="s">
        <v>31</v>
      </c>
      <c r="F71" s="4">
        <v>182</v>
      </c>
      <c r="G71" s="5">
        <v>48</v>
      </c>
      <c r="H71">
        <f>_xlfn.XLOOKUP(data[[#This Row],[Product]],products[Product],products[Cost per unit])</f>
        <v>5.79</v>
      </c>
      <c r="I71">
        <f>data[[#This Row],[Cost per unit]]*data[[#This Row],[Units]]</f>
        <v>277.92</v>
      </c>
    </row>
    <row r="72" spans="3:9" x14ac:dyDescent="0.25">
      <c r="C72" t="s">
        <v>6</v>
      </c>
      <c r="D72" t="s">
        <v>34</v>
      </c>
      <c r="E72" t="s">
        <v>27</v>
      </c>
      <c r="F72" s="4">
        <v>4242</v>
      </c>
      <c r="G72" s="5">
        <v>207</v>
      </c>
      <c r="H72">
        <f>_xlfn.XLOOKUP(data[[#This Row],[Product]],products[Product],products[Cost per unit])</f>
        <v>16.73</v>
      </c>
      <c r="I72">
        <f>data[[#This Row],[Cost per unit]]*data[[#This Row],[Units]]</f>
        <v>3463.11</v>
      </c>
    </row>
    <row r="73" spans="3:9" x14ac:dyDescent="0.2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f>data[[#This Row],[Cost per unit]]*data[[#This Row],[Units]]</f>
        <v>1465.56</v>
      </c>
    </row>
    <row r="78" spans="3:9" x14ac:dyDescent="0.25">
      <c r="C78" t="s">
        <v>7</v>
      </c>
      <c r="D78" t="s">
        <v>37</v>
      </c>
      <c r="E78" t="s">
        <v>17</v>
      </c>
      <c r="F78" s="4">
        <v>4487</v>
      </c>
      <c r="G78" s="5">
        <v>111</v>
      </c>
      <c r="H78">
        <f>_xlfn.XLOOKUP(data[[#This Row],[Product]],products[Product],products[Cost per unit])</f>
        <v>3.11</v>
      </c>
      <c r="I78">
        <f>data[[#This Row],[Cost per unit]]*data[[#This Row],[Units]]</f>
        <v>345.21</v>
      </c>
    </row>
    <row r="79" spans="3:9" x14ac:dyDescent="0.25">
      <c r="C79" t="s">
        <v>5</v>
      </c>
      <c r="D79" t="s">
        <v>35</v>
      </c>
      <c r="E79" t="s">
        <v>18</v>
      </c>
      <c r="F79" s="4">
        <v>2415</v>
      </c>
      <c r="G79" s="5">
        <v>15</v>
      </c>
      <c r="H79">
        <f>_xlfn.XLOOKUP(data[[#This Row],[Product]],products[Product],products[Cost per unit])</f>
        <v>6.47</v>
      </c>
      <c r="I79">
        <f>data[[#This Row],[Cost per unit]]*data[[#This Row],[Units]]</f>
        <v>97.05</v>
      </c>
    </row>
    <row r="80" spans="3:9" x14ac:dyDescent="0.2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f>data[[#This Row],[Cost per unit]]*data[[#This Row],[Units]]</f>
        <v>1489.8</v>
      </c>
    </row>
    <row r="82" spans="3:9" x14ac:dyDescent="0.25">
      <c r="C82" t="s">
        <v>10</v>
      </c>
      <c r="D82" t="s">
        <v>38</v>
      </c>
      <c r="E82" t="s">
        <v>14</v>
      </c>
      <c r="F82" s="4">
        <v>5586</v>
      </c>
      <c r="G82" s="5">
        <v>525</v>
      </c>
      <c r="H82">
        <f>_xlfn.XLOOKUP(data[[#This Row],[Product]],products[Product],products[Cost per unit])</f>
        <v>11.7</v>
      </c>
      <c r="I82">
        <f>data[[#This Row],[Cost per unit]]*data[[#This Row],[Units]]</f>
        <v>6142.5</v>
      </c>
    </row>
    <row r="83" spans="3:9" x14ac:dyDescent="0.25">
      <c r="C83" t="s">
        <v>7</v>
      </c>
      <c r="D83" t="s">
        <v>34</v>
      </c>
      <c r="E83" t="s">
        <v>33</v>
      </c>
      <c r="F83" s="4">
        <v>2226</v>
      </c>
      <c r="G83" s="5">
        <v>48</v>
      </c>
      <c r="H83">
        <f>_xlfn.XLOOKUP(data[[#This Row],[Product]],products[Product],products[Cost per unit])</f>
        <v>12.37</v>
      </c>
      <c r="I83">
        <f>data[[#This Row],[Cost per unit]]*data[[#This Row],[Units]]</f>
        <v>593.76</v>
      </c>
    </row>
    <row r="84" spans="3:9" x14ac:dyDescent="0.2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f>data[[#This Row],[Cost per unit]]*data[[#This Row],[Units]]</f>
        <v>5225.04</v>
      </c>
    </row>
    <row r="86" spans="3:9" x14ac:dyDescent="0.25">
      <c r="C86" t="s">
        <v>5</v>
      </c>
      <c r="D86" t="s">
        <v>34</v>
      </c>
      <c r="E86" t="s">
        <v>29</v>
      </c>
      <c r="F86" s="4">
        <v>2891</v>
      </c>
      <c r="G86" s="5">
        <v>102</v>
      </c>
      <c r="H86">
        <f>_xlfn.XLOOKUP(data[[#This Row],[Product]],products[Product],products[Cost per unit])</f>
        <v>7.16</v>
      </c>
      <c r="I86">
        <f>data[[#This Row],[Cost per unit]]*data[[#This Row],[Units]]</f>
        <v>730.32</v>
      </c>
    </row>
    <row r="87" spans="3:9" x14ac:dyDescent="0.2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f>data[[#This Row],[Cost per unit]]*data[[#This Row],[Units]]</f>
        <v>3207.42</v>
      </c>
    </row>
    <row r="89" spans="3:9" x14ac:dyDescent="0.2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f>data[[#This Row],[Cost per unit]]*data[[#This Row],[Units]]</f>
        <v>890.4</v>
      </c>
    </row>
    <row r="91" spans="3:9" x14ac:dyDescent="0.25">
      <c r="C91" t="s">
        <v>5</v>
      </c>
      <c r="D91" t="s">
        <v>35</v>
      </c>
      <c r="E91" t="s">
        <v>15</v>
      </c>
      <c r="F91" s="4">
        <v>13391</v>
      </c>
      <c r="G91" s="5">
        <v>201</v>
      </c>
      <c r="H91">
        <f>_xlfn.XLOOKUP(data[[#This Row],[Product]],products[Product],products[Cost per unit])</f>
        <v>11.73</v>
      </c>
      <c r="I91">
        <f>data[[#This Row],[Cost per unit]]*data[[#This Row],[Units]]</f>
        <v>2357.73</v>
      </c>
    </row>
    <row r="92" spans="3:9" x14ac:dyDescent="0.2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f>data[[#This Row],[Cost per unit]]*data[[#This Row],[Units]]</f>
        <v>475.83</v>
      </c>
    </row>
    <row r="94" spans="3:9" x14ac:dyDescent="0.25">
      <c r="C94" t="s">
        <v>3</v>
      </c>
      <c r="D94" t="s">
        <v>36</v>
      </c>
      <c r="E94" t="s">
        <v>25</v>
      </c>
      <c r="F94" s="4">
        <v>3339</v>
      </c>
      <c r="G94" s="5">
        <v>39</v>
      </c>
      <c r="H94">
        <f>_xlfn.XLOOKUP(data[[#This Row],[Product]],products[Product],products[Cost per unit])</f>
        <v>13.15</v>
      </c>
      <c r="I94">
        <f>data[[#This Row],[Cost per unit]]*data[[#This Row],[Units]]</f>
        <v>512.85</v>
      </c>
    </row>
    <row r="95" spans="3:9" x14ac:dyDescent="0.2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f>data[[#This Row],[Cost per unit]]*data[[#This Row],[Units]]</f>
        <v>1355.13</v>
      </c>
    </row>
    <row r="98" spans="3:9" x14ac:dyDescent="0.25">
      <c r="C98" t="s">
        <v>40</v>
      </c>
      <c r="D98" t="s">
        <v>37</v>
      </c>
      <c r="E98" t="s">
        <v>19</v>
      </c>
      <c r="F98" s="4">
        <v>7693</v>
      </c>
      <c r="G98" s="5">
        <v>21</v>
      </c>
      <c r="H98">
        <f>_xlfn.XLOOKUP(data[[#This Row],[Product]],products[Product],products[Cost per unit])</f>
        <v>7.64</v>
      </c>
      <c r="I98">
        <f>data[[#This Row],[Cost per unit]]*data[[#This Row],[Units]]</f>
        <v>160.44</v>
      </c>
    </row>
    <row r="99" spans="3:9" x14ac:dyDescent="0.2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5">
      <c r="C108" t="s">
        <v>9</v>
      </c>
      <c r="D108" t="s">
        <v>38</v>
      </c>
      <c r="E108" t="s">
        <v>17</v>
      </c>
      <c r="F108" s="4">
        <v>2408</v>
      </c>
      <c r="G108" s="5">
        <v>9</v>
      </c>
      <c r="H108">
        <f>_xlfn.XLOOKUP(data[[#This Row],[Product]],products[Product],products[Cost per unit])</f>
        <v>3.11</v>
      </c>
      <c r="I108">
        <f>data[[#This Row],[Cost per unit]]*data[[#This Row],[Units]]</f>
        <v>27.99</v>
      </c>
    </row>
    <row r="109" spans="3:9" x14ac:dyDescent="0.2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f>data[[#This Row],[Cost per unit]]*data[[#This Row],[Units]]</f>
        <v>81</v>
      </c>
    </row>
    <row r="115" spans="3:9" x14ac:dyDescent="0.25">
      <c r="C115" t="s">
        <v>5</v>
      </c>
      <c r="D115" t="s">
        <v>35</v>
      </c>
      <c r="E115" t="s">
        <v>4</v>
      </c>
      <c r="F115" s="4">
        <v>2744</v>
      </c>
      <c r="G115" s="5">
        <v>9</v>
      </c>
      <c r="H115">
        <f>_xlfn.XLOOKUP(data[[#This Row],[Product]],products[Product],products[Cost per unit])</f>
        <v>11.88</v>
      </c>
      <c r="I115">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f>data[[#This Row],[Cost per unit]]*data[[#This Row],[Units]]</f>
        <v>765.06</v>
      </c>
    </row>
    <row r="142" spans="3:9" x14ac:dyDescent="0.25">
      <c r="C142" t="s">
        <v>8</v>
      </c>
      <c r="D142" t="s">
        <v>38</v>
      </c>
      <c r="E142" t="s">
        <v>22</v>
      </c>
      <c r="F142" s="4">
        <v>168</v>
      </c>
      <c r="G142" s="5">
        <v>84</v>
      </c>
      <c r="H142">
        <f>_xlfn.XLOOKUP(data[[#This Row],[Product]],products[Product],products[Cost per unit])</f>
        <v>9.77</v>
      </c>
      <c r="I142">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f>data[[#This Row],[Cost per unit]]*data[[#This Row],[Units]]</f>
        <v>593.76</v>
      </c>
    </row>
    <row r="146" spans="3:9" x14ac:dyDescent="0.25">
      <c r="C146" t="s">
        <v>5</v>
      </c>
      <c r="D146" t="s">
        <v>37</v>
      </c>
      <c r="E146" t="s">
        <v>22</v>
      </c>
      <c r="F146" s="4">
        <v>518</v>
      </c>
      <c r="G146" s="5">
        <v>75</v>
      </c>
      <c r="H146">
        <f>_xlfn.XLOOKUP(data[[#This Row],[Product]],products[Product],products[Cost per unit])</f>
        <v>9.77</v>
      </c>
      <c r="I146">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f>data[[#This Row],[Cost per unit]]*data[[#This Row],[Units]]</f>
        <v>2173.5</v>
      </c>
    </row>
    <row r="153" spans="3:9" x14ac:dyDescent="0.2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5">
      <c r="C159" t="s">
        <v>9</v>
      </c>
      <c r="D159" t="s">
        <v>34</v>
      </c>
      <c r="E159" t="s">
        <v>21</v>
      </c>
      <c r="F159" s="4">
        <v>6832</v>
      </c>
      <c r="G159" s="5">
        <v>27</v>
      </c>
      <c r="H159">
        <f>_xlfn.XLOOKUP(data[[#This Row],[Product]],products[Product],products[Cost per unit])</f>
        <v>9</v>
      </c>
      <c r="I15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f>data[[#This Row],[Cost per unit]]*data[[#This Row],[Units]]</f>
        <v>324</v>
      </c>
    </row>
    <row r="162" spans="3:9" x14ac:dyDescent="0.2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f>data[[#This Row],[Cost per unit]]*data[[#This Row],[Units]]</f>
        <v>410.34</v>
      </c>
    </row>
    <row r="165" spans="3:9" x14ac:dyDescent="0.25">
      <c r="C165" t="s">
        <v>40</v>
      </c>
      <c r="D165" t="s">
        <v>39</v>
      </c>
      <c r="E165" t="s">
        <v>29</v>
      </c>
      <c r="F165" s="4">
        <v>0</v>
      </c>
      <c r="G165" s="5">
        <v>135</v>
      </c>
      <c r="H165">
        <f>_xlfn.XLOOKUP(data[[#This Row],[Product]],products[Product],products[Cost per unit])</f>
        <v>7.16</v>
      </c>
      <c r="I165">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f>data[[#This Row],[Cost per unit]]*data[[#This Row],[Units]]</f>
        <v>3229.2</v>
      </c>
    </row>
    <row r="198" spans="3:9" x14ac:dyDescent="0.2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f>data[[#This Row],[Cost per unit]]*data[[#This Row],[Units]]</f>
        <v>0</v>
      </c>
    </row>
    <row r="218" spans="3:9" x14ac:dyDescent="0.25">
      <c r="C218" t="s">
        <v>5</v>
      </c>
      <c r="D218" t="s">
        <v>39</v>
      </c>
      <c r="E218" t="s">
        <v>24</v>
      </c>
      <c r="F218" s="4">
        <v>4018</v>
      </c>
      <c r="G218" s="5">
        <v>171</v>
      </c>
      <c r="H218">
        <f>_xlfn.XLOOKUP(data[[#This Row],[Product]],products[Product],products[Cost per unit])</f>
        <v>4.97</v>
      </c>
      <c r="I218">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f>data[[#This Row],[Cost per unit]]*data[[#This Row],[Units]]</f>
        <v>2511</v>
      </c>
    </row>
    <row r="228" spans="3:9" x14ac:dyDescent="0.25">
      <c r="C228" t="s">
        <v>2</v>
      </c>
      <c r="D228" t="s">
        <v>38</v>
      </c>
      <c r="E228" t="s">
        <v>4</v>
      </c>
      <c r="F228" s="4">
        <v>3549</v>
      </c>
      <c r="G228" s="5">
        <v>3</v>
      </c>
      <c r="H228">
        <f>_xlfn.XLOOKUP(data[[#This Row],[Product]],products[Product],products[Cost per unit])</f>
        <v>11.88</v>
      </c>
      <c r="I228">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f>data[[#This Row],[Cost per unit]]*data[[#This Row],[Units]]</f>
        <v>298.2</v>
      </c>
    </row>
    <row r="237" spans="3:9" x14ac:dyDescent="0.25">
      <c r="C237" t="s">
        <v>3</v>
      </c>
      <c r="D237" t="s">
        <v>35</v>
      </c>
      <c r="E237" t="s">
        <v>23</v>
      </c>
      <c r="F237" s="4">
        <v>2023</v>
      </c>
      <c r="G237" s="5">
        <v>78</v>
      </c>
      <c r="H237">
        <f>_xlfn.XLOOKUP(data[[#This Row],[Product]],products[Product],products[Cost per unit])</f>
        <v>6.49</v>
      </c>
      <c r="I237">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f>data[[#This Row],[Cost per unit]]*data[[#This Row],[Units]]</f>
        <v>174.69</v>
      </c>
    </row>
    <row r="255" spans="3:9" x14ac:dyDescent="0.25">
      <c r="C255" t="s">
        <v>9</v>
      </c>
      <c r="D255" t="s">
        <v>38</v>
      </c>
      <c r="E255" t="s">
        <v>26</v>
      </c>
      <c r="F255" s="4">
        <v>2436</v>
      </c>
      <c r="G255" s="5">
        <v>99</v>
      </c>
      <c r="H255">
        <f>_xlfn.XLOOKUP(data[[#This Row],[Product]],products[Product],products[Cost per unit])</f>
        <v>5.6</v>
      </c>
      <c r="I255">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f>data[[#This Row],[Cost per unit]]*data[[#This Row],[Units]]</f>
        <v>820.68</v>
      </c>
    </row>
    <row r="271" spans="3:9" x14ac:dyDescent="0.25">
      <c r="C271" t="s">
        <v>8</v>
      </c>
      <c r="D271" t="s">
        <v>37</v>
      </c>
      <c r="E271" t="s">
        <v>21</v>
      </c>
      <c r="F271" s="4">
        <v>434</v>
      </c>
      <c r="G271" s="5">
        <v>87</v>
      </c>
      <c r="H271">
        <f>_xlfn.XLOOKUP(data[[#This Row],[Product]],products[Product],products[Cost per unit])</f>
        <v>9</v>
      </c>
      <c r="I271">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5">
      <c r="C274" t="s">
        <v>8</v>
      </c>
      <c r="D274" t="s">
        <v>38</v>
      </c>
      <c r="E274" t="s">
        <v>21</v>
      </c>
      <c r="F274" s="4">
        <v>6433</v>
      </c>
      <c r="G274" s="5">
        <v>78</v>
      </c>
      <c r="H274">
        <f>_xlfn.XLOOKUP(data[[#This Row],[Product]],products[Product],products[Cost per unit])</f>
        <v>9</v>
      </c>
      <c r="I274">
        <f>data[[#This Row],[Cost per unit]]*data[[#This Row],[Units]]</f>
        <v>702</v>
      </c>
    </row>
    <row r="275" spans="3:9" x14ac:dyDescent="0.25">
      <c r="C275" t="s">
        <v>3</v>
      </c>
      <c r="D275" t="s">
        <v>34</v>
      </c>
      <c r="E275" t="s">
        <v>23</v>
      </c>
      <c r="F275" s="4">
        <v>2212</v>
      </c>
      <c r="G275" s="5">
        <v>117</v>
      </c>
      <c r="H275">
        <f>_xlfn.XLOOKUP(data[[#This Row],[Product]],products[Product],products[Cost per unit])</f>
        <v>6.49</v>
      </c>
      <c r="I275">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f>data[[#This Row],[Cost per unit]]*data[[#This Row],[Units]]</f>
        <v>365.16</v>
      </c>
    </row>
    <row r="302" spans="3:9" x14ac:dyDescent="0.2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77BB6-FA94-4167-9203-F55C79656E74}">
  <dimension ref="A1:E6"/>
  <sheetViews>
    <sheetView workbookViewId="0">
      <selection activeCell="D6" sqref="D6"/>
    </sheetView>
  </sheetViews>
  <sheetFormatPr defaultRowHeight="15" x14ac:dyDescent="0.25"/>
  <cols>
    <col min="3" max="3" width="10.7109375" bestFit="1" customWidth="1"/>
    <col min="4" max="4" width="14.5703125" bestFit="1" customWidth="1"/>
    <col min="5" max="5" width="10.85546875" bestFit="1" customWidth="1"/>
  </cols>
  <sheetData>
    <row r="1" spans="1:5" s="13" customFormat="1" ht="46.5" customHeight="1" x14ac:dyDescent="0.3">
      <c r="A1" s="12" t="s">
        <v>58</v>
      </c>
    </row>
    <row r="2" spans="1:5" ht="36" x14ac:dyDescent="0.55000000000000004">
      <c r="D2" s="14" t="s">
        <v>1</v>
      </c>
      <c r="E2" s="15" t="s">
        <v>56</v>
      </c>
    </row>
    <row r="3" spans="1:5" ht="18.75" x14ac:dyDescent="0.3">
      <c r="C3" s="16" t="s">
        <v>59</v>
      </c>
      <c r="D3">
        <f>AVERAGE(data[Amount])</f>
        <v>4136.2299999999996</v>
      </c>
      <c r="E3">
        <f>AVERAGE(data[Units])</f>
        <v>152.19999999999999</v>
      </c>
    </row>
    <row r="4" spans="1:5" ht="18.75" x14ac:dyDescent="0.3">
      <c r="C4" s="16" t="s">
        <v>57</v>
      </c>
      <c r="D4">
        <f>MEDIAN(data[Amount])</f>
        <v>3437</v>
      </c>
      <c r="E4">
        <f>MEDIAN(data[Units])</f>
        <v>124.5</v>
      </c>
    </row>
    <row r="5" spans="1:5" x14ac:dyDescent="0.25">
      <c r="C5" t="s">
        <v>60</v>
      </c>
      <c r="D5">
        <f>MIN(data[Amount])</f>
        <v>0</v>
      </c>
      <c r="E5">
        <f>MIN(data[Units])</f>
        <v>0</v>
      </c>
    </row>
    <row r="6" spans="1:5" x14ac:dyDescent="0.25">
      <c r="C6" t="s">
        <v>61</v>
      </c>
      <c r="D6">
        <f>MAX(data[Amount])</f>
        <v>16184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D6C64-12D6-41E6-9E3B-47D48C38D894}">
  <dimension ref="A3:E303"/>
  <sheetViews>
    <sheetView workbookViewId="0">
      <selection activeCell="H6" sqref="H6"/>
    </sheetView>
  </sheetViews>
  <sheetFormatPr defaultRowHeight="15" x14ac:dyDescent="0.25"/>
  <cols>
    <col min="1" max="1" width="16" bestFit="1" customWidth="1"/>
    <col min="2" max="2" width="13" bestFit="1" customWidth="1"/>
    <col min="3" max="3" width="21.85546875" bestFit="1" customWidth="1"/>
    <col min="4" max="4" width="8.28515625" bestFit="1" customWidth="1"/>
  </cols>
  <sheetData>
    <row r="3" spans="1:5" x14ac:dyDescent="0.25">
      <c r="A3" s="6" t="s">
        <v>11</v>
      </c>
      <c r="B3" s="6" t="s">
        <v>12</v>
      </c>
      <c r="C3" s="6" t="s">
        <v>0</v>
      </c>
      <c r="D3" s="10" t="s">
        <v>1</v>
      </c>
      <c r="E3" s="10" t="s">
        <v>50</v>
      </c>
    </row>
    <row r="4" spans="1:5" x14ac:dyDescent="0.25">
      <c r="A4" t="s">
        <v>5</v>
      </c>
      <c r="B4" t="s">
        <v>36</v>
      </c>
      <c r="C4" t="s">
        <v>16</v>
      </c>
      <c r="D4" s="4">
        <v>16184</v>
      </c>
      <c r="E4" s="5">
        <v>39</v>
      </c>
    </row>
    <row r="5" spans="1:5" x14ac:dyDescent="0.25">
      <c r="A5" t="s">
        <v>5</v>
      </c>
      <c r="B5" t="s">
        <v>34</v>
      </c>
      <c r="C5" t="s">
        <v>20</v>
      </c>
      <c r="D5" s="4">
        <v>15610</v>
      </c>
      <c r="E5" s="5">
        <v>339</v>
      </c>
    </row>
    <row r="6" spans="1:5" x14ac:dyDescent="0.25">
      <c r="A6" t="s">
        <v>9</v>
      </c>
      <c r="B6" t="s">
        <v>34</v>
      </c>
      <c r="C6" t="s">
        <v>28</v>
      </c>
      <c r="D6" s="4">
        <v>14329</v>
      </c>
      <c r="E6" s="5">
        <v>150</v>
      </c>
    </row>
    <row r="7" spans="1:5" x14ac:dyDescent="0.25">
      <c r="A7" t="s">
        <v>5</v>
      </c>
      <c r="B7" t="s">
        <v>35</v>
      </c>
      <c r="C7" t="s">
        <v>15</v>
      </c>
      <c r="D7" s="4">
        <v>13391</v>
      </c>
      <c r="E7" s="5">
        <v>201</v>
      </c>
    </row>
    <row r="8" spans="1:5" x14ac:dyDescent="0.25">
      <c r="A8" t="s">
        <v>10</v>
      </c>
      <c r="B8" t="s">
        <v>39</v>
      </c>
      <c r="C8" t="s">
        <v>33</v>
      </c>
      <c r="D8" s="4">
        <v>12950</v>
      </c>
      <c r="E8" s="5">
        <v>30</v>
      </c>
    </row>
    <row r="9" spans="1:5" x14ac:dyDescent="0.25">
      <c r="A9" t="s">
        <v>40</v>
      </c>
      <c r="B9" t="s">
        <v>35</v>
      </c>
      <c r="C9" t="s">
        <v>32</v>
      </c>
      <c r="D9" s="4">
        <v>12348</v>
      </c>
      <c r="E9" s="5">
        <v>234</v>
      </c>
    </row>
    <row r="10" spans="1:5" x14ac:dyDescent="0.25">
      <c r="A10" t="s">
        <v>2</v>
      </c>
      <c r="B10" t="s">
        <v>37</v>
      </c>
      <c r="C10" t="s">
        <v>18</v>
      </c>
      <c r="D10" s="4">
        <v>11571</v>
      </c>
      <c r="E10" s="5">
        <v>138</v>
      </c>
    </row>
    <row r="11" spans="1:5" x14ac:dyDescent="0.25">
      <c r="A11" t="s">
        <v>9</v>
      </c>
      <c r="B11" t="s">
        <v>36</v>
      </c>
      <c r="C11" t="s">
        <v>27</v>
      </c>
      <c r="D11" s="4">
        <v>11522</v>
      </c>
      <c r="E11" s="5">
        <v>204</v>
      </c>
    </row>
    <row r="12" spans="1:5" x14ac:dyDescent="0.25">
      <c r="A12" t="s">
        <v>2</v>
      </c>
      <c r="B12" t="s">
        <v>36</v>
      </c>
      <c r="C12" t="s">
        <v>16</v>
      </c>
      <c r="D12" s="4">
        <v>11417</v>
      </c>
      <c r="E12" s="5">
        <v>21</v>
      </c>
    </row>
    <row r="13" spans="1:5" x14ac:dyDescent="0.25">
      <c r="A13" t="s">
        <v>41</v>
      </c>
      <c r="B13" t="s">
        <v>36</v>
      </c>
      <c r="C13" t="s">
        <v>13</v>
      </c>
      <c r="D13" s="4">
        <v>10311</v>
      </c>
      <c r="E13" s="5">
        <v>231</v>
      </c>
    </row>
    <row r="14" spans="1:5" x14ac:dyDescent="0.25">
      <c r="A14" t="s">
        <v>41</v>
      </c>
      <c r="B14" t="s">
        <v>36</v>
      </c>
      <c r="C14" t="s">
        <v>32</v>
      </c>
      <c r="D14" s="4">
        <v>10304</v>
      </c>
      <c r="E14" s="5">
        <v>84</v>
      </c>
    </row>
    <row r="15" spans="1:5" x14ac:dyDescent="0.25">
      <c r="A15" t="s">
        <v>7</v>
      </c>
      <c r="B15" t="s">
        <v>38</v>
      </c>
      <c r="C15" t="s">
        <v>30</v>
      </c>
      <c r="D15" s="4">
        <v>10129</v>
      </c>
      <c r="E15" s="5">
        <v>312</v>
      </c>
    </row>
    <row r="16" spans="1:5" x14ac:dyDescent="0.25">
      <c r="A16" t="s">
        <v>6</v>
      </c>
      <c r="B16" t="s">
        <v>36</v>
      </c>
      <c r="C16" t="s">
        <v>4</v>
      </c>
      <c r="D16" s="4">
        <v>10073</v>
      </c>
      <c r="E16" s="5">
        <v>120</v>
      </c>
    </row>
    <row r="17" spans="1:5" x14ac:dyDescent="0.25">
      <c r="A17" t="s">
        <v>2</v>
      </c>
      <c r="B17" t="s">
        <v>37</v>
      </c>
      <c r="C17" t="s">
        <v>17</v>
      </c>
      <c r="D17" s="4">
        <v>9926</v>
      </c>
      <c r="E17" s="5">
        <v>201</v>
      </c>
    </row>
    <row r="18" spans="1:5" x14ac:dyDescent="0.25">
      <c r="A18" t="s">
        <v>7</v>
      </c>
      <c r="B18" t="s">
        <v>37</v>
      </c>
      <c r="C18" t="s">
        <v>22</v>
      </c>
      <c r="D18" s="4">
        <v>9835</v>
      </c>
      <c r="E18" s="5">
        <v>207</v>
      </c>
    </row>
    <row r="19" spans="1:5" x14ac:dyDescent="0.25">
      <c r="A19" t="s">
        <v>40</v>
      </c>
      <c r="B19" t="s">
        <v>36</v>
      </c>
      <c r="C19" t="s">
        <v>33</v>
      </c>
      <c r="D19" s="4">
        <v>9772</v>
      </c>
      <c r="E19" s="5">
        <v>90</v>
      </c>
    </row>
    <row r="20" spans="1:5" x14ac:dyDescent="0.25">
      <c r="A20" t="s">
        <v>8</v>
      </c>
      <c r="B20" t="s">
        <v>37</v>
      </c>
      <c r="C20" t="s">
        <v>15</v>
      </c>
      <c r="D20" s="4">
        <v>9709</v>
      </c>
      <c r="E20" s="5">
        <v>30</v>
      </c>
    </row>
    <row r="21" spans="1:5" x14ac:dyDescent="0.25">
      <c r="A21" t="s">
        <v>8</v>
      </c>
      <c r="B21" t="s">
        <v>39</v>
      </c>
      <c r="C21" t="s">
        <v>18</v>
      </c>
      <c r="D21" s="4">
        <v>9660</v>
      </c>
      <c r="E21" s="5">
        <v>27</v>
      </c>
    </row>
    <row r="22" spans="1:5" x14ac:dyDescent="0.25">
      <c r="A22" t="s">
        <v>41</v>
      </c>
      <c r="B22" t="s">
        <v>36</v>
      </c>
      <c r="C22" t="s">
        <v>18</v>
      </c>
      <c r="D22" s="4">
        <v>9632</v>
      </c>
      <c r="E22" s="5">
        <v>288</v>
      </c>
    </row>
    <row r="23" spans="1:5" x14ac:dyDescent="0.25">
      <c r="A23" t="s">
        <v>9</v>
      </c>
      <c r="B23" t="s">
        <v>38</v>
      </c>
      <c r="C23" t="s">
        <v>33</v>
      </c>
      <c r="D23" s="4">
        <v>9506</v>
      </c>
      <c r="E23" s="5">
        <v>87</v>
      </c>
    </row>
    <row r="24" spans="1:5" x14ac:dyDescent="0.25">
      <c r="A24" t="s">
        <v>2</v>
      </c>
      <c r="B24" t="s">
        <v>39</v>
      </c>
      <c r="C24" t="s">
        <v>20</v>
      </c>
      <c r="D24" s="4">
        <v>9443</v>
      </c>
      <c r="E24" s="5">
        <v>162</v>
      </c>
    </row>
    <row r="25" spans="1:5" x14ac:dyDescent="0.25">
      <c r="A25" t="s">
        <v>3</v>
      </c>
      <c r="B25" t="s">
        <v>36</v>
      </c>
      <c r="C25" t="s">
        <v>16</v>
      </c>
      <c r="D25" s="4">
        <v>9198</v>
      </c>
      <c r="E25" s="5">
        <v>36</v>
      </c>
    </row>
    <row r="26" spans="1:5" x14ac:dyDescent="0.25">
      <c r="A26" t="s">
        <v>9</v>
      </c>
      <c r="B26" t="s">
        <v>36</v>
      </c>
      <c r="C26" t="s">
        <v>30</v>
      </c>
      <c r="D26" s="4">
        <v>9051</v>
      </c>
      <c r="E26" s="5">
        <v>57</v>
      </c>
    </row>
    <row r="27" spans="1:5" x14ac:dyDescent="0.25">
      <c r="A27" t="s">
        <v>40</v>
      </c>
      <c r="B27" t="s">
        <v>37</v>
      </c>
      <c r="C27" t="s">
        <v>29</v>
      </c>
      <c r="D27" s="4">
        <v>9002</v>
      </c>
      <c r="E27" s="5">
        <v>72</v>
      </c>
    </row>
    <row r="28" spans="1:5" x14ac:dyDescent="0.25">
      <c r="A28" t="s">
        <v>8</v>
      </c>
      <c r="B28" t="s">
        <v>39</v>
      </c>
      <c r="C28" t="s">
        <v>31</v>
      </c>
      <c r="D28" s="4">
        <v>8890</v>
      </c>
      <c r="E28" s="5">
        <v>210</v>
      </c>
    </row>
    <row r="29" spans="1:5" x14ac:dyDescent="0.25">
      <c r="A29" t="s">
        <v>40</v>
      </c>
      <c r="B29" t="s">
        <v>35</v>
      </c>
      <c r="C29" t="s">
        <v>33</v>
      </c>
      <c r="D29" s="4">
        <v>8869</v>
      </c>
      <c r="E29" s="5">
        <v>432</v>
      </c>
    </row>
    <row r="30" spans="1:5" x14ac:dyDescent="0.25">
      <c r="A30" t="s">
        <v>7</v>
      </c>
      <c r="B30" t="s">
        <v>34</v>
      </c>
      <c r="C30" t="s">
        <v>24</v>
      </c>
      <c r="D30" s="4">
        <v>8862</v>
      </c>
      <c r="E30" s="5">
        <v>189</v>
      </c>
    </row>
    <row r="31" spans="1:5" x14ac:dyDescent="0.25">
      <c r="A31" t="s">
        <v>3</v>
      </c>
      <c r="B31" t="s">
        <v>38</v>
      </c>
      <c r="C31" t="s">
        <v>26</v>
      </c>
      <c r="D31" s="4">
        <v>8841</v>
      </c>
      <c r="E31" s="5">
        <v>303</v>
      </c>
    </row>
    <row r="32" spans="1:5" x14ac:dyDescent="0.25">
      <c r="A32" t="s">
        <v>5</v>
      </c>
      <c r="B32" t="s">
        <v>37</v>
      </c>
      <c r="C32" t="s">
        <v>25</v>
      </c>
      <c r="D32" s="4">
        <v>8813</v>
      </c>
      <c r="E32" s="5">
        <v>21</v>
      </c>
    </row>
    <row r="33" spans="1:5" x14ac:dyDescent="0.25">
      <c r="A33" t="s">
        <v>9</v>
      </c>
      <c r="B33" t="s">
        <v>34</v>
      </c>
      <c r="C33" t="s">
        <v>20</v>
      </c>
      <c r="D33" s="4">
        <v>8463</v>
      </c>
      <c r="E33" s="5">
        <v>492</v>
      </c>
    </row>
    <row r="34" spans="1:5" x14ac:dyDescent="0.25">
      <c r="A34" t="s">
        <v>7</v>
      </c>
      <c r="B34" t="s">
        <v>36</v>
      </c>
      <c r="C34" t="s">
        <v>22</v>
      </c>
      <c r="D34" s="4">
        <v>8435</v>
      </c>
      <c r="E34" s="5">
        <v>42</v>
      </c>
    </row>
    <row r="35" spans="1:5" x14ac:dyDescent="0.25">
      <c r="A35" t="s">
        <v>2</v>
      </c>
      <c r="B35" t="s">
        <v>36</v>
      </c>
      <c r="C35" t="s">
        <v>29</v>
      </c>
      <c r="D35" s="4">
        <v>8211</v>
      </c>
      <c r="E35" s="5">
        <v>75</v>
      </c>
    </row>
    <row r="36" spans="1:5" x14ac:dyDescent="0.25">
      <c r="A36" t="s">
        <v>9</v>
      </c>
      <c r="B36" t="s">
        <v>34</v>
      </c>
      <c r="C36" t="s">
        <v>23</v>
      </c>
      <c r="D36" s="4">
        <v>8155</v>
      </c>
      <c r="E36" s="5">
        <v>90</v>
      </c>
    </row>
    <row r="37" spans="1:5" x14ac:dyDescent="0.25">
      <c r="A37" t="s">
        <v>6</v>
      </c>
      <c r="B37" t="s">
        <v>34</v>
      </c>
      <c r="C37" t="s">
        <v>26</v>
      </c>
      <c r="D37" s="4">
        <v>8008</v>
      </c>
      <c r="E37" s="5">
        <v>456</v>
      </c>
    </row>
    <row r="38" spans="1:5" x14ac:dyDescent="0.25">
      <c r="A38" t="s">
        <v>41</v>
      </c>
      <c r="B38" t="s">
        <v>34</v>
      </c>
      <c r="C38" t="s">
        <v>33</v>
      </c>
      <c r="D38" s="4">
        <v>7847</v>
      </c>
      <c r="E38" s="5">
        <v>174</v>
      </c>
    </row>
    <row r="39" spans="1:5" x14ac:dyDescent="0.25">
      <c r="A39" t="s">
        <v>9</v>
      </c>
      <c r="B39" t="s">
        <v>35</v>
      </c>
      <c r="C39" t="s">
        <v>15</v>
      </c>
      <c r="D39" s="4">
        <v>7833</v>
      </c>
      <c r="E39" s="5">
        <v>243</v>
      </c>
    </row>
    <row r="40" spans="1:5" x14ac:dyDescent="0.25">
      <c r="A40" t="s">
        <v>2</v>
      </c>
      <c r="B40" t="s">
        <v>39</v>
      </c>
      <c r="C40" t="s">
        <v>27</v>
      </c>
      <c r="D40" s="4">
        <v>7812</v>
      </c>
      <c r="E40" s="5">
        <v>81</v>
      </c>
    </row>
    <row r="41" spans="1:5" x14ac:dyDescent="0.25">
      <c r="A41" t="s">
        <v>3</v>
      </c>
      <c r="B41" t="s">
        <v>34</v>
      </c>
      <c r="C41" t="s">
        <v>32</v>
      </c>
      <c r="D41" s="4">
        <v>7777</v>
      </c>
      <c r="E41" s="5">
        <v>504</v>
      </c>
    </row>
    <row r="42" spans="1:5" x14ac:dyDescent="0.25">
      <c r="A42" t="s">
        <v>7</v>
      </c>
      <c r="B42" t="s">
        <v>34</v>
      </c>
      <c r="C42" t="s">
        <v>17</v>
      </c>
      <c r="D42" s="4">
        <v>7777</v>
      </c>
      <c r="E42" s="5">
        <v>39</v>
      </c>
    </row>
    <row r="43" spans="1:5" x14ac:dyDescent="0.25">
      <c r="A43" t="s">
        <v>6</v>
      </c>
      <c r="B43" t="s">
        <v>37</v>
      </c>
      <c r="C43" t="s">
        <v>31</v>
      </c>
      <c r="D43" s="4">
        <v>7693</v>
      </c>
      <c r="E43" s="5">
        <v>87</v>
      </c>
    </row>
    <row r="44" spans="1:5" x14ac:dyDescent="0.25">
      <c r="A44" t="s">
        <v>40</v>
      </c>
      <c r="B44" t="s">
        <v>37</v>
      </c>
      <c r="C44" t="s">
        <v>19</v>
      </c>
      <c r="D44" s="4">
        <v>7693</v>
      </c>
      <c r="E44" s="5">
        <v>21</v>
      </c>
    </row>
    <row r="45" spans="1:5" x14ac:dyDescent="0.25">
      <c r="A45" t="s">
        <v>2</v>
      </c>
      <c r="B45" t="s">
        <v>39</v>
      </c>
      <c r="C45" t="s">
        <v>21</v>
      </c>
      <c r="D45" s="4">
        <v>7651</v>
      </c>
      <c r="E45" s="5">
        <v>213</v>
      </c>
    </row>
    <row r="46" spans="1:5" x14ac:dyDescent="0.25">
      <c r="A46" t="s">
        <v>2</v>
      </c>
      <c r="B46" t="s">
        <v>34</v>
      </c>
      <c r="C46" t="s">
        <v>19</v>
      </c>
      <c r="D46" s="4">
        <v>7511</v>
      </c>
      <c r="E46" s="5">
        <v>120</v>
      </c>
    </row>
    <row r="47" spans="1:5" x14ac:dyDescent="0.25">
      <c r="A47" t="s">
        <v>5</v>
      </c>
      <c r="B47" t="s">
        <v>38</v>
      </c>
      <c r="C47" t="s">
        <v>25</v>
      </c>
      <c r="D47" s="4">
        <v>7483</v>
      </c>
      <c r="E47" s="5">
        <v>45</v>
      </c>
    </row>
    <row r="48" spans="1:5" x14ac:dyDescent="0.25">
      <c r="A48" t="s">
        <v>41</v>
      </c>
      <c r="B48" t="s">
        <v>35</v>
      </c>
      <c r="C48" t="s">
        <v>28</v>
      </c>
      <c r="D48" s="4">
        <v>7455</v>
      </c>
      <c r="E48" s="5">
        <v>216</v>
      </c>
    </row>
    <row r="49" spans="1:5" x14ac:dyDescent="0.25">
      <c r="A49" t="s">
        <v>6</v>
      </c>
      <c r="B49" t="s">
        <v>38</v>
      </c>
      <c r="C49" t="s">
        <v>21</v>
      </c>
      <c r="D49" s="4">
        <v>7322</v>
      </c>
      <c r="E49" s="5">
        <v>36</v>
      </c>
    </row>
    <row r="50" spans="1:5" x14ac:dyDescent="0.25">
      <c r="A50" t="s">
        <v>3</v>
      </c>
      <c r="B50" t="s">
        <v>37</v>
      </c>
      <c r="C50" t="s">
        <v>28</v>
      </c>
      <c r="D50" s="4">
        <v>7308</v>
      </c>
      <c r="E50" s="5">
        <v>327</v>
      </c>
    </row>
    <row r="51" spans="1:5" x14ac:dyDescent="0.25">
      <c r="A51" t="s">
        <v>5</v>
      </c>
      <c r="B51" t="s">
        <v>34</v>
      </c>
      <c r="C51" t="s">
        <v>15</v>
      </c>
      <c r="D51" s="4">
        <v>7280</v>
      </c>
      <c r="E51" s="5">
        <v>201</v>
      </c>
    </row>
    <row r="52" spans="1:5" x14ac:dyDescent="0.25">
      <c r="A52" t="s">
        <v>9</v>
      </c>
      <c r="B52" t="s">
        <v>37</v>
      </c>
      <c r="C52" t="s">
        <v>20</v>
      </c>
      <c r="D52" s="4">
        <v>7273</v>
      </c>
      <c r="E52" s="5">
        <v>96</v>
      </c>
    </row>
    <row r="53" spans="1:5" x14ac:dyDescent="0.25">
      <c r="A53" t="s">
        <v>3</v>
      </c>
      <c r="B53" t="s">
        <v>34</v>
      </c>
      <c r="C53" t="s">
        <v>14</v>
      </c>
      <c r="D53" s="4">
        <v>7259</v>
      </c>
      <c r="E53" s="5">
        <v>276</v>
      </c>
    </row>
    <row r="54" spans="1:5" x14ac:dyDescent="0.25">
      <c r="A54" t="s">
        <v>5</v>
      </c>
      <c r="B54" t="s">
        <v>38</v>
      </c>
      <c r="C54" t="s">
        <v>13</v>
      </c>
      <c r="D54" s="4">
        <v>7189</v>
      </c>
      <c r="E54" s="5">
        <v>54</v>
      </c>
    </row>
    <row r="55" spans="1:5" x14ac:dyDescent="0.25">
      <c r="A55" t="s">
        <v>8</v>
      </c>
      <c r="B55" t="s">
        <v>39</v>
      </c>
      <c r="C55" t="s">
        <v>30</v>
      </c>
      <c r="D55" s="4">
        <v>7021</v>
      </c>
      <c r="E55" s="5">
        <v>183</v>
      </c>
    </row>
    <row r="56" spans="1:5" x14ac:dyDescent="0.25">
      <c r="A56" t="s">
        <v>5</v>
      </c>
      <c r="B56" t="s">
        <v>34</v>
      </c>
      <c r="C56" t="s">
        <v>27</v>
      </c>
      <c r="D56" s="4">
        <v>6986</v>
      </c>
      <c r="E56" s="5">
        <v>21</v>
      </c>
    </row>
    <row r="57" spans="1:5" x14ac:dyDescent="0.25">
      <c r="A57" t="s">
        <v>5</v>
      </c>
      <c r="B57" t="s">
        <v>39</v>
      </c>
      <c r="C57" t="s">
        <v>22</v>
      </c>
      <c r="D57" s="4">
        <v>6909</v>
      </c>
      <c r="E57" s="5">
        <v>81</v>
      </c>
    </row>
    <row r="58" spans="1:5" x14ac:dyDescent="0.25">
      <c r="A58" t="s">
        <v>10</v>
      </c>
      <c r="B58" t="s">
        <v>38</v>
      </c>
      <c r="C58" t="s">
        <v>4</v>
      </c>
      <c r="D58" s="4">
        <v>6860</v>
      </c>
      <c r="E58" s="5">
        <v>126</v>
      </c>
    </row>
    <row r="59" spans="1:5" x14ac:dyDescent="0.25">
      <c r="A59" t="s">
        <v>40</v>
      </c>
      <c r="B59" t="s">
        <v>35</v>
      </c>
      <c r="C59" t="s">
        <v>22</v>
      </c>
      <c r="D59" s="4">
        <v>6853</v>
      </c>
      <c r="E59" s="5">
        <v>372</v>
      </c>
    </row>
    <row r="60" spans="1:5" x14ac:dyDescent="0.25">
      <c r="A60" t="s">
        <v>9</v>
      </c>
      <c r="B60" t="s">
        <v>34</v>
      </c>
      <c r="C60" t="s">
        <v>21</v>
      </c>
      <c r="D60" s="4">
        <v>6832</v>
      </c>
      <c r="E60" s="5">
        <v>27</v>
      </c>
    </row>
    <row r="61" spans="1:5" x14ac:dyDescent="0.25">
      <c r="A61" t="s">
        <v>6</v>
      </c>
      <c r="B61" t="s">
        <v>37</v>
      </c>
      <c r="C61" t="s">
        <v>26</v>
      </c>
      <c r="D61" s="4">
        <v>6818</v>
      </c>
      <c r="E61" s="5">
        <v>6</v>
      </c>
    </row>
    <row r="62" spans="1:5" x14ac:dyDescent="0.25">
      <c r="A62" t="s">
        <v>7</v>
      </c>
      <c r="B62" t="s">
        <v>35</v>
      </c>
      <c r="C62" t="s">
        <v>30</v>
      </c>
      <c r="D62" s="4">
        <v>6755</v>
      </c>
      <c r="E62" s="5">
        <v>252</v>
      </c>
    </row>
    <row r="63" spans="1:5" x14ac:dyDescent="0.25">
      <c r="A63" t="s">
        <v>40</v>
      </c>
      <c r="B63" t="s">
        <v>34</v>
      </c>
      <c r="C63" t="s">
        <v>26</v>
      </c>
      <c r="D63" s="4">
        <v>6748</v>
      </c>
      <c r="E63" s="5">
        <v>48</v>
      </c>
    </row>
    <row r="64" spans="1:5" x14ac:dyDescent="0.25">
      <c r="A64" t="s">
        <v>6</v>
      </c>
      <c r="B64" t="s">
        <v>34</v>
      </c>
      <c r="C64" t="s">
        <v>32</v>
      </c>
      <c r="D64" s="4">
        <v>6734</v>
      </c>
      <c r="E64" s="5">
        <v>123</v>
      </c>
    </row>
    <row r="65" spans="1:5" x14ac:dyDescent="0.25">
      <c r="A65" t="s">
        <v>8</v>
      </c>
      <c r="B65" t="s">
        <v>35</v>
      </c>
      <c r="C65" t="s">
        <v>32</v>
      </c>
      <c r="D65" s="4">
        <v>6706</v>
      </c>
      <c r="E65" s="5">
        <v>459</v>
      </c>
    </row>
    <row r="66" spans="1:5" x14ac:dyDescent="0.25">
      <c r="A66" t="s">
        <v>10</v>
      </c>
      <c r="B66" t="s">
        <v>36</v>
      </c>
      <c r="C66" t="s">
        <v>32</v>
      </c>
      <c r="D66" s="4">
        <v>6657</v>
      </c>
      <c r="E66" s="5">
        <v>303</v>
      </c>
    </row>
    <row r="67" spans="1:5" x14ac:dyDescent="0.25">
      <c r="A67" t="s">
        <v>3</v>
      </c>
      <c r="B67" t="s">
        <v>35</v>
      </c>
      <c r="C67" t="s">
        <v>15</v>
      </c>
      <c r="D67" s="4">
        <v>6657</v>
      </c>
      <c r="E67" s="5">
        <v>276</v>
      </c>
    </row>
    <row r="68" spans="1:5" x14ac:dyDescent="0.25">
      <c r="A68" t="s">
        <v>7</v>
      </c>
      <c r="B68" t="s">
        <v>37</v>
      </c>
      <c r="C68" t="s">
        <v>14</v>
      </c>
      <c r="D68" s="4">
        <v>6608</v>
      </c>
      <c r="E68" s="5">
        <v>225</v>
      </c>
    </row>
    <row r="69" spans="1:5" x14ac:dyDescent="0.25">
      <c r="A69" t="s">
        <v>2</v>
      </c>
      <c r="B69" t="s">
        <v>38</v>
      </c>
      <c r="C69" t="s">
        <v>28</v>
      </c>
      <c r="D69" s="4">
        <v>6580</v>
      </c>
      <c r="E69" s="5">
        <v>183</v>
      </c>
    </row>
    <row r="70" spans="1:5" x14ac:dyDescent="0.25">
      <c r="A70" t="s">
        <v>7</v>
      </c>
      <c r="B70" t="s">
        <v>37</v>
      </c>
      <c r="C70" t="s">
        <v>30</v>
      </c>
      <c r="D70" s="4">
        <v>6454</v>
      </c>
      <c r="E70" s="5">
        <v>54</v>
      </c>
    </row>
    <row r="71" spans="1:5" x14ac:dyDescent="0.25">
      <c r="A71" t="s">
        <v>8</v>
      </c>
      <c r="B71" t="s">
        <v>38</v>
      </c>
      <c r="C71" t="s">
        <v>21</v>
      </c>
      <c r="D71" s="4">
        <v>6433</v>
      </c>
      <c r="E71" s="5">
        <v>78</v>
      </c>
    </row>
    <row r="72" spans="1:5" x14ac:dyDescent="0.25">
      <c r="A72" t="s">
        <v>41</v>
      </c>
      <c r="B72" t="s">
        <v>37</v>
      </c>
      <c r="C72" t="s">
        <v>24</v>
      </c>
      <c r="D72" s="4">
        <v>6398</v>
      </c>
      <c r="E72" s="5">
        <v>102</v>
      </c>
    </row>
    <row r="73" spans="1:5" x14ac:dyDescent="0.25">
      <c r="A73" t="s">
        <v>7</v>
      </c>
      <c r="B73" t="s">
        <v>37</v>
      </c>
      <c r="C73" t="s">
        <v>33</v>
      </c>
      <c r="D73" s="4">
        <v>6391</v>
      </c>
      <c r="E73" s="5">
        <v>48</v>
      </c>
    </row>
    <row r="74" spans="1:5" x14ac:dyDescent="0.25">
      <c r="A74" t="s">
        <v>40</v>
      </c>
      <c r="B74" t="s">
        <v>39</v>
      </c>
      <c r="C74" t="s">
        <v>27</v>
      </c>
      <c r="D74" s="4">
        <v>6370</v>
      </c>
      <c r="E74" s="5">
        <v>30</v>
      </c>
    </row>
    <row r="75" spans="1:5" x14ac:dyDescent="0.25">
      <c r="A75" t="s">
        <v>5</v>
      </c>
      <c r="B75" t="s">
        <v>36</v>
      </c>
      <c r="C75" t="s">
        <v>23</v>
      </c>
      <c r="D75" s="4">
        <v>6314</v>
      </c>
      <c r="E75" s="5">
        <v>15</v>
      </c>
    </row>
    <row r="76" spans="1:5" x14ac:dyDescent="0.25">
      <c r="A76" t="s">
        <v>3</v>
      </c>
      <c r="B76" t="s">
        <v>34</v>
      </c>
      <c r="C76" t="s">
        <v>25</v>
      </c>
      <c r="D76" s="4">
        <v>6300</v>
      </c>
      <c r="E76" s="5">
        <v>42</v>
      </c>
    </row>
    <row r="77" spans="1:5" x14ac:dyDescent="0.25">
      <c r="A77" t="s">
        <v>8</v>
      </c>
      <c r="B77" t="s">
        <v>37</v>
      </c>
      <c r="C77" t="s">
        <v>26</v>
      </c>
      <c r="D77" s="4">
        <v>6279</v>
      </c>
      <c r="E77" s="5">
        <v>45</v>
      </c>
    </row>
    <row r="78" spans="1:5" x14ac:dyDescent="0.25">
      <c r="A78" t="s">
        <v>5</v>
      </c>
      <c r="B78" t="s">
        <v>34</v>
      </c>
      <c r="C78" t="s">
        <v>22</v>
      </c>
      <c r="D78" s="4">
        <v>6279</v>
      </c>
      <c r="E78" s="5">
        <v>237</v>
      </c>
    </row>
    <row r="79" spans="1:5" x14ac:dyDescent="0.25">
      <c r="A79" t="s">
        <v>5</v>
      </c>
      <c r="B79" t="s">
        <v>36</v>
      </c>
      <c r="C79" t="s">
        <v>13</v>
      </c>
      <c r="D79" s="4">
        <v>6146</v>
      </c>
      <c r="E79" s="5">
        <v>63</v>
      </c>
    </row>
    <row r="80" spans="1:5" x14ac:dyDescent="0.25">
      <c r="A80" t="s">
        <v>40</v>
      </c>
      <c r="B80" t="s">
        <v>37</v>
      </c>
      <c r="C80" t="s">
        <v>27</v>
      </c>
      <c r="D80" s="4">
        <v>6132</v>
      </c>
      <c r="E80" s="5">
        <v>93</v>
      </c>
    </row>
    <row r="81" spans="1:5" x14ac:dyDescent="0.25">
      <c r="A81" t="s">
        <v>40</v>
      </c>
      <c r="B81" t="s">
        <v>38</v>
      </c>
      <c r="C81" t="s">
        <v>4</v>
      </c>
      <c r="D81" s="4">
        <v>6125</v>
      </c>
      <c r="E81" s="5">
        <v>102</v>
      </c>
    </row>
    <row r="82" spans="1:5" x14ac:dyDescent="0.25">
      <c r="A82" t="s">
        <v>6</v>
      </c>
      <c r="B82" t="s">
        <v>36</v>
      </c>
      <c r="C82" t="s">
        <v>32</v>
      </c>
      <c r="D82" s="4">
        <v>6118</v>
      </c>
      <c r="E82" s="5">
        <v>9</v>
      </c>
    </row>
    <row r="83" spans="1:5" x14ac:dyDescent="0.25">
      <c r="A83" t="s">
        <v>41</v>
      </c>
      <c r="B83" t="s">
        <v>36</v>
      </c>
      <c r="C83" t="s">
        <v>30</v>
      </c>
      <c r="D83" s="4">
        <v>6118</v>
      </c>
      <c r="E83" s="5">
        <v>174</v>
      </c>
    </row>
    <row r="84" spans="1:5" x14ac:dyDescent="0.25">
      <c r="A84" t="s">
        <v>5</v>
      </c>
      <c r="B84" t="s">
        <v>36</v>
      </c>
      <c r="C84" t="s">
        <v>18</v>
      </c>
      <c r="D84" s="4">
        <v>6111</v>
      </c>
      <c r="E84" s="5">
        <v>3</v>
      </c>
    </row>
    <row r="85" spans="1:5" x14ac:dyDescent="0.25">
      <c r="A85" t="s">
        <v>6</v>
      </c>
      <c r="B85" t="s">
        <v>39</v>
      </c>
      <c r="C85" t="s">
        <v>17</v>
      </c>
      <c r="D85" s="4">
        <v>6048</v>
      </c>
      <c r="E85" s="5">
        <v>27</v>
      </c>
    </row>
    <row r="86" spans="1:5" x14ac:dyDescent="0.25">
      <c r="A86" t="s">
        <v>2</v>
      </c>
      <c r="B86" t="s">
        <v>39</v>
      </c>
      <c r="C86" t="s">
        <v>28</v>
      </c>
      <c r="D86" s="4">
        <v>6027</v>
      </c>
      <c r="E86" s="5">
        <v>144</v>
      </c>
    </row>
    <row r="87" spans="1:5" x14ac:dyDescent="0.25">
      <c r="A87" t="s">
        <v>41</v>
      </c>
      <c r="B87" t="s">
        <v>38</v>
      </c>
      <c r="C87" t="s">
        <v>22</v>
      </c>
      <c r="D87" s="4">
        <v>5915</v>
      </c>
      <c r="E87" s="5">
        <v>3</v>
      </c>
    </row>
    <row r="88" spans="1:5" x14ac:dyDescent="0.25">
      <c r="A88" t="s">
        <v>40</v>
      </c>
      <c r="B88" t="s">
        <v>39</v>
      </c>
      <c r="C88" t="s">
        <v>22</v>
      </c>
      <c r="D88" s="4">
        <v>5817</v>
      </c>
      <c r="E88" s="5">
        <v>12</v>
      </c>
    </row>
    <row r="89" spans="1:5" x14ac:dyDescent="0.25">
      <c r="A89" t="s">
        <v>40</v>
      </c>
      <c r="B89" t="s">
        <v>39</v>
      </c>
      <c r="C89" t="s">
        <v>15</v>
      </c>
      <c r="D89" s="4">
        <v>5775</v>
      </c>
      <c r="E89" s="5">
        <v>42</v>
      </c>
    </row>
    <row r="90" spans="1:5" x14ac:dyDescent="0.25">
      <c r="A90" t="s">
        <v>7</v>
      </c>
      <c r="B90" t="s">
        <v>38</v>
      </c>
      <c r="C90" t="s">
        <v>28</v>
      </c>
      <c r="D90" s="4">
        <v>5677</v>
      </c>
      <c r="E90" s="5">
        <v>258</v>
      </c>
    </row>
    <row r="91" spans="1:5" x14ac:dyDescent="0.25">
      <c r="A91" t="s">
        <v>40</v>
      </c>
      <c r="B91" t="s">
        <v>38</v>
      </c>
      <c r="C91" t="s">
        <v>13</v>
      </c>
      <c r="D91" s="4">
        <v>5670</v>
      </c>
      <c r="E91" s="5">
        <v>297</v>
      </c>
    </row>
    <row r="92" spans="1:5" x14ac:dyDescent="0.25">
      <c r="A92" t="s">
        <v>10</v>
      </c>
      <c r="B92" t="s">
        <v>38</v>
      </c>
      <c r="C92" t="s">
        <v>14</v>
      </c>
      <c r="D92" s="4">
        <v>5586</v>
      </c>
      <c r="E92" s="5">
        <v>525</v>
      </c>
    </row>
    <row r="93" spans="1:5" x14ac:dyDescent="0.25">
      <c r="A93" t="s">
        <v>7</v>
      </c>
      <c r="B93" t="s">
        <v>36</v>
      </c>
      <c r="C93" t="s">
        <v>29</v>
      </c>
      <c r="D93" s="4">
        <v>5551</v>
      </c>
      <c r="E93" s="5">
        <v>252</v>
      </c>
    </row>
    <row r="94" spans="1:5" x14ac:dyDescent="0.25">
      <c r="A94" t="s">
        <v>5</v>
      </c>
      <c r="B94" t="s">
        <v>38</v>
      </c>
      <c r="C94" t="s">
        <v>19</v>
      </c>
      <c r="D94" s="4">
        <v>5474</v>
      </c>
      <c r="E94" s="5">
        <v>168</v>
      </c>
    </row>
    <row r="95" spans="1:5" x14ac:dyDescent="0.25">
      <c r="A95" t="s">
        <v>40</v>
      </c>
      <c r="B95" t="s">
        <v>36</v>
      </c>
      <c r="C95" t="s">
        <v>25</v>
      </c>
      <c r="D95" s="4">
        <v>5439</v>
      </c>
      <c r="E95" s="5">
        <v>30</v>
      </c>
    </row>
    <row r="96" spans="1:5" x14ac:dyDescent="0.25">
      <c r="A96" t="s">
        <v>10</v>
      </c>
      <c r="B96" t="s">
        <v>34</v>
      </c>
      <c r="C96" t="s">
        <v>19</v>
      </c>
      <c r="D96" s="4">
        <v>5355</v>
      </c>
      <c r="E96" s="5">
        <v>204</v>
      </c>
    </row>
    <row r="97" spans="1:5" x14ac:dyDescent="0.25">
      <c r="A97" t="s">
        <v>7</v>
      </c>
      <c r="B97" t="s">
        <v>37</v>
      </c>
      <c r="C97" t="s">
        <v>26</v>
      </c>
      <c r="D97" s="4">
        <v>5306</v>
      </c>
      <c r="E97" s="5">
        <v>0</v>
      </c>
    </row>
    <row r="98" spans="1:5" x14ac:dyDescent="0.25">
      <c r="A98" t="s">
        <v>5</v>
      </c>
      <c r="B98" t="s">
        <v>39</v>
      </c>
      <c r="C98" t="s">
        <v>26</v>
      </c>
      <c r="D98" s="4">
        <v>5236</v>
      </c>
      <c r="E98" s="5">
        <v>51</v>
      </c>
    </row>
    <row r="99" spans="1:5" x14ac:dyDescent="0.25">
      <c r="A99" t="s">
        <v>7</v>
      </c>
      <c r="B99" t="s">
        <v>35</v>
      </c>
      <c r="C99" t="s">
        <v>28</v>
      </c>
      <c r="D99" s="4">
        <v>5194</v>
      </c>
      <c r="E99" s="5">
        <v>288</v>
      </c>
    </row>
    <row r="100" spans="1:5" x14ac:dyDescent="0.25">
      <c r="A100" t="s">
        <v>5</v>
      </c>
      <c r="B100" t="s">
        <v>38</v>
      </c>
      <c r="C100" t="s">
        <v>32</v>
      </c>
      <c r="D100" s="4">
        <v>5075</v>
      </c>
      <c r="E100" s="5">
        <v>21</v>
      </c>
    </row>
    <row r="101" spans="1:5" x14ac:dyDescent="0.25">
      <c r="A101" t="s">
        <v>40</v>
      </c>
      <c r="B101" t="s">
        <v>34</v>
      </c>
      <c r="C101" t="s">
        <v>17</v>
      </c>
      <c r="D101" s="4">
        <v>5019</v>
      </c>
      <c r="E101" s="5">
        <v>156</v>
      </c>
    </row>
    <row r="102" spans="1:5" x14ac:dyDescent="0.25">
      <c r="A102" t="s">
        <v>8</v>
      </c>
      <c r="B102" t="s">
        <v>36</v>
      </c>
      <c r="C102" t="s">
        <v>23</v>
      </c>
      <c r="D102" s="4">
        <v>5019</v>
      </c>
      <c r="E102" s="5">
        <v>150</v>
      </c>
    </row>
    <row r="103" spans="1:5" x14ac:dyDescent="0.25">
      <c r="A103" t="s">
        <v>8</v>
      </c>
      <c r="B103" t="s">
        <v>35</v>
      </c>
      <c r="C103" t="s">
        <v>22</v>
      </c>
      <c r="D103" s="4">
        <v>5012</v>
      </c>
      <c r="E103" s="5">
        <v>210</v>
      </c>
    </row>
    <row r="104" spans="1:5" x14ac:dyDescent="0.25">
      <c r="A104" t="s">
        <v>5</v>
      </c>
      <c r="B104" t="s">
        <v>37</v>
      </c>
      <c r="C104" t="s">
        <v>14</v>
      </c>
      <c r="D104" s="4">
        <v>4991</v>
      </c>
      <c r="E104" s="5">
        <v>12</v>
      </c>
    </row>
    <row r="105" spans="1:5" x14ac:dyDescent="0.25">
      <c r="A105" t="s">
        <v>10</v>
      </c>
      <c r="B105" t="s">
        <v>34</v>
      </c>
      <c r="C105" t="s">
        <v>26</v>
      </c>
      <c r="D105" s="4">
        <v>4991</v>
      </c>
      <c r="E105" s="5">
        <v>9</v>
      </c>
    </row>
    <row r="106" spans="1:5" x14ac:dyDescent="0.25">
      <c r="A106" t="s">
        <v>6</v>
      </c>
      <c r="B106" t="s">
        <v>36</v>
      </c>
      <c r="C106" t="s">
        <v>17</v>
      </c>
      <c r="D106" s="4">
        <v>4970</v>
      </c>
      <c r="E106" s="5">
        <v>156</v>
      </c>
    </row>
    <row r="107" spans="1:5" x14ac:dyDescent="0.25">
      <c r="A107" t="s">
        <v>3</v>
      </c>
      <c r="B107" t="s">
        <v>39</v>
      </c>
      <c r="C107" t="s">
        <v>26</v>
      </c>
      <c r="D107" s="4">
        <v>4956</v>
      </c>
      <c r="E107" s="5">
        <v>171</v>
      </c>
    </row>
    <row r="108" spans="1:5" x14ac:dyDescent="0.25">
      <c r="A108" t="s">
        <v>6</v>
      </c>
      <c r="B108" t="s">
        <v>37</v>
      </c>
      <c r="C108" t="s">
        <v>23</v>
      </c>
      <c r="D108" s="4">
        <v>4949</v>
      </c>
      <c r="E108" s="5">
        <v>189</v>
      </c>
    </row>
    <row r="109" spans="1:5" x14ac:dyDescent="0.25">
      <c r="A109" t="s">
        <v>41</v>
      </c>
      <c r="B109" t="s">
        <v>34</v>
      </c>
      <c r="C109" t="s">
        <v>23</v>
      </c>
      <c r="D109" s="4">
        <v>4935</v>
      </c>
      <c r="E109" s="5">
        <v>126</v>
      </c>
    </row>
    <row r="110" spans="1:5" x14ac:dyDescent="0.25">
      <c r="A110" t="s">
        <v>10</v>
      </c>
      <c r="B110" t="s">
        <v>39</v>
      </c>
      <c r="C110" t="s">
        <v>21</v>
      </c>
      <c r="D110" s="4">
        <v>4858</v>
      </c>
      <c r="E110" s="5">
        <v>279</v>
      </c>
    </row>
    <row r="111" spans="1:5" x14ac:dyDescent="0.25">
      <c r="A111" t="s">
        <v>2</v>
      </c>
      <c r="B111" t="s">
        <v>39</v>
      </c>
      <c r="C111" t="s">
        <v>15</v>
      </c>
      <c r="D111" s="4">
        <v>4802</v>
      </c>
      <c r="E111" s="5">
        <v>36</v>
      </c>
    </row>
    <row r="112" spans="1:5" x14ac:dyDescent="0.25">
      <c r="A112" t="s">
        <v>6</v>
      </c>
      <c r="B112" t="s">
        <v>35</v>
      </c>
      <c r="C112" t="s">
        <v>30</v>
      </c>
      <c r="D112" s="4">
        <v>4781</v>
      </c>
      <c r="E112" s="5">
        <v>123</v>
      </c>
    </row>
    <row r="113" spans="1:5" x14ac:dyDescent="0.25">
      <c r="A113" t="s">
        <v>41</v>
      </c>
      <c r="B113" t="s">
        <v>35</v>
      </c>
      <c r="C113" t="s">
        <v>13</v>
      </c>
      <c r="D113" s="4">
        <v>4760</v>
      </c>
      <c r="E113" s="5">
        <v>69</v>
      </c>
    </row>
    <row r="114" spans="1:5" x14ac:dyDescent="0.25">
      <c r="A114" t="s">
        <v>8</v>
      </c>
      <c r="B114" t="s">
        <v>35</v>
      </c>
      <c r="C114" t="s">
        <v>27</v>
      </c>
      <c r="D114" s="4">
        <v>4753</v>
      </c>
      <c r="E114" s="5">
        <v>300</v>
      </c>
    </row>
    <row r="115" spans="1:5" x14ac:dyDescent="0.25">
      <c r="A115" t="s">
        <v>5</v>
      </c>
      <c r="B115" t="s">
        <v>35</v>
      </c>
      <c r="C115" t="s">
        <v>31</v>
      </c>
      <c r="D115" s="4">
        <v>4753</v>
      </c>
      <c r="E115" s="5">
        <v>246</v>
      </c>
    </row>
    <row r="116" spans="1:5" x14ac:dyDescent="0.25">
      <c r="A116" t="s">
        <v>40</v>
      </c>
      <c r="B116" t="s">
        <v>35</v>
      </c>
      <c r="C116" t="s">
        <v>16</v>
      </c>
      <c r="D116" s="4">
        <v>4725</v>
      </c>
      <c r="E116" s="5">
        <v>174</v>
      </c>
    </row>
    <row r="117" spans="1:5" x14ac:dyDescent="0.25">
      <c r="A117" t="s">
        <v>10</v>
      </c>
      <c r="B117" t="s">
        <v>37</v>
      </c>
      <c r="C117" t="s">
        <v>23</v>
      </c>
      <c r="D117" s="4">
        <v>4683</v>
      </c>
      <c r="E117" s="5">
        <v>30</v>
      </c>
    </row>
    <row r="118" spans="1:5" x14ac:dyDescent="0.25">
      <c r="A118" t="s">
        <v>7</v>
      </c>
      <c r="B118" t="s">
        <v>35</v>
      </c>
      <c r="C118" t="s">
        <v>14</v>
      </c>
      <c r="D118" s="4">
        <v>4606</v>
      </c>
      <c r="E118" s="5">
        <v>63</v>
      </c>
    </row>
    <row r="119" spans="1:5" x14ac:dyDescent="0.25">
      <c r="A119" t="s">
        <v>3</v>
      </c>
      <c r="B119" t="s">
        <v>37</v>
      </c>
      <c r="C119" t="s">
        <v>29</v>
      </c>
      <c r="D119" s="4">
        <v>4592</v>
      </c>
      <c r="E119" s="5">
        <v>324</v>
      </c>
    </row>
    <row r="120" spans="1:5" x14ac:dyDescent="0.25">
      <c r="A120" t="s">
        <v>7</v>
      </c>
      <c r="B120" t="s">
        <v>35</v>
      </c>
      <c r="C120" t="s">
        <v>19</v>
      </c>
      <c r="D120" s="4">
        <v>4585</v>
      </c>
      <c r="E120" s="5">
        <v>240</v>
      </c>
    </row>
    <row r="121" spans="1:5" x14ac:dyDescent="0.25">
      <c r="A121" t="s">
        <v>7</v>
      </c>
      <c r="B121" t="s">
        <v>37</v>
      </c>
      <c r="C121" t="s">
        <v>17</v>
      </c>
      <c r="D121" s="4">
        <v>4487</v>
      </c>
      <c r="E121" s="5">
        <v>111</v>
      </c>
    </row>
    <row r="122" spans="1:5" x14ac:dyDescent="0.25">
      <c r="A122" t="s">
        <v>7</v>
      </c>
      <c r="B122" t="s">
        <v>37</v>
      </c>
      <c r="C122" t="s">
        <v>16</v>
      </c>
      <c r="D122" s="4">
        <v>4487</v>
      </c>
      <c r="E122" s="5">
        <v>333</v>
      </c>
    </row>
    <row r="123" spans="1:5" x14ac:dyDescent="0.25">
      <c r="A123" t="s">
        <v>5</v>
      </c>
      <c r="B123" t="s">
        <v>35</v>
      </c>
      <c r="C123" t="s">
        <v>29</v>
      </c>
      <c r="D123" s="4">
        <v>4480</v>
      </c>
      <c r="E123" s="5">
        <v>357</v>
      </c>
    </row>
    <row r="124" spans="1:5" x14ac:dyDescent="0.25">
      <c r="A124" t="s">
        <v>7</v>
      </c>
      <c r="B124" t="s">
        <v>39</v>
      </c>
      <c r="C124" t="s">
        <v>17</v>
      </c>
      <c r="D124" s="4">
        <v>4438</v>
      </c>
      <c r="E124" s="5">
        <v>246</v>
      </c>
    </row>
    <row r="125" spans="1:5" x14ac:dyDescent="0.25">
      <c r="A125" t="s">
        <v>40</v>
      </c>
      <c r="B125" t="s">
        <v>36</v>
      </c>
      <c r="C125" t="s">
        <v>13</v>
      </c>
      <c r="D125" s="4">
        <v>4424</v>
      </c>
      <c r="E125" s="5">
        <v>201</v>
      </c>
    </row>
    <row r="126" spans="1:5" x14ac:dyDescent="0.25">
      <c r="A126" t="s">
        <v>2</v>
      </c>
      <c r="B126" t="s">
        <v>38</v>
      </c>
      <c r="C126" t="s">
        <v>23</v>
      </c>
      <c r="D126" s="4">
        <v>4417</v>
      </c>
      <c r="E126" s="5">
        <v>153</v>
      </c>
    </row>
    <row r="127" spans="1:5" x14ac:dyDescent="0.25">
      <c r="A127" t="s">
        <v>2</v>
      </c>
      <c r="B127" t="s">
        <v>38</v>
      </c>
      <c r="C127" t="s">
        <v>31</v>
      </c>
      <c r="D127" s="4">
        <v>4326</v>
      </c>
      <c r="E127" s="5">
        <v>348</v>
      </c>
    </row>
    <row r="128" spans="1:5" x14ac:dyDescent="0.25">
      <c r="A128" t="s">
        <v>6</v>
      </c>
      <c r="B128" t="s">
        <v>36</v>
      </c>
      <c r="C128" t="s">
        <v>13</v>
      </c>
      <c r="D128" s="4">
        <v>4319</v>
      </c>
      <c r="E128" s="5">
        <v>30</v>
      </c>
    </row>
    <row r="129" spans="1:5" x14ac:dyDescent="0.25">
      <c r="A129" t="s">
        <v>9</v>
      </c>
      <c r="B129" t="s">
        <v>37</v>
      </c>
      <c r="C129" t="s">
        <v>25</v>
      </c>
      <c r="D129" s="4">
        <v>4305</v>
      </c>
      <c r="E129" s="5">
        <v>156</v>
      </c>
    </row>
    <row r="130" spans="1:5" x14ac:dyDescent="0.25">
      <c r="A130" t="s">
        <v>6</v>
      </c>
      <c r="B130" t="s">
        <v>34</v>
      </c>
      <c r="C130" t="s">
        <v>27</v>
      </c>
      <c r="D130" s="4">
        <v>4242</v>
      </c>
      <c r="E130" s="5">
        <v>207</v>
      </c>
    </row>
    <row r="131" spans="1:5" x14ac:dyDescent="0.25">
      <c r="A131" t="s">
        <v>9</v>
      </c>
      <c r="B131" t="s">
        <v>38</v>
      </c>
      <c r="C131" t="s">
        <v>24</v>
      </c>
      <c r="D131" s="4">
        <v>4137</v>
      </c>
      <c r="E131" s="5">
        <v>60</v>
      </c>
    </row>
    <row r="132" spans="1:5" x14ac:dyDescent="0.25">
      <c r="A132" t="s">
        <v>10</v>
      </c>
      <c r="B132" t="s">
        <v>34</v>
      </c>
      <c r="C132" t="s">
        <v>22</v>
      </c>
      <c r="D132" s="4">
        <v>4053</v>
      </c>
      <c r="E132" s="5">
        <v>24</v>
      </c>
    </row>
    <row r="133" spans="1:5" x14ac:dyDescent="0.25">
      <c r="A133" t="s">
        <v>40</v>
      </c>
      <c r="B133" t="s">
        <v>34</v>
      </c>
      <c r="C133" t="s">
        <v>19</v>
      </c>
      <c r="D133" s="4">
        <v>4018</v>
      </c>
      <c r="E133" s="5">
        <v>162</v>
      </c>
    </row>
    <row r="134" spans="1:5" x14ac:dyDescent="0.25">
      <c r="A134" t="s">
        <v>5</v>
      </c>
      <c r="B134" t="s">
        <v>39</v>
      </c>
      <c r="C134" t="s">
        <v>24</v>
      </c>
      <c r="D134" s="4">
        <v>4018</v>
      </c>
      <c r="E134" s="5">
        <v>171</v>
      </c>
    </row>
    <row r="135" spans="1:5" x14ac:dyDescent="0.25">
      <c r="A135" t="s">
        <v>2</v>
      </c>
      <c r="B135" t="s">
        <v>39</v>
      </c>
      <c r="C135" t="s">
        <v>33</v>
      </c>
      <c r="D135" s="4">
        <v>4018</v>
      </c>
      <c r="E135" s="5">
        <v>126</v>
      </c>
    </row>
    <row r="136" spans="1:5" x14ac:dyDescent="0.25">
      <c r="A136" t="s">
        <v>3</v>
      </c>
      <c r="B136" t="s">
        <v>37</v>
      </c>
      <c r="C136" t="s">
        <v>17</v>
      </c>
      <c r="D136" s="4">
        <v>3983</v>
      </c>
      <c r="E136" s="5">
        <v>144</v>
      </c>
    </row>
    <row r="137" spans="1:5" x14ac:dyDescent="0.25">
      <c r="A137" t="s">
        <v>41</v>
      </c>
      <c r="B137" t="s">
        <v>39</v>
      </c>
      <c r="C137" t="s">
        <v>14</v>
      </c>
      <c r="D137" s="4">
        <v>3976</v>
      </c>
      <c r="E137" s="5">
        <v>72</v>
      </c>
    </row>
    <row r="138" spans="1:5" x14ac:dyDescent="0.25">
      <c r="A138" t="s">
        <v>9</v>
      </c>
      <c r="B138" t="s">
        <v>39</v>
      </c>
      <c r="C138" t="s">
        <v>24</v>
      </c>
      <c r="D138" s="4">
        <v>3920</v>
      </c>
      <c r="E138" s="5">
        <v>306</v>
      </c>
    </row>
    <row r="139" spans="1:5" x14ac:dyDescent="0.25">
      <c r="A139" t="s">
        <v>6</v>
      </c>
      <c r="B139" t="s">
        <v>35</v>
      </c>
      <c r="C139" t="s">
        <v>27</v>
      </c>
      <c r="D139" s="4">
        <v>3864</v>
      </c>
      <c r="E139" s="5">
        <v>177</v>
      </c>
    </row>
    <row r="140" spans="1:5" x14ac:dyDescent="0.25">
      <c r="A140" t="s">
        <v>9</v>
      </c>
      <c r="B140" t="s">
        <v>38</v>
      </c>
      <c r="C140" t="s">
        <v>25</v>
      </c>
      <c r="D140" s="4">
        <v>3850</v>
      </c>
      <c r="E140" s="5">
        <v>102</v>
      </c>
    </row>
    <row r="141" spans="1:5" x14ac:dyDescent="0.25">
      <c r="A141" t="s">
        <v>7</v>
      </c>
      <c r="B141" t="s">
        <v>34</v>
      </c>
      <c r="C141" t="s">
        <v>15</v>
      </c>
      <c r="D141" s="4">
        <v>3829</v>
      </c>
      <c r="E141" s="5">
        <v>24</v>
      </c>
    </row>
    <row r="142" spans="1:5" x14ac:dyDescent="0.25">
      <c r="A142" t="s">
        <v>10</v>
      </c>
      <c r="B142" t="s">
        <v>35</v>
      </c>
      <c r="C142" t="s">
        <v>18</v>
      </c>
      <c r="D142" s="4">
        <v>3808</v>
      </c>
      <c r="E142" s="5">
        <v>279</v>
      </c>
    </row>
    <row r="143" spans="1:5" x14ac:dyDescent="0.25">
      <c r="A143" t="s">
        <v>40</v>
      </c>
      <c r="B143" t="s">
        <v>34</v>
      </c>
      <c r="C143" t="s">
        <v>33</v>
      </c>
      <c r="D143" s="4">
        <v>3794</v>
      </c>
      <c r="E143" s="5">
        <v>159</v>
      </c>
    </row>
    <row r="144" spans="1:5" x14ac:dyDescent="0.25">
      <c r="A144" t="s">
        <v>3</v>
      </c>
      <c r="B144" t="s">
        <v>36</v>
      </c>
      <c r="C144" t="s">
        <v>23</v>
      </c>
      <c r="D144" s="4">
        <v>3773</v>
      </c>
      <c r="E144" s="5">
        <v>165</v>
      </c>
    </row>
    <row r="145" spans="1:5" x14ac:dyDescent="0.25">
      <c r="A145" t="s">
        <v>6</v>
      </c>
      <c r="B145" t="s">
        <v>34</v>
      </c>
      <c r="C145" t="s">
        <v>17</v>
      </c>
      <c r="D145" s="4">
        <v>3759</v>
      </c>
      <c r="E145" s="5">
        <v>150</v>
      </c>
    </row>
    <row r="146" spans="1:5" x14ac:dyDescent="0.25">
      <c r="A146" t="s">
        <v>8</v>
      </c>
      <c r="B146" t="s">
        <v>38</v>
      </c>
      <c r="C146" t="s">
        <v>32</v>
      </c>
      <c r="D146" s="4">
        <v>3752</v>
      </c>
      <c r="E146" s="5">
        <v>213</v>
      </c>
    </row>
    <row r="147" spans="1:5" x14ac:dyDescent="0.25">
      <c r="A147" t="s">
        <v>3</v>
      </c>
      <c r="B147" t="s">
        <v>34</v>
      </c>
      <c r="C147" t="s">
        <v>28</v>
      </c>
      <c r="D147" s="4">
        <v>3689</v>
      </c>
      <c r="E147" s="5">
        <v>312</v>
      </c>
    </row>
    <row r="148" spans="1:5" x14ac:dyDescent="0.25">
      <c r="A148" t="s">
        <v>3</v>
      </c>
      <c r="B148" t="s">
        <v>39</v>
      </c>
      <c r="C148" t="s">
        <v>29</v>
      </c>
      <c r="D148" s="4">
        <v>3640</v>
      </c>
      <c r="E148" s="5">
        <v>51</v>
      </c>
    </row>
    <row r="149" spans="1:5" x14ac:dyDescent="0.25">
      <c r="A149" t="s">
        <v>8</v>
      </c>
      <c r="B149" t="s">
        <v>35</v>
      </c>
      <c r="C149" t="s">
        <v>30</v>
      </c>
      <c r="D149" s="4">
        <v>3598</v>
      </c>
      <c r="E149" s="5">
        <v>81</v>
      </c>
    </row>
    <row r="150" spans="1:5" x14ac:dyDescent="0.25">
      <c r="A150" t="s">
        <v>6</v>
      </c>
      <c r="B150" t="s">
        <v>37</v>
      </c>
      <c r="C150" t="s">
        <v>28</v>
      </c>
      <c r="D150" s="4">
        <v>3556</v>
      </c>
      <c r="E150" s="5">
        <v>459</v>
      </c>
    </row>
    <row r="151" spans="1:5" x14ac:dyDescent="0.25">
      <c r="A151" t="s">
        <v>2</v>
      </c>
      <c r="B151" t="s">
        <v>38</v>
      </c>
      <c r="C151" t="s">
        <v>4</v>
      </c>
      <c r="D151" s="4">
        <v>3549</v>
      </c>
      <c r="E151" s="5">
        <v>3</v>
      </c>
    </row>
    <row r="152" spans="1:5" x14ac:dyDescent="0.25">
      <c r="A152" t="s">
        <v>8</v>
      </c>
      <c r="B152" t="s">
        <v>34</v>
      </c>
      <c r="C152" t="s">
        <v>31</v>
      </c>
      <c r="D152" s="4">
        <v>3507</v>
      </c>
      <c r="E152" s="5">
        <v>288</v>
      </c>
    </row>
    <row r="153" spans="1:5" x14ac:dyDescent="0.25">
      <c r="A153" t="s">
        <v>10</v>
      </c>
      <c r="B153" t="s">
        <v>35</v>
      </c>
      <c r="C153" t="s">
        <v>14</v>
      </c>
      <c r="D153" s="4">
        <v>3472</v>
      </c>
      <c r="E153" s="5">
        <v>96</v>
      </c>
    </row>
    <row r="154" spans="1:5" x14ac:dyDescent="0.25">
      <c r="A154" t="s">
        <v>6</v>
      </c>
      <c r="B154" t="s">
        <v>34</v>
      </c>
      <c r="C154" t="s">
        <v>30</v>
      </c>
      <c r="D154" s="4">
        <v>3402</v>
      </c>
      <c r="E154" s="5">
        <v>366</v>
      </c>
    </row>
    <row r="155" spans="1:5" x14ac:dyDescent="0.25">
      <c r="A155" t="s">
        <v>41</v>
      </c>
      <c r="B155" t="s">
        <v>37</v>
      </c>
      <c r="C155" t="s">
        <v>20</v>
      </c>
      <c r="D155" s="4">
        <v>3388</v>
      </c>
      <c r="E155" s="5">
        <v>123</v>
      </c>
    </row>
    <row r="156" spans="1:5" x14ac:dyDescent="0.25">
      <c r="A156" t="s">
        <v>6</v>
      </c>
      <c r="B156" t="s">
        <v>34</v>
      </c>
      <c r="C156" t="s">
        <v>29</v>
      </c>
      <c r="D156" s="4">
        <v>3339</v>
      </c>
      <c r="E156" s="5">
        <v>75</v>
      </c>
    </row>
    <row r="157" spans="1:5" x14ac:dyDescent="0.25">
      <c r="A157" t="s">
        <v>3</v>
      </c>
      <c r="B157" t="s">
        <v>36</v>
      </c>
      <c r="C157" t="s">
        <v>25</v>
      </c>
      <c r="D157" s="4">
        <v>3339</v>
      </c>
      <c r="E157" s="5">
        <v>39</v>
      </c>
    </row>
    <row r="158" spans="1:5" x14ac:dyDescent="0.25">
      <c r="A158" t="s">
        <v>5</v>
      </c>
      <c r="B158" t="s">
        <v>36</v>
      </c>
      <c r="C158" t="s">
        <v>17</v>
      </c>
      <c r="D158" s="4">
        <v>3339</v>
      </c>
      <c r="E158" s="5">
        <v>348</v>
      </c>
    </row>
    <row r="159" spans="1:5" x14ac:dyDescent="0.25">
      <c r="A159" t="s">
        <v>7</v>
      </c>
      <c r="B159" t="s">
        <v>34</v>
      </c>
      <c r="C159" t="s">
        <v>32</v>
      </c>
      <c r="D159" s="4">
        <v>3262</v>
      </c>
      <c r="E159" s="5">
        <v>75</v>
      </c>
    </row>
    <row r="160" spans="1:5" x14ac:dyDescent="0.25">
      <c r="A160" t="s">
        <v>9</v>
      </c>
      <c r="B160" t="s">
        <v>39</v>
      </c>
      <c r="C160" t="s">
        <v>25</v>
      </c>
      <c r="D160" s="4">
        <v>3192</v>
      </c>
      <c r="E160" s="5">
        <v>72</v>
      </c>
    </row>
    <row r="161" spans="1:5" x14ac:dyDescent="0.25">
      <c r="A161" t="s">
        <v>40</v>
      </c>
      <c r="B161" t="s">
        <v>36</v>
      </c>
      <c r="C161" t="s">
        <v>27</v>
      </c>
      <c r="D161" s="4">
        <v>3164</v>
      </c>
      <c r="E161" s="5">
        <v>306</v>
      </c>
    </row>
    <row r="162" spans="1:5" x14ac:dyDescent="0.25">
      <c r="A162" t="s">
        <v>3</v>
      </c>
      <c r="B162" t="s">
        <v>34</v>
      </c>
      <c r="C162" t="s">
        <v>26</v>
      </c>
      <c r="D162" s="4">
        <v>3108</v>
      </c>
      <c r="E162" s="5">
        <v>54</v>
      </c>
    </row>
    <row r="163" spans="1:5" x14ac:dyDescent="0.25">
      <c r="A163" t="s">
        <v>40</v>
      </c>
      <c r="B163" t="s">
        <v>39</v>
      </c>
      <c r="C163" t="s">
        <v>28</v>
      </c>
      <c r="D163" s="4">
        <v>3101</v>
      </c>
      <c r="E163" s="5">
        <v>225</v>
      </c>
    </row>
    <row r="164" spans="1:5" x14ac:dyDescent="0.25">
      <c r="A164" t="s">
        <v>2</v>
      </c>
      <c r="B164" t="s">
        <v>36</v>
      </c>
      <c r="C164" t="s">
        <v>31</v>
      </c>
      <c r="D164" s="4">
        <v>3094</v>
      </c>
      <c r="E164" s="5">
        <v>246</v>
      </c>
    </row>
    <row r="165" spans="1:5" x14ac:dyDescent="0.25">
      <c r="A165" t="s">
        <v>10</v>
      </c>
      <c r="B165" t="s">
        <v>37</v>
      </c>
      <c r="C165" t="s">
        <v>28</v>
      </c>
      <c r="D165" s="4">
        <v>3059</v>
      </c>
      <c r="E165" s="5">
        <v>27</v>
      </c>
    </row>
    <row r="166" spans="1:5" x14ac:dyDescent="0.25">
      <c r="A166" t="s">
        <v>6</v>
      </c>
      <c r="B166" t="s">
        <v>39</v>
      </c>
      <c r="C166" t="s">
        <v>29</v>
      </c>
      <c r="D166" s="4">
        <v>3052</v>
      </c>
      <c r="E166" s="5">
        <v>378</v>
      </c>
    </row>
    <row r="167" spans="1:5" x14ac:dyDescent="0.25">
      <c r="A167" t="s">
        <v>6</v>
      </c>
      <c r="B167" t="s">
        <v>39</v>
      </c>
      <c r="C167" t="s">
        <v>24</v>
      </c>
      <c r="D167" s="4">
        <v>2989</v>
      </c>
      <c r="E167" s="5">
        <v>3</v>
      </c>
    </row>
    <row r="168" spans="1:5" x14ac:dyDescent="0.25">
      <c r="A168" t="s">
        <v>9</v>
      </c>
      <c r="B168" t="s">
        <v>36</v>
      </c>
      <c r="C168" t="s">
        <v>32</v>
      </c>
      <c r="D168" s="4">
        <v>2954</v>
      </c>
      <c r="E168" s="5">
        <v>189</v>
      </c>
    </row>
    <row r="169" spans="1:5" x14ac:dyDescent="0.25">
      <c r="A169" t="s">
        <v>41</v>
      </c>
      <c r="B169" t="s">
        <v>37</v>
      </c>
      <c r="C169" t="s">
        <v>21</v>
      </c>
      <c r="D169" s="4">
        <v>2933</v>
      </c>
      <c r="E169" s="5">
        <v>9</v>
      </c>
    </row>
    <row r="170" spans="1:5" x14ac:dyDescent="0.25">
      <c r="A170" t="s">
        <v>9</v>
      </c>
      <c r="B170" t="s">
        <v>37</v>
      </c>
      <c r="C170" t="s">
        <v>28</v>
      </c>
      <c r="D170" s="4">
        <v>2919</v>
      </c>
      <c r="E170" s="5">
        <v>45</v>
      </c>
    </row>
    <row r="171" spans="1:5" x14ac:dyDescent="0.25">
      <c r="A171" t="s">
        <v>3</v>
      </c>
      <c r="B171" t="s">
        <v>34</v>
      </c>
      <c r="C171" t="s">
        <v>17</v>
      </c>
      <c r="D171" s="4">
        <v>2919</v>
      </c>
      <c r="E171" s="5">
        <v>93</v>
      </c>
    </row>
    <row r="172" spans="1:5" x14ac:dyDescent="0.25">
      <c r="A172" t="s">
        <v>5</v>
      </c>
      <c r="B172" t="s">
        <v>34</v>
      </c>
      <c r="C172" t="s">
        <v>29</v>
      </c>
      <c r="D172" s="4">
        <v>2891</v>
      </c>
      <c r="E172" s="5">
        <v>102</v>
      </c>
    </row>
    <row r="173" spans="1:5" x14ac:dyDescent="0.25">
      <c r="A173" t="s">
        <v>7</v>
      </c>
      <c r="B173" t="s">
        <v>36</v>
      </c>
      <c r="C173" t="s">
        <v>19</v>
      </c>
      <c r="D173" s="4">
        <v>2870</v>
      </c>
      <c r="E173" s="5">
        <v>300</v>
      </c>
    </row>
    <row r="174" spans="1:5" x14ac:dyDescent="0.25">
      <c r="A174" t="s">
        <v>2</v>
      </c>
      <c r="B174" t="s">
        <v>37</v>
      </c>
      <c r="C174" t="s">
        <v>15</v>
      </c>
      <c r="D174" s="4">
        <v>2863</v>
      </c>
      <c r="E174" s="5">
        <v>42</v>
      </c>
    </row>
    <row r="175" spans="1:5" x14ac:dyDescent="0.25">
      <c r="A175" t="s">
        <v>9</v>
      </c>
      <c r="B175" t="s">
        <v>37</v>
      </c>
      <c r="C175" t="s">
        <v>26</v>
      </c>
      <c r="D175" s="4">
        <v>2856</v>
      </c>
      <c r="E175" s="5">
        <v>246</v>
      </c>
    </row>
    <row r="176" spans="1:5" x14ac:dyDescent="0.25">
      <c r="A176" t="s">
        <v>7</v>
      </c>
      <c r="B176" t="s">
        <v>35</v>
      </c>
      <c r="C176" t="s">
        <v>24</v>
      </c>
      <c r="D176" s="4">
        <v>2793</v>
      </c>
      <c r="E176" s="5">
        <v>114</v>
      </c>
    </row>
    <row r="177" spans="1:5" x14ac:dyDescent="0.25">
      <c r="A177" t="s">
        <v>40</v>
      </c>
      <c r="B177" t="s">
        <v>34</v>
      </c>
      <c r="C177" t="s">
        <v>23</v>
      </c>
      <c r="D177" s="4">
        <v>2779</v>
      </c>
      <c r="E177" s="5">
        <v>75</v>
      </c>
    </row>
    <row r="178" spans="1:5" x14ac:dyDescent="0.25">
      <c r="A178" t="s">
        <v>5</v>
      </c>
      <c r="B178" t="s">
        <v>35</v>
      </c>
      <c r="C178" t="s">
        <v>4</v>
      </c>
      <c r="D178" s="4">
        <v>2744</v>
      </c>
      <c r="E178" s="5">
        <v>9</v>
      </c>
    </row>
    <row r="179" spans="1:5" x14ac:dyDescent="0.25">
      <c r="A179" t="s">
        <v>9</v>
      </c>
      <c r="B179" t="s">
        <v>37</v>
      </c>
      <c r="C179" t="s">
        <v>23</v>
      </c>
      <c r="D179" s="4">
        <v>2737</v>
      </c>
      <c r="E179" s="5">
        <v>93</v>
      </c>
    </row>
    <row r="180" spans="1:5" x14ac:dyDescent="0.25">
      <c r="A180" t="s">
        <v>8</v>
      </c>
      <c r="B180" t="s">
        <v>35</v>
      </c>
      <c r="C180" t="s">
        <v>20</v>
      </c>
      <c r="D180" s="4">
        <v>2702</v>
      </c>
      <c r="E180" s="5">
        <v>363</v>
      </c>
    </row>
    <row r="181" spans="1:5" x14ac:dyDescent="0.25">
      <c r="A181" t="s">
        <v>6</v>
      </c>
      <c r="B181" t="s">
        <v>38</v>
      </c>
      <c r="C181" t="s">
        <v>31</v>
      </c>
      <c r="D181" s="4">
        <v>2681</v>
      </c>
      <c r="E181" s="5">
        <v>54</v>
      </c>
    </row>
    <row r="182" spans="1:5" x14ac:dyDescent="0.25">
      <c r="A182" t="s">
        <v>9</v>
      </c>
      <c r="B182" t="s">
        <v>38</v>
      </c>
      <c r="C182" t="s">
        <v>16</v>
      </c>
      <c r="D182" s="4">
        <v>2646</v>
      </c>
      <c r="E182" s="5">
        <v>120</v>
      </c>
    </row>
    <row r="183" spans="1:5" x14ac:dyDescent="0.25">
      <c r="A183" t="s">
        <v>7</v>
      </c>
      <c r="B183" t="s">
        <v>36</v>
      </c>
      <c r="C183" t="s">
        <v>18</v>
      </c>
      <c r="D183" s="4">
        <v>2646</v>
      </c>
      <c r="E183" s="5">
        <v>177</v>
      </c>
    </row>
    <row r="184" spans="1:5" x14ac:dyDescent="0.25">
      <c r="A184" t="s">
        <v>9</v>
      </c>
      <c r="B184" t="s">
        <v>39</v>
      </c>
      <c r="C184" t="s">
        <v>18</v>
      </c>
      <c r="D184" s="4">
        <v>2639</v>
      </c>
      <c r="E184" s="5">
        <v>204</v>
      </c>
    </row>
    <row r="185" spans="1:5" x14ac:dyDescent="0.25">
      <c r="A185" t="s">
        <v>3</v>
      </c>
      <c r="B185" t="s">
        <v>34</v>
      </c>
      <c r="C185" t="s">
        <v>20</v>
      </c>
      <c r="D185" s="4">
        <v>2583</v>
      </c>
      <c r="E185" s="5">
        <v>18</v>
      </c>
    </row>
    <row r="186" spans="1:5" x14ac:dyDescent="0.25">
      <c r="A186" t="s">
        <v>10</v>
      </c>
      <c r="B186" t="s">
        <v>35</v>
      </c>
      <c r="C186" t="s">
        <v>15</v>
      </c>
      <c r="D186" s="4">
        <v>2562</v>
      </c>
      <c r="E186" s="5">
        <v>6</v>
      </c>
    </row>
    <row r="187" spans="1:5" x14ac:dyDescent="0.25">
      <c r="A187" t="s">
        <v>40</v>
      </c>
      <c r="B187" t="s">
        <v>38</v>
      </c>
      <c r="C187" t="s">
        <v>25</v>
      </c>
      <c r="D187" s="4">
        <v>2541</v>
      </c>
      <c r="E187" s="5">
        <v>90</v>
      </c>
    </row>
    <row r="188" spans="1:5" x14ac:dyDescent="0.25">
      <c r="A188" t="s">
        <v>40</v>
      </c>
      <c r="B188" t="s">
        <v>38</v>
      </c>
      <c r="C188" t="s">
        <v>29</v>
      </c>
      <c r="D188" s="4">
        <v>2541</v>
      </c>
      <c r="E188" s="5">
        <v>45</v>
      </c>
    </row>
    <row r="189" spans="1:5" x14ac:dyDescent="0.25">
      <c r="A189" t="s">
        <v>7</v>
      </c>
      <c r="B189" t="s">
        <v>35</v>
      </c>
      <c r="C189" t="s">
        <v>27</v>
      </c>
      <c r="D189" s="4">
        <v>2478</v>
      </c>
      <c r="E189" s="5">
        <v>21</v>
      </c>
    </row>
    <row r="190" spans="1:5" x14ac:dyDescent="0.25">
      <c r="A190" t="s">
        <v>10</v>
      </c>
      <c r="B190" t="s">
        <v>36</v>
      </c>
      <c r="C190" t="s">
        <v>29</v>
      </c>
      <c r="D190" s="4">
        <v>2471</v>
      </c>
      <c r="E190" s="5">
        <v>342</v>
      </c>
    </row>
    <row r="191" spans="1:5" x14ac:dyDescent="0.25">
      <c r="A191" t="s">
        <v>3</v>
      </c>
      <c r="B191" t="s">
        <v>35</v>
      </c>
      <c r="C191" t="s">
        <v>25</v>
      </c>
      <c r="D191" s="4">
        <v>2464</v>
      </c>
      <c r="E191" s="5">
        <v>234</v>
      </c>
    </row>
    <row r="192" spans="1:5" x14ac:dyDescent="0.25">
      <c r="A192" t="s">
        <v>9</v>
      </c>
      <c r="B192" t="s">
        <v>38</v>
      </c>
      <c r="C192" t="s">
        <v>26</v>
      </c>
      <c r="D192" s="4">
        <v>2436</v>
      </c>
      <c r="E192" s="5">
        <v>99</v>
      </c>
    </row>
    <row r="193" spans="1:5" x14ac:dyDescent="0.25">
      <c r="A193" t="s">
        <v>9</v>
      </c>
      <c r="B193" t="s">
        <v>35</v>
      </c>
      <c r="C193" t="s">
        <v>27</v>
      </c>
      <c r="D193" s="4">
        <v>2429</v>
      </c>
      <c r="E193" s="5">
        <v>144</v>
      </c>
    </row>
    <row r="194" spans="1:5" x14ac:dyDescent="0.25">
      <c r="A194" t="s">
        <v>3</v>
      </c>
      <c r="B194" t="s">
        <v>35</v>
      </c>
      <c r="C194" t="s">
        <v>14</v>
      </c>
      <c r="D194" s="4">
        <v>2415</v>
      </c>
      <c r="E194" s="5">
        <v>255</v>
      </c>
    </row>
    <row r="195" spans="1:5" x14ac:dyDescent="0.25">
      <c r="A195" t="s">
        <v>5</v>
      </c>
      <c r="B195" t="s">
        <v>35</v>
      </c>
      <c r="C195" t="s">
        <v>18</v>
      </c>
      <c r="D195" s="4">
        <v>2415</v>
      </c>
      <c r="E195" s="5">
        <v>15</v>
      </c>
    </row>
    <row r="196" spans="1:5" x14ac:dyDescent="0.25">
      <c r="A196" t="s">
        <v>9</v>
      </c>
      <c r="B196" t="s">
        <v>38</v>
      </c>
      <c r="C196" t="s">
        <v>17</v>
      </c>
      <c r="D196" s="4">
        <v>2408</v>
      </c>
      <c r="E196" s="5">
        <v>9</v>
      </c>
    </row>
    <row r="197" spans="1:5" x14ac:dyDescent="0.25">
      <c r="A197" t="s">
        <v>41</v>
      </c>
      <c r="B197" t="s">
        <v>37</v>
      </c>
      <c r="C197" t="s">
        <v>26</v>
      </c>
      <c r="D197" s="4">
        <v>2324</v>
      </c>
      <c r="E197" s="5">
        <v>177</v>
      </c>
    </row>
    <row r="198" spans="1:5" x14ac:dyDescent="0.25">
      <c r="A198" t="s">
        <v>10</v>
      </c>
      <c r="B198" t="s">
        <v>36</v>
      </c>
      <c r="C198" t="s">
        <v>23</v>
      </c>
      <c r="D198" s="4">
        <v>2317</v>
      </c>
      <c r="E198" s="5">
        <v>261</v>
      </c>
    </row>
    <row r="199" spans="1:5" x14ac:dyDescent="0.25">
      <c r="A199" t="s">
        <v>6</v>
      </c>
      <c r="B199" t="s">
        <v>38</v>
      </c>
      <c r="C199" t="s">
        <v>13</v>
      </c>
      <c r="D199" s="4">
        <v>2317</v>
      </c>
      <c r="E199" s="5">
        <v>123</v>
      </c>
    </row>
    <row r="200" spans="1:5" x14ac:dyDescent="0.25">
      <c r="A200" t="s">
        <v>40</v>
      </c>
      <c r="B200" t="s">
        <v>34</v>
      </c>
      <c r="C200" t="s">
        <v>27</v>
      </c>
      <c r="D200" s="4">
        <v>2289</v>
      </c>
      <c r="E200" s="5">
        <v>135</v>
      </c>
    </row>
    <row r="201" spans="1:5" x14ac:dyDescent="0.25">
      <c r="A201" t="s">
        <v>40</v>
      </c>
      <c r="B201" t="s">
        <v>35</v>
      </c>
      <c r="C201" t="s">
        <v>30</v>
      </c>
      <c r="D201" s="4">
        <v>2275</v>
      </c>
      <c r="E201" s="5">
        <v>447</v>
      </c>
    </row>
    <row r="202" spans="1:5" x14ac:dyDescent="0.25">
      <c r="A202" t="s">
        <v>8</v>
      </c>
      <c r="B202" t="s">
        <v>38</v>
      </c>
      <c r="C202" t="s">
        <v>27</v>
      </c>
      <c r="D202" s="4">
        <v>2268</v>
      </c>
      <c r="E202" s="5">
        <v>63</v>
      </c>
    </row>
    <row r="203" spans="1:5" x14ac:dyDescent="0.25">
      <c r="A203" t="s">
        <v>7</v>
      </c>
      <c r="B203" t="s">
        <v>34</v>
      </c>
      <c r="C203" t="s">
        <v>33</v>
      </c>
      <c r="D203" s="4">
        <v>2226</v>
      </c>
      <c r="E203" s="5">
        <v>48</v>
      </c>
    </row>
    <row r="204" spans="1:5" x14ac:dyDescent="0.25">
      <c r="A204" t="s">
        <v>6</v>
      </c>
      <c r="B204" t="s">
        <v>34</v>
      </c>
      <c r="C204" t="s">
        <v>16</v>
      </c>
      <c r="D204" s="4">
        <v>2219</v>
      </c>
      <c r="E204" s="5">
        <v>75</v>
      </c>
    </row>
    <row r="205" spans="1:5" x14ac:dyDescent="0.25">
      <c r="A205" t="s">
        <v>3</v>
      </c>
      <c r="B205" t="s">
        <v>34</v>
      </c>
      <c r="C205" t="s">
        <v>23</v>
      </c>
      <c r="D205" s="4">
        <v>2212</v>
      </c>
      <c r="E205" s="5">
        <v>117</v>
      </c>
    </row>
    <row r="206" spans="1:5" x14ac:dyDescent="0.25">
      <c r="A206" t="s">
        <v>10</v>
      </c>
      <c r="B206" t="s">
        <v>38</v>
      </c>
      <c r="C206" t="s">
        <v>22</v>
      </c>
      <c r="D206" s="4">
        <v>2205</v>
      </c>
      <c r="E206" s="5">
        <v>141</v>
      </c>
    </row>
    <row r="207" spans="1:5" x14ac:dyDescent="0.25">
      <c r="A207" t="s">
        <v>7</v>
      </c>
      <c r="B207" t="s">
        <v>34</v>
      </c>
      <c r="C207" t="s">
        <v>20</v>
      </c>
      <c r="D207" s="4">
        <v>2205</v>
      </c>
      <c r="E207" s="5">
        <v>138</v>
      </c>
    </row>
    <row r="208" spans="1:5" x14ac:dyDescent="0.25">
      <c r="A208" t="s">
        <v>7</v>
      </c>
      <c r="B208" t="s">
        <v>36</v>
      </c>
      <c r="C208" t="s">
        <v>31</v>
      </c>
      <c r="D208" s="4">
        <v>2149</v>
      </c>
      <c r="E208" s="5">
        <v>117</v>
      </c>
    </row>
    <row r="209" spans="1:5" x14ac:dyDescent="0.25">
      <c r="A209" t="s">
        <v>9</v>
      </c>
      <c r="B209" t="s">
        <v>36</v>
      </c>
      <c r="C209" t="s">
        <v>25</v>
      </c>
      <c r="D209" s="4">
        <v>2142</v>
      </c>
      <c r="E209" s="5">
        <v>114</v>
      </c>
    </row>
    <row r="210" spans="1:5" x14ac:dyDescent="0.25">
      <c r="A210" t="s">
        <v>7</v>
      </c>
      <c r="B210" t="s">
        <v>35</v>
      </c>
      <c r="C210" t="s">
        <v>16</v>
      </c>
      <c r="D210" s="4">
        <v>2135</v>
      </c>
      <c r="E210" s="5">
        <v>27</v>
      </c>
    </row>
    <row r="211" spans="1:5" x14ac:dyDescent="0.25">
      <c r="A211" t="s">
        <v>3</v>
      </c>
      <c r="B211" t="s">
        <v>35</v>
      </c>
      <c r="C211" t="s">
        <v>29</v>
      </c>
      <c r="D211" s="4">
        <v>2114</v>
      </c>
      <c r="E211" s="5">
        <v>66</v>
      </c>
    </row>
    <row r="212" spans="1:5" x14ac:dyDescent="0.25">
      <c r="A212" t="s">
        <v>41</v>
      </c>
      <c r="B212" t="s">
        <v>35</v>
      </c>
      <c r="C212" t="s">
        <v>15</v>
      </c>
      <c r="D212" s="4">
        <v>2114</v>
      </c>
      <c r="E212" s="5">
        <v>186</v>
      </c>
    </row>
    <row r="213" spans="1:5" x14ac:dyDescent="0.25">
      <c r="A213" t="s">
        <v>6</v>
      </c>
      <c r="B213" t="s">
        <v>39</v>
      </c>
      <c r="C213" t="s">
        <v>25</v>
      </c>
      <c r="D213" s="4">
        <v>2100</v>
      </c>
      <c r="E213" s="5">
        <v>414</v>
      </c>
    </row>
    <row r="214" spans="1:5" x14ac:dyDescent="0.25">
      <c r="A214" t="s">
        <v>8</v>
      </c>
      <c r="B214" t="s">
        <v>35</v>
      </c>
      <c r="C214" t="s">
        <v>29</v>
      </c>
      <c r="D214" s="4">
        <v>2023</v>
      </c>
      <c r="E214" s="5">
        <v>168</v>
      </c>
    </row>
    <row r="215" spans="1:5" x14ac:dyDescent="0.25">
      <c r="A215" t="s">
        <v>3</v>
      </c>
      <c r="B215" t="s">
        <v>35</v>
      </c>
      <c r="C215" t="s">
        <v>23</v>
      </c>
      <c r="D215" s="4">
        <v>2023</v>
      </c>
      <c r="E215" s="5">
        <v>78</v>
      </c>
    </row>
    <row r="216" spans="1:5" x14ac:dyDescent="0.25">
      <c r="A216" t="s">
        <v>2</v>
      </c>
      <c r="B216" t="s">
        <v>39</v>
      </c>
      <c r="C216" t="s">
        <v>16</v>
      </c>
      <c r="D216" s="4">
        <v>2016</v>
      </c>
      <c r="E216" s="5">
        <v>117</v>
      </c>
    </row>
    <row r="217" spans="1:5" x14ac:dyDescent="0.25">
      <c r="A217" t="s">
        <v>8</v>
      </c>
      <c r="B217" t="s">
        <v>34</v>
      </c>
      <c r="C217" t="s">
        <v>16</v>
      </c>
      <c r="D217" s="4">
        <v>2009</v>
      </c>
      <c r="E217" s="5">
        <v>219</v>
      </c>
    </row>
    <row r="218" spans="1:5" x14ac:dyDescent="0.25">
      <c r="A218" t="s">
        <v>40</v>
      </c>
      <c r="B218" t="s">
        <v>38</v>
      </c>
      <c r="C218" t="s">
        <v>31</v>
      </c>
      <c r="D218" s="4">
        <v>1988</v>
      </c>
      <c r="E218" s="5">
        <v>39</v>
      </c>
    </row>
    <row r="219" spans="1:5" x14ac:dyDescent="0.25">
      <c r="A219" t="s">
        <v>10</v>
      </c>
      <c r="B219" t="s">
        <v>35</v>
      </c>
      <c r="C219" t="s">
        <v>20</v>
      </c>
      <c r="D219" s="4">
        <v>1974</v>
      </c>
      <c r="E219" s="5">
        <v>195</v>
      </c>
    </row>
    <row r="220" spans="1:5" x14ac:dyDescent="0.25">
      <c r="A220" t="s">
        <v>7</v>
      </c>
      <c r="B220" t="s">
        <v>34</v>
      </c>
      <c r="C220" t="s">
        <v>14</v>
      </c>
      <c r="D220" s="4">
        <v>1932</v>
      </c>
      <c r="E220" s="5">
        <v>369</v>
      </c>
    </row>
    <row r="221" spans="1:5" x14ac:dyDescent="0.25">
      <c r="A221" t="s">
        <v>41</v>
      </c>
      <c r="B221" t="s">
        <v>36</v>
      </c>
      <c r="C221" t="s">
        <v>19</v>
      </c>
      <c r="D221" s="4">
        <v>1925</v>
      </c>
      <c r="E221" s="5">
        <v>192</v>
      </c>
    </row>
    <row r="222" spans="1:5" x14ac:dyDescent="0.25">
      <c r="A222" t="s">
        <v>6</v>
      </c>
      <c r="B222" t="s">
        <v>37</v>
      </c>
      <c r="C222" t="s">
        <v>16</v>
      </c>
      <c r="D222" s="4">
        <v>1904</v>
      </c>
      <c r="E222" s="5">
        <v>405</v>
      </c>
    </row>
    <row r="223" spans="1:5" x14ac:dyDescent="0.25">
      <c r="A223" t="s">
        <v>8</v>
      </c>
      <c r="B223" t="s">
        <v>37</v>
      </c>
      <c r="C223" t="s">
        <v>22</v>
      </c>
      <c r="D223" s="4">
        <v>1890</v>
      </c>
      <c r="E223" s="5">
        <v>195</v>
      </c>
    </row>
    <row r="224" spans="1:5" x14ac:dyDescent="0.25">
      <c r="A224" t="s">
        <v>2</v>
      </c>
      <c r="B224" t="s">
        <v>39</v>
      </c>
      <c r="C224" t="s">
        <v>25</v>
      </c>
      <c r="D224" s="4">
        <v>1785</v>
      </c>
      <c r="E224" s="5">
        <v>462</v>
      </c>
    </row>
    <row r="225" spans="1:5" x14ac:dyDescent="0.25">
      <c r="A225" t="s">
        <v>7</v>
      </c>
      <c r="B225" t="s">
        <v>38</v>
      </c>
      <c r="C225" t="s">
        <v>18</v>
      </c>
      <c r="D225" s="4">
        <v>1778</v>
      </c>
      <c r="E225" s="5">
        <v>270</v>
      </c>
    </row>
    <row r="226" spans="1:5" x14ac:dyDescent="0.25">
      <c r="A226" t="s">
        <v>8</v>
      </c>
      <c r="B226" t="s">
        <v>37</v>
      </c>
      <c r="C226" t="s">
        <v>19</v>
      </c>
      <c r="D226" s="4">
        <v>1771</v>
      </c>
      <c r="E226" s="5">
        <v>204</v>
      </c>
    </row>
    <row r="227" spans="1:5" x14ac:dyDescent="0.25">
      <c r="A227" t="s">
        <v>8</v>
      </c>
      <c r="B227" t="s">
        <v>38</v>
      </c>
      <c r="C227" t="s">
        <v>23</v>
      </c>
      <c r="D227" s="4">
        <v>1701</v>
      </c>
      <c r="E227" s="5">
        <v>234</v>
      </c>
    </row>
    <row r="228" spans="1:5" x14ac:dyDescent="0.25">
      <c r="A228" t="s">
        <v>5</v>
      </c>
      <c r="B228" t="s">
        <v>34</v>
      </c>
      <c r="C228" t="s">
        <v>33</v>
      </c>
      <c r="D228" s="4">
        <v>1652</v>
      </c>
      <c r="E228" s="5">
        <v>93</v>
      </c>
    </row>
    <row r="229" spans="1:5" x14ac:dyDescent="0.25">
      <c r="A229" t="s">
        <v>3</v>
      </c>
      <c r="B229" t="s">
        <v>39</v>
      </c>
      <c r="C229" t="s">
        <v>28</v>
      </c>
      <c r="D229" s="4">
        <v>1652</v>
      </c>
      <c r="E229" s="5">
        <v>102</v>
      </c>
    </row>
    <row r="230" spans="1:5" x14ac:dyDescent="0.25">
      <c r="A230" t="s">
        <v>6</v>
      </c>
      <c r="B230" t="s">
        <v>39</v>
      </c>
      <c r="C230" t="s">
        <v>30</v>
      </c>
      <c r="D230" s="4">
        <v>1638</v>
      </c>
      <c r="E230" s="5">
        <v>63</v>
      </c>
    </row>
    <row r="231" spans="1:5" x14ac:dyDescent="0.25">
      <c r="A231" t="s">
        <v>40</v>
      </c>
      <c r="B231" t="s">
        <v>35</v>
      </c>
      <c r="C231" t="s">
        <v>24</v>
      </c>
      <c r="D231" s="4">
        <v>1638</v>
      </c>
      <c r="E231" s="5">
        <v>48</v>
      </c>
    </row>
    <row r="232" spans="1:5" x14ac:dyDescent="0.25">
      <c r="A232" t="s">
        <v>40</v>
      </c>
      <c r="B232" t="s">
        <v>37</v>
      </c>
      <c r="C232" t="s">
        <v>30</v>
      </c>
      <c r="D232" s="4">
        <v>1624</v>
      </c>
      <c r="E232" s="5">
        <v>114</v>
      </c>
    </row>
    <row r="233" spans="1:5" x14ac:dyDescent="0.25">
      <c r="A233" t="s">
        <v>40</v>
      </c>
      <c r="B233" t="s">
        <v>35</v>
      </c>
      <c r="C233" t="s">
        <v>29</v>
      </c>
      <c r="D233" s="4">
        <v>1617</v>
      </c>
      <c r="E233" s="5">
        <v>126</v>
      </c>
    </row>
    <row r="234" spans="1:5" x14ac:dyDescent="0.25">
      <c r="A234" t="s">
        <v>2</v>
      </c>
      <c r="B234" t="s">
        <v>35</v>
      </c>
      <c r="C234" t="s">
        <v>17</v>
      </c>
      <c r="D234" s="4">
        <v>1589</v>
      </c>
      <c r="E234" s="5">
        <v>303</v>
      </c>
    </row>
    <row r="235" spans="1:5" x14ac:dyDescent="0.25">
      <c r="A235" t="s">
        <v>7</v>
      </c>
      <c r="B235" t="s">
        <v>34</v>
      </c>
      <c r="C235" t="s">
        <v>25</v>
      </c>
      <c r="D235" s="4">
        <v>1568</v>
      </c>
      <c r="E235" s="5">
        <v>96</v>
      </c>
    </row>
    <row r="236" spans="1:5" x14ac:dyDescent="0.25">
      <c r="A236" t="s">
        <v>2</v>
      </c>
      <c r="B236" t="s">
        <v>39</v>
      </c>
      <c r="C236" t="s">
        <v>22</v>
      </c>
      <c r="D236" s="4">
        <v>1568</v>
      </c>
      <c r="E236" s="5">
        <v>141</v>
      </c>
    </row>
    <row r="237" spans="1:5" x14ac:dyDescent="0.25">
      <c r="A237" t="s">
        <v>8</v>
      </c>
      <c r="B237" t="s">
        <v>39</v>
      </c>
      <c r="C237" t="s">
        <v>26</v>
      </c>
      <c r="D237" s="4">
        <v>1561</v>
      </c>
      <c r="E237" s="5">
        <v>27</v>
      </c>
    </row>
    <row r="238" spans="1:5" x14ac:dyDescent="0.25">
      <c r="A238" t="s">
        <v>41</v>
      </c>
      <c r="B238" t="s">
        <v>37</v>
      </c>
      <c r="C238" t="s">
        <v>30</v>
      </c>
      <c r="D238" s="4">
        <v>1526</v>
      </c>
      <c r="E238" s="5">
        <v>240</v>
      </c>
    </row>
    <row r="239" spans="1:5" x14ac:dyDescent="0.25">
      <c r="A239" t="s">
        <v>5</v>
      </c>
      <c r="B239" t="s">
        <v>36</v>
      </c>
      <c r="C239" t="s">
        <v>30</v>
      </c>
      <c r="D239" s="4">
        <v>1526</v>
      </c>
      <c r="E239" s="5">
        <v>105</v>
      </c>
    </row>
    <row r="240" spans="1:5" x14ac:dyDescent="0.25">
      <c r="A240" t="s">
        <v>6</v>
      </c>
      <c r="B240" t="s">
        <v>37</v>
      </c>
      <c r="C240" t="s">
        <v>18</v>
      </c>
      <c r="D240" s="4">
        <v>1505</v>
      </c>
      <c r="E240" s="5">
        <v>102</v>
      </c>
    </row>
    <row r="241" spans="1:5" x14ac:dyDescent="0.25">
      <c r="A241" t="s">
        <v>41</v>
      </c>
      <c r="B241" t="s">
        <v>34</v>
      </c>
      <c r="C241" t="s">
        <v>17</v>
      </c>
      <c r="D241" s="4">
        <v>1463</v>
      </c>
      <c r="E241" s="5">
        <v>39</v>
      </c>
    </row>
    <row r="242" spans="1:5" x14ac:dyDescent="0.25">
      <c r="A242" t="s">
        <v>6</v>
      </c>
      <c r="B242" t="s">
        <v>34</v>
      </c>
      <c r="C242" t="s">
        <v>15</v>
      </c>
      <c r="D242" s="4">
        <v>1442</v>
      </c>
      <c r="E242" s="5">
        <v>15</v>
      </c>
    </row>
    <row r="243" spans="1:5" x14ac:dyDescent="0.25">
      <c r="A243" t="s">
        <v>10</v>
      </c>
      <c r="B243" t="s">
        <v>34</v>
      </c>
      <c r="C243" t="s">
        <v>25</v>
      </c>
      <c r="D243" s="4">
        <v>1428</v>
      </c>
      <c r="E243" s="5">
        <v>93</v>
      </c>
    </row>
    <row r="244" spans="1:5" x14ac:dyDescent="0.25">
      <c r="A244" t="s">
        <v>10</v>
      </c>
      <c r="B244" t="s">
        <v>36</v>
      </c>
      <c r="C244" t="s">
        <v>27</v>
      </c>
      <c r="D244" s="4">
        <v>1407</v>
      </c>
      <c r="E244" s="5">
        <v>72</v>
      </c>
    </row>
    <row r="245" spans="1:5" x14ac:dyDescent="0.25">
      <c r="A245" t="s">
        <v>6</v>
      </c>
      <c r="B245" t="s">
        <v>36</v>
      </c>
      <c r="C245" t="s">
        <v>29</v>
      </c>
      <c r="D245" s="4">
        <v>1400</v>
      </c>
      <c r="E245" s="5">
        <v>135</v>
      </c>
    </row>
    <row r="246" spans="1:5" x14ac:dyDescent="0.25">
      <c r="A246" t="s">
        <v>6</v>
      </c>
      <c r="B246" t="s">
        <v>35</v>
      </c>
      <c r="C246" t="s">
        <v>4</v>
      </c>
      <c r="D246" s="4">
        <v>1302</v>
      </c>
      <c r="E246" s="5">
        <v>402</v>
      </c>
    </row>
    <row r="247" spans="1:5" x14ac:dyDescent="0.25">
      <c r="A247" t="s">
        <v>7</v>
      </c>
      <c r="B247" t="s">
        <v>38</v>
      </c>
      <c r="C247" t="s">
        <v>14</v>
      </c>
      <c r="D247" s="4">
        <v>1281</v>
      </c>
      <c r="E247" s="5">
        <v>75</v>
      </c>
    </row>
    <row r="248" spans="1:5" x14ac:dyDescent="0.25">
      <c r="A248" t="s">
        <v>3</v>
      </c>
      <c r="B248" t="s">
        <v>36</v>
      </c>
      <c r="C248" t="s">
        <v>19</v>
      </c>
      <c r="D248" s="4">
        <v>1281</v>
      </c>
      <c r="E248" s="5">
        <v>18</v>
      </c>
    </row>
    <row r="249" spans="1:5" x14ac:dyDescent="0.25">
      <c r="A249" t="s">
        <v>41</v>
      </c>
      <c r="B249" t="s">
        <v>34</v>
      </c>
      <c r="C249" t="s">
        <v>16</v>
      </c>
      <c r="D249" s="4">
        <v>1274</v>
      </c>
      <c r="E249" s="5">
        <v>225</v>
      </c>
    </row>
    <row r="250" spans="1:5" x14ac:dyDescent="0.25">
      <c r="A250" t="s">
        <v>6</v>
      </c>
      <c r="B250" t="s">
        <v>38</v>
      </c>
      <c r="C250" t="s">
        <v>27</v>
      </c>
      <c r="D250" s="4">
        <v>1134</v>
      </c>
      <c r="E250" s="5">
        <v>282</v>
      </c>
    </row>
    <row r="251" spans="1:5" x14ac:dyDescent="0.25">
      <c r="A251" t="s">
        <v>9</v>
      </c>
      <c r="B251" t="s">
        <v>37</v>
      </c>
      <c r="C251" t="s">
        <v>29</v>
      </c>
      <c r="D251" s="4">
        <v>1085</v>
      </c>
      <c r="E251" s="5">
        <v>273</v>
      </c>
    </row>
    <row r="252" spans="1:5" x14ac:dyDescent="0.25">
      <c r="A252" t="s">
        <v>6</v>
      </c>
      <c r="B252" t="s">
        <v>35</v>
      </c>
      <c r="C252" t="s">
        <v>20</v>
      </c>
      <c r="D252" s="4">
        <v>1071</v>
      </c>
      <c r="E252" s="5">
        <v>270</v>
      </c>
    </row>
    <row r="253" spans="1:5" x14ac:dyDescent="0.25">
      <c r="A253" t="s">
        <v>2</v>
      </c>
      <c r="B253" t="s">
        <v>37</v>
      </c>
      <c r="C253" t="s">
        <v>14</v>
      </c>
      <c r="D253" s="4">
        <v>1057</v>
      </c>
      <c r="E253" s="5">
        <v>54</v>
      </c>
    </row>
    <row r="254" spans="1:5" x14ac:dyDescent="0.25">
      <c r="A254" t="s">
        <v>3</v>
      </c>
      <c r="B254" t="s">
        <v>36</v>
      </c>
      <c r="C254" t="s">
        <v>28</v>
      </c>
      <c r="D254" s="4">
        <v>973</v>
      </c>
      <c r="E254" s="5">
        <v>162</v>
      </c>
    </row>
    <row r="255" spans="1:5" x14ac:dyDescent="0.25">
      <c r="A255" t="s">
        <v>7</v>
      </c>
      <c r="B255" t="s">
        <v>39</v>
      </c>
      <c r="C255" t="s">
        <v>27</v>
      </c>
      <c r="D255" s="4">
        <v>966</v>
      </c>
      <c r="E255" s="5">
        <v>198</v>
      </c>
    </row>
    <row r="256" spans="1:5" x14ac:dyDescent="0.25">
      <c r="A256" t="s">
        <v>9</v>
      </c>
      <c r="B256" t="s">
        <v>35</v>
      </c>
      <c r="C256" t="s">
        <v>4</v>
      </c>
      <c r="D256" s="4">
        <v>959</v>
      </c>
      <c r="E256" s="5">
        <v>147</v>
      </c>
    </row>
    <row r="257" spans="1:5" x14ac:dyDescent="0.25">
      <c r="A257" t="s">
        <v>6</v>
      </c>
      <c r="B257" t="s">
        <v>38</v>
      </c>
      <c r="C257" t="s">
        <v>33</v>
      </c>
      <c r="D257" s="4">
        <v>959</v>
      </c>
      <c r="E257" s="5">
        <v>135</v>
      </c>
    </row>
    <row r="258" spans="1:5" x14ac:dyDescent="0.25">
      <c r="A258" t="s">
        <v>10</v>
      </c>
      <c r="B258" t="s">
        <v>36</v>
      </c>
      <c r="C258" t="s">
        <v>13</v>
      </c>
      <c r="D258" s="4">
        <v>945</v>
      </c>
      <c r="E258" s="5">
        <v>75</v>
      </c>
    </row>
    <row r="259" spans="1:5" x14ac:dyDescent="0.25">
      <c r="A259" t="s">
        <v>6</v>
      </c>
      <c r="B259" t="s">
        <v>38</v>
      </c>
      <c r="C259" t="s">
        <v>16</v>
      </c>
      <c r="D259" s="4">
        <v>938</v>
      </c>
      <c r="E259" s="5">
        <v>6</v>
      </c>
    </row>
    <row r="260" spans="1:5" x14ac:dyDescent="0.25">
      <c r="A260" t="s">
        <v>9</v>
      </c>
      <c r="B260" t="s">
        <v>34</v>
      </c>
      <c r="C260" t="s">
        <v>16</v>
      </c>
      <c r="D260" s="4">
        <v>938</v>
      </c>
      <c r="E260" s="5">
        <v>189</v>
      </c>
    </row>
    <row r="261" spans="1:5" x14ac:dyDescent="0.25">
      <c r="A261" t="s">
        <v>3</v>
      </c>
      <c r="B261" t="s">
        <v>37</v>
      </c>
      <c r="C261" t="s">
        <v>4</v>
      </c>
      <c r="D261" s="4">
        <v>938</v>
      </c>
      <c r="E261" s="5">
        <v>366</v>
      </c>
    </row>
    <row r="262" spans="1:5" x14ac:dyDescent="0.25">
      <c r="A262" t="s">
        <v>5</v>
      </c>
      <c r="B262" t="s">
        <v>34</v>
      </c>
      <c r="C262" t="s">
        <v>19</v>
      </c>
      <c r="D262" s="4">
        <v>861</v>
      </c>
      <c r="E262" s="5">
        <v>195</v>
      </c>
    </row>
    <row r="263" spans="1:5" x14ac:dyDescent="0.25">
      <c r="A263" t="s">
        <v>41</v>
      </c>
      <c r="B263" t="s">
        <v>36</v>
      </c>
      <c r="C263" t="s">
        <v>28</v>
      </c>
      <c r="D263" s="4">
        <v>854</v>
      </c>
      <c r="E263" s="5">
        <v>309</v>
      </c>
    </row>
    <row r="264" spans="1:5" x14ac:dyDescent="0.25">
      <c r="A264" t="s">
        <v>41</v>
      </c>
      <c r="B264" t="s">
        <v>35</v>
      </c>
      <c r="C264" t="s">
        <v>27</v>
      </c>
      <c r="D264" s="4">
        <v>847</v>
      </c>
      <c r="E264" s="5">
        <v>129</v>
      </c>
    </row>
    <row r="265" spans="1:5" x14ac:dyDescent="0.25">
      <c r="A265" t="s">
        <v>8</v>
      </c>
      <c r="B265" t="s">
        <v>38</v>
      </c>
      <c r="C265" t="s">
        <v>13</v>
      </c>
      <c r="D265" s="4">
        <v>819</v>
      </c>
      <c r="E265" s="5">
        <v>510</v>
      </c>
    </row>
    <row r="266" spans="1:5" x14ac:dyDescent="0.25">
      <c r="A266" t="s">
        <v>3</v>
      </c>
      <c r="B266" t="s">
        <v>35</v>
      </c>
      <c r="C266" t="s">
        <v>33</v>
      </c>
      <c r="D266" s="4">
        <v>819</v>
      </c>
      <c r="E266" s="5">
        <v>306</v>
      </c>
    </row>
    <row r="267" spans="1:5" x14ac:dyDescent="0.25">
      <c r="A267" t="s">
        <v>2</v>
      </c>
      <c r="B267" t="s">
        <v>36</v>
      </c>
      <c r="C267" t="s">
        <v>27</v>
      </c>
      <c r="D267" s="4">
        <v>798</v>
      </c>
      <c r="E267" s="5">
        <v>519</v>
      </c>
    </row>
    <row r="268" spans="1:5" x14ac:dyDescent="0.25">
      <c r="A268" t="s">
        <v>41</v>
      </c>
      <c r="B268" t="s">
        <v>37</v>
      </c>
      <c r="C268" t="s">
        <v>15</v>
      </c>
      <c r="D268" s="4">
        <v>714</v>
      </c>
      <c r="E268" s="5">
        <v>231</v>
      </c>
    </row>
    <row r="269" spans="1:5" x14ac:dyDescent="0.25">
      <c r="A269" t="s">
        <v>9</v>
      </c>
      <c r="B269" t="s">
        <v>34</v>
      </c>
      <c r="C269" t="s">
        <v>17</v>
      </c>
      <c r="D269" s="4">
        <v>707</v>
      </c>
      <c r="E269" s="5">
        <v>174</v>
      </c>
    </row>
    <row r="270" spans="1:5" x14ac:dyDescent="0.25">
      <c r="A270" t="s">
        <v>10</v>
      </c>
      <c r="B270" t="s">
        <v>34</v>
      </c>
      <c r="C270" t="s">
        <v>17</v>
      </c>
      <c r="D270" s="4">
        <v>700</v>
      </c>
      <c r="E270" s="5">
        <v>87</v>
      </c>
    </row>
    <row r="271" spans="1:5" x14ac:dyDescent="0.25">
      <c r="A271" t="s">
        <v>2</v>
      </c>
      <c r="B271" t="s">
        <v>39</v>
      </c>
      <c r="C271" t="s">
        <v>23</v>
      </c>
      <c r="D271" s="4">
        <v>630</v>
      </c>
      <c r="E271" s="5">
        <v>36</v>
      </c>
    </row>
    <row r="272" spans="1:5" x14ac:dyDescent="0.25">
      <c r="A272" t="s">
        <v>40</v>
      </c>
      <c r="B272" t="s">
        <v>38</v>
      </c>
      <c r="C272" t="s">
        <v>24</v>
      </c>
      <c r="D272" s="4">
        <v>623</v>
      </c>
      <c r="E272" s="5">
        <v>51</v>
      </c>
    </row>
    <row r="273" spans="1:5" x14ac:dyDescent="0.25">
      <c r="A273" t="s">
        <v>40</v>
      </c>
      <c r="B273" t="s">
        <v>38</v>
      </c>
      <c r="C273" t="s">
        <v>26</v>
      </c>
      <c r="D273" s="4">
        <v>609</v>
      </c>
      <c r="E273" s="5">
        <v>87</v>
      </c>
    </row>
    <row r="274" spans="1:5" x14ac:dyDescent="0.25">
      <c r="A274" t="s">
        <v>41</v>
      </c>
      <c r="B274" t="s">
        <v>35</v>
      </c>
      <c r="C274" t="s">
        <v>19</v>
      </c>
      <c r="D274" s="4">
        <v>609</v>
      </c>
      <c r="E274" s="5">
        <v>99</v>
      </c>
    </row>
    <row r="275" spans="1:5" x14ac:dyDescent="0.25">
      <c r="A275" t="s">
        <v>10</v>
      </c>
      <c r="B275" t="s">
        <v>35</v>
      </c>
      <c r="C275" t="s">
        <v>21</v>
      </c>
      <c r="D275" s="4">
        <v>567</v>
      </c>
      <c r="E275" s="5">
        <v>228</v>
      </c>
    </row>
    <row r="276" spans="1:5" x14ac:dyDescent="0.25">
      <c r="A276" t="s">
        <v>6</v>
      </c>
      <c r="B276" t="s">
        <v>37</v>
      </c>
      <c r="C276" t="s">
        <v>30</v>
      </c>
      <c r="D276" s="4">
        <v>560</v>
      </c>
      <c r="E276" s="5">
        <v>81</v>
      </c>
    </row>
    <row r="277" spans="1:5" x14ac:dyDescent="0.25">
      <c r="A277" t="s">
        <v>2</v>
      </c>
      <c r="B277" t="s">
        <v>35</v>
      </c>
      <c r="C277" t="s">
        <v>19</v>
      </c>
      <c r="D277" s="4">
        <v>553</v>
      </c>
      <c r="E277" s="5">
        <v>15</v>
      </c>
    </row>
    <row r="278" spans="1:5" x14ac:dyDescent="0.25">
      <c r="A278" t="s">
        <v>6</v>
      </c>
      <c r="B278" t="s">
        <v>34</v>
      </c>
      <c r="C278" t="s">
        <v>4</v>
      </c>
      <c r="D278" s="4">
        <v>525</v>
      </c>
      <c r="E278" s="5">
        <v>48</v>
      </c>
    </row>
    <row r="279" spans="1:5" x14ac:dyDescent="0.25">
      <c r="A279" t="s">
        <v>5</v>
      </c>
      <c r="B279" t="s">
        <v>37</v>
      </c>
      <c r="C279" t="s">
        <v>22</v>
      </c>
      <c r="D279" s="4">
        <v>518</v>
      </c>
      <c r="E279" s="5">
        <v>75</v>
      </c>
    </row>
    <row r="280" spans="1:5" x14ac:dyDescent="0.25">
      <c r="A280" t="s">
        <v>6</v>
      </c>
      <c r="B280" t="s">
        <v>36</v>
      </c>
      <c r="C280" t="s">
        <v>21</v>
      </c>
      <c r="D280" s="4">
        <v>497</v>
      </c>
      <c r="E280" s="5">
        <v>63</v>
      </c>
    </row>
    <row r="281" spans="1:5" x14ac:dyDescent="0.25">
      <c r="A281" t="s">
        <v>5</v>
      </c>
      <c r="B281" t="s">
        <v>35</v>
      </c>
      <c r="C281" t="s">
        <v>22</v>
      </c>
      <c r="D281" s="4">
        <v>490</v>
      </c>
      <c r="E281" s="5">
        <v>84</v>
      </c>
    </row>
    <row r="282" spans="1:5" x14ac:dyDescent="0.25">
      <c r="A282" t="s">
        <v>6</v>
      </c>
      <c r="B282" t="s">
        <v>38</v>
      </c>
      <c r="C282" t="s">
        <v>25</v>
      </c>
      <c r="D282" s="4">
        <v>469</v>
      </c>
      <c r="E282" s="5">
        <v>75</v>
      </c>
    </row>
    <row r="283" spans="1:5" x14ac:dyDescent="0.25">
      <c r="A283" t="s">
        <v>8</v>
      </c>
      <c r="B283" t="s">
        <v>37</v>
      </c>
      <c r="C283" t="s">
        <v>21</v>
      </c>
      <c r="D283" s="4">
        <v>434</v>
      </c>
      <c r="E283" s="5">
        <v>87</v>
      </c>
    </row>
    <row r="284" spans="1:5" x14ac:dyDescent="0.25">
      <c r="A284" t="s">
        <v>5</v>
      </c>
      <c r="B284" t="s">
        <v>39</v>
      </c>
      <c r="C284" t="s">
        <v>18</v>
      </c>
      <c r="D284" s="4">
        <v>385</v>
      </c>
      <c r="E284" s="5">
        <v>249</v>
      </c>
    </row>
    <row r="285" spans="1:5" x14ac:dyDescent="0.25">
      <c r="A285" t="s">
        <v>8</v>
      </c>
      <c r="B285" t="s">
        <v>35</v>
      </c>
      <c r="C285" t="s">
        <v>33</v>
      </c>
      <c r="D285" s="4">
        <v>357</v>
      </c>
      <c r="E285" s="5">
        <v>126</v>
      </c>
    </row>
    <row r="286" spans="1:5" x14ac:dyDescent="0.25">
      <c r="A286" t="s">
        <v>41</v>
      </c>
      <c r="B286" t="s">
        <v>34</v>
      </c>
      <c r="C286" t="s">
        <v>22</v>
      </c>
      <c r="D286" s="4">
        <v>336</v>
      </c>
      <c r="E286" s="5">
        <v>144</v>
      </c>
    </row>
    <row r="287" spans="1:5" x14ac:dyDescent="0.25">
      <c r="A287" t="s">
        <v>7</v>
      </c>
      <c r="B287" t="s">
        <v>36</v>
      </c>
      <c r="C287" t="s">
        <v>32</v>
      </c>
      <c r="D287" s="4">
        <v>280</v>
      </c>
      <c r="E287" s="5">
        <v>87</v>
      </c>
    </row>
    <row r="288" spans="1:5" x14ac:dyDescent="0.25">
      <c r="A288" t="s">
        <v>9</v>
      </c>
      <c r="B288" t="s">
        <v>37</v>
      </c>
      <c r="C288" t="s">
        <v>4</v>
      </c>
      <c r="D288" s="4">
        <v>259</v>
      </c>
      <c r="E288" s="5">
        <v>207</v>
      </c>
    </row>
    <row r="289" spans="1:5" x14ac:dyDescent="0.25">
      <c r="A289" t="s">
        <v>2</v>
      </c>
      <c r="B289" t="s">
        <v>34</v>
      </c>
      <c r="C289" t="s">
        <v>13</v>
      </c>
      <c r="D289" s="4">
        <v>252</v>
      </c>
      <c r="E289" s="5">
        <v>54</v>
      </c>
    </row>
    <row r="290" spans="1:5" x14ac:dyDescent="0.25">
      <c r="A290" t="s">
        <v>10</v>
      </c>
      <c r="B290" t="s">
        <v>37</v>
      </c>
      <c r="C290" t="s">
        <v>21</v>
      </c>
      <c r="D290" s="4">
        <v>245</v>
      </c>
      <c r="E290" s="5">
        <v>288</v>
      </c>
    </row>
    <row r="291" spans="1:5" x14ac:dyDescent="0.25">
      <c r="A291" t="s">
        <v>2</v>
      </c>
      <c r="B291" t="s">
        <v>37</v>
      </c>
      <c r="C291" t="s">
        <v>19</v>
      </c>
      <c r="D291" s="4">
        <v>238</v>
      </c>
      <c r="E291" s="5">
        <v>18</v>
      </c>
    </row>
    <row r="292" spans="1:5" x14ac:dyDescent="0.25">
      <c r="A292" t="s">
        <v>40</v>
      </c>
      <c r="B292" t="s">
        <v>36</v>
      </c>
      <c r="C292" t="s">
        <v>4</v>
      </c>
      <c r="D292" s="4">
        <v>217</v>
      </c>
      <c r="E292" s="5">
        <v>36</v>
      </c>
    </row>
    <row r="293" spans="1:5" x14ac:dyDescent="0.25">
      <c r="A293" t="s">
        <v>2</v>
      </c>
      <c r="B293" t="s">
        <v>36</v>
      </c>
      <c r="C293" t="s">
        <v>17</v>
      </c>
      <c r="D293" s="4">
        <v>189</v>
      </c>
      <c r="E293" s="5">
        <v>48</v>
      </c>
    </row>
    <row r="294" spans="1:5" x14ac:dyDescent="0.25">
      <c r="A294" t="s">
        <v>5</v>
      </c>
      <c r="B294" t="s">
        <v>37</v>
      </c>
      <c r="C294" t="s">
        <v>31</v>
      </c>
      <c r="D294" s="4">
        <v>182</v>
      </c>
      <c r="E294" s="5">
        <v>48</v>
      </c>
    </row>
    <row r="295" spans="1:5" x14ac:dyDescent="0.25">
      <c r="A295" t="s">
        <v>8</v>
      </c>
      <c r="B295" t="s">
        <v>38</v>
      </c>
      <c r="C295" t="s">
        <v>22</v>
      </c>
      <c r="D295" s="4">
        <v>168</v>
      </c>
      <c r="E295" s="5">
        <v>84</v>
      </c>
    </row>
    <row r="296" spans="1:5" x14ac:dyDescent="0.25">
      <c r="A296" t="s">
        <v>41</v>
      </c>
      <c r="B296" t="s">
        <v>38</v>
      </c>
      <c r="C296" t="s">
        <v>25</v>
      </c>
      <c r="D296" s="4">
        <v>154</v>
      </c>
      <c r="E296" s="5">
        <v>21</v>
      </c>
    </row>
    <row r="297" spans="1:5" x14ac:dyDescent="0.25">
      <c r="A297" t="s">
        <v>9</v>
      </c>
      <c r="B297" t="s">
        <v>35</v>
      </c>
      <c r="C297" t="s">
        <v>26</v>
      </c>
      <c r="D297" s="4">
        <v>98</v>
      </c>
      <c r="E297" s="5">
        <v>159</v>
      </c>
    </row>
    <row r="298" spans="1:5" x14ac:dyDescent="0.25">
      <c r="A298" t="s">
        <v>41</v>
      </c>
      <c r="B298" t="s">
        <v>36</v>
      </c>
      <c r="C298" t="s">
        <v>26</v>
      </c>
      <c r="D298" s="4">
        <v>98</v>
      </c>
      <c r="E298" s="5">
        <v>204</v>
      </c>
    </row>
    <row r="299" spans="1:5" x14ac:dyDescent="0.25">
      <c r="A299" t="s">
        <v>10</v>
      </c>
      <c r="B299" t="s">
        <v>38</v>
      </c>
      <c r="C299" t="s">
        <v>13</v>
      </c>
      <c r="D299" s="4">
        <v>63</v>
      </c>
      <c r="E299" s="5">
        <v>123</v>
      </c>
    </row>
    <row r="300" spans="1:5" x14ac:dyDescent="0.25">
      <c r="A300" t="s">
        <v>2</v>
      </c>
      <c r="B300" t="s">
        <v>38</v>
      </c>
      <c r="C300" t="s">
        <v>13</v>
      </c>
      <c r="D300" s="4">
        <v>56</v>
      </c>
      <c r="E300" s="5">
        <v>51</v>
      </c>
    </row>
    <row r="301" spans="1:5" x14ac:dyDescent="0.25">
      <c r="A301" t="s">
        <v>8</v>
      </c>
      <c r="B301" t="s">
        <v>37</v>
      </c>
      <c r="C301" t="s">
        <v>30</v>
      </c>
      <c r="D301" s="4">
        <v>42</v>
      </c>
      <c r="E301" s="5">
        <v>150</v>
      </c>
    </row>
    <row r="302" spans="1:5" x14ac:dyDescent="0.25">
      <c r="A302" t="s">
        <v>3</v>
      </c>
      <c r="B302" t="s">
        <v>39</v>
      </c>
      <c r="C302" t="s">
        <v>16</v>
      </c>
      <c r="D302" s="4">
        <v>21</v>
      </c>
      <c r="E302" s="5">
        <v>168</v>
      </c>
    </row>
    <row r="303" spans="1:5" x14ac:dyDescent="0.25">
      <c r="A303" t="s">
        <v>40</v>
      </c>
      <c r="B303" t="s">
        <v>39</v>
      </c>
      <c r="C303" t="s">
        <v>29</v>
      </c>
      <c r="D303" s="4">
        <v>0</v>
      </c>
      <c r="E303" s="5">
        <v>135</v>
      </c>
    </row>
  </sheetData>
  <conditionalFormatting sqref="D3:D303">
    <cfRule type="aboveAverage" dxfId="16" priority="6"/>
    <cfRule type="colorScale" priority="7">
      <colorScale>
        <cfvo type="min"/>
        <cfvo type="percentile" val="50"/>
        <cfvo type="max"/>
        <color rgb="FFF8696B"/>
        <color rgb="FFFFEB84"/>
        <color rgb="FF63BE7B"/>
      </colorScale>
    </cfRule>
  </conditionalFormatting>
  <conditionalFormatting sqref="C3:C303">
    <cfRule type="duplicateValues" dxfId="15" priority="4"/>
    <cfRule type="top10" dxfId="14" priority="5" rank="10"/>
  </conditionalFormatting>
  <conditionalFormatting sqref="E3:E303">
    <cfRule type="duplicateValues" dxfId="13" priority="1"/>
    <cfRule type="duplicateValues" dxfId="12" priority="3"/>
  </conditionalFormatting>
  <conditionalFormatting sqref="A3:A303">
    <cfRule type="top10" dxfId="11" priority="2" rank="1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8C3CB-A107-4B25-9C9C-3F6CAFFBCDAE}">
  <dimension ref="A2:F8"/>
  <sheetViews>
    <sheetView showGridLines="0" workbookViewId="0">
      <selection activeCell="J5" sqref="J5"/>
    </sheetView>
  </sheetViews>
  <sheetFormatPr defaultRowHeight="15" x14ac:dyDescent="0.25"/>
  <cols>
    <col min="2" max="2" width="12.5703125" bestFit="1" customWidth="1"/>
    <col min="3" max="3" width="13.28515625" bestFit="1" customWidth="1"/>
    <col min="5" max="5" width="11" bestFit="1" customWidth="1"/>
  </cols>
  <sheetData>
    <row r="2" spans="1:6" x14ac:dyDescent="0.25">
      <c r="A2" s="18"/>
      <c r="B2" s="18" t="s">
        <v>62</v>
      </c>
      <c r="C2" s="18" t="s">
        <v>1</v>
      </c>
      <c r="D2" s="18"/>
      <c r="E2" s="18" t="s">
        <v>63</v>
      </c>
      <c r="F2" s="18" t="s">
        <v>50</v>
      </c>
    </row>
    <row r="3" spans="1:6" x14ac:dyDescent="0.25">
      <c r="B3" t="str" cm="1">
        <f t="array" ref="B3:B8">_xlfn.UNIQUE(data[Geography])</f>
        <v>New Zealand</v>
      </c>
      <c r="C3" s="17">
        <f>SUMIFS(data[Amount],data[Geography],B3)</f>
        <v>218813</v>
      </c>
      <c r="E3">
        <v>218813</v>
      </c>
      <c r="F3">
        <f>SUMIFS(data[Units],data[Geography],B3)</f>
        <v>7431</v>
      </c>
    </row>
    <row r="4" spans="1:6" x14ac:dyDescent="0.25">
      <c r="B4" t="str">
        <v>USA</v>
      </c>
      <c r="C4" s="17">
        <f>SUMIFS(data[Amount],data[Geography],B4)</f>
        <v>189434</v>
      </c>
      <c r="E4">
        <v>189434</v>
      </c>
      <c r="F4">
        <f>SUMIFS(data[Units],data[Geography],B4)</f>
        <v>10158</v>
      </c>
    </row>
    <row r="5" spans="1:6" x14ac:dyDescent="0.25">
      <c r="B5" t="str">
        <v>Canada</v>
      </c>
      <c r="C5" s="17">
        <f>SUMIFS(data[Amount],data[Geography],B5)</f>
        <v>237944</v>
      </c>
      <c r="E5">
        <v>237944</v>
      </c>
      <c r="F5">
        <f>SUMIFS(data[Units],data[Geography],B5)</f>
        <v>7302</v>
      </c>
    </row>
    <row r="6" spans="1:6" x14ac:dyDescent="0.25">
      <c r="B6" t="str">
        <v>UK</v>
      </c>
      <c r="C6" s="17">
        <f>SUMIFS(data[Amount],data[Geography],B6)</f>
        <v>173530</v>
      </c>
      <c r="E6">
        <v>173530</v>
      </c>
      <c r="F6">
        <f>SUMIFS(data[Units],data[Geography],B6)</f>
        <v>5745</v>
      </c>
    </row>
    <row r="7" spans="1:6" x14ac:dyDescent="0.25">
      <c r="B7" t="str">
        <v>Australia</v>
      </c>
      <c r="C7" s="17">
        <f>SUMIFS(data[Amount],data[Geography],B7)</f>
        <v>168679</v>
      </c>
      <c r="E7">
        <v>168679</v>
      </c>
      <c r="F7">
        <f>SUMIFS(data[Units],data[Geography],B7)</f>
        <v>6264</v>
      </c>
    </row>
    <row r="8" spans="1:6" x14ac:dyDescent="0.25">
      <c r="B8" t="str">
        <v>India</v>
      </c>
      <c r="C8" s="17">
        <f>SUMIFS(data[Amount],data[Geography],B8)</f>
        <v>252469</v>
      </c>
      <c r="E8">
        <v>252469</v>
      </c>
      <c r="F8">
        <f>SUMIFS(data[Units],data[Geography],B8)</f>
        <v>8760</v>
      </c>
    </row>
  </sheetData>
  <conditionalFormatting sqref="E2:E8">
    <cfRule type="dataBar" priority="1">
      <dataBar showValue="0">
        <cfvo type="min"/>
        <cfvo type="max"/>
        <color theme="4" tint="0.59999389629810485"/>
      </dataBar>
      <extLst>
        <ext xmlns:x14="http://schemas.microsoft.com/office/spreadsheetml/2009/9/main" uri="{B025F937-C7B1-47D3-B67F-A62EFF666E3E}">
          <x14:id>{EC8AAE5A-7BF4-4517-9DDC-02C186EBEA2A}</x14:id>
        </ext>
      </extLst>
    </cfRule>
    <cfRule type="dataBar" priority="2">
      <dataBar>
        <cfvo type="min"/>
        <cfvo type="max"/>
        <color rgb="FF63C384"/>
      </dataBar>
      <extLst>
        <ext xmlns:x14="http://schemas.microsoft.com/office/spreadsheetml/2009/9/main" uri="{B025F937-C7B1-47D3-B67F-A62EFF666E3E}">
          <x14:id>{EA156E9B-5FFC-4330-8F79-76E2996C5963}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C8AAE5A-7BF4-4517-9DDC-02C186EBEA2A}">
            <x14:dataBar minLength="0" maxLength="100" gradient="0">
              <x14:cfvo type="autoMin"/>
              <x14:cfvo type="autoMax"/>
              <x14:negativeFillColor rgb="FFFF0000"/>
              <x14:axisColor rgb="FF000000"/>
            </x14:dataBar>
          </x14:cfRule>
          <x14:cfRule type="dataBar" id="{EA156E9B-5FFC-4330-8F79-76E2996C5963}">
            <x14:dataBar minLength="0" maxLength="100" border="1" negativeBarBorderColorSameAsPositive="0">
              <x14:cfvo type="autoMin"/>
              <x14:cfvo type="autoMax"/>
              <x14:borderColor rgb="FF63C384"/>
              <x14:negativeFillColor rgb="FFFF0000"/>
              <x14:negativeBorderColor rgb="FFFF0000"/>
              <x14:axisColor rgb="FF000000"/>
            </x14:dataBar>
          </x14:cfRule>
          <xm:sqref>E2:E8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3FE26-D8B8-4613-A40B-79E7A14D4B7F}">
  <dimension ref="B1:E11"/>
  <sheetViews>
    <sheetView topLeftCell="A4" workbookViewId="0">
      <selection activeCell="G16" sqref="G16"/>
    </sheetView>
  </sheetViews>
  <sheetFormatPr defaultRowHeight="15" x14ac:dyDescent="0.25"/>
  <cols>
    <col min="2" max="2" width="13.140625" bestFit="1" customWidth="1"/>
    <col min="3" max="3" width="16" bestFit="1" customWidth="1"/>
    <col min="4" max="4" width="10.7109375" bestFit="1" customWidth="1"/>
    <col min="5" max="5" width="12.28515625" bestFit="1" customWidth="1"/>
  </cols>
  <sheetData>
    <row r="1" spans="2:5" s="19" customFormat="1" ht="33.75" customHeight="1" x14ac:dyDescent="0.55000000000000004">
      <c r="B1" s="20" t="s">
        <v>64</v>
      </c>
    </row>
    <row r="5" spans="2:5" x14ac:dyDescent="0.25">
      <c r="B5" s="23" t="s">
        <v>65</v>
      </c>
      <c r="C5" s="24" t="s">
        <v>67</v>
      </c>
      <c r="D5" s="23" t="s">
        <v>69</v>
      </c>
      <c r="E5" s="23" t="s">
        <v>68</v>
      </c>
    </row>
    <row r="6" spans="2:5" x14ac:dyDescent="0.25">
      <c r="B6" s="25" t="s">
        <v>34</v>
      </c>
      <c r="C6" s="24">
        <v>33670</v>
      </c>
      <c r="D6" s="26">
        <v>33670</v>
      </c>
      <c r="E6" s="26">
        <v>1515</v>
      </c>
    </row>
    <row r="7" spans="2:5" x14ac:dyDescent="0.25">
      <c r="B7" s="25" t="s">
        <v>36</v>
      </c>
      <c r="C7" s="24">
        <v>27377</v>
      </c>
      <c r="D7" s="26">
        <v>27377</v>
      </c>
      <c r="E7" s="26">
        <v>513</v>
      </c>
    </row>
    <row r="8" spans="2:5" x14ac:dyDescent="0.25">
      <c r="B8" s="25" t="s">
        <v>37</v>
      </c>
      <c r="C8" s="24">
        <v>26985</v>
      </c>
      <c r="D8" s="26">
        <v>26985</v>
      </c>
      <c r="E8" s="26">
        <v>1329</v>
      </c>
    </row>
    <row r="9" spans="2:5" x14ac:dyDescent="0.25">
      <c r="B9" s="25" t="s">
        <v>39</v>
      </c>
      <c r="C9" s="24">
        <v>15827</v>
      </c>
      <c r="D9" s="26">
        <v>15827</v>
      </c>
      <c r="E9" s="26">
        <v>885</v>
      </c>
    </row>
    <row r="10" spans="2:5" x14ac:dyDescent="0.25">
      <c r="B10" s="25" t="s">
        <v>38</v>
      </c>
      <c r="C10" s="24">
        <v>15820</v>
      </c>
      <c r="D10" s="26">
        <v>15820</v>
      </c>
      <c r="E10" s="26">
        <v>711</v>
      </c>
    </row>
    <row r="11" spans="2:5" x14ac:dyDescent="0.25">
      <c r="B11" s="25" t="s">
        <v>35</v>
      </c>
      <c r="C11" s="24">
        <v>11018</v>
      </c>
      <c r="D11" s="26">
        <v>11018</v>
      </c>
      <c r="E11" s="26">
        <v>972</v>
      </c>
    </row>
  </sheetData>
  <conditionalFormatting pivot="1" sqref="D6:D11">
    <cfRule type="dataBar" priority="5">
      <dataBar>
        <cfvo type="min"/>
        <cfvo type="max"/>
        <color rgb="FFFFB628"/>
      </dataBar>
      <extLst>
        <ext xmlns:x14="http://schemas.microsoft.com/office/spreadsheetml/2009/9/main" uri="{B025F937-C7B1-47D3-B67F-A62EFF666E3E}">
          <x14:id>{39C1B3A3-B8C7-4DF0-ACF4-37686AF1D38B}</x14:id>
        </ext>
      </extLst>
    </cfRule>
  </conditionalFormatting>
  <conditionalFormatting pivot="1" sqref="D6:D11">
    <cfRule type="dataBar" priority="4">
      <dataBar showValue="0">
        <cfvo type="min"/>
        <cfvo type="max"/>
        <color theme="5" tint="-0.499984740745262"/>
      </dataBar>
      <extLst>
        <ext xmlns:x14="http://schemas.microsoft.com/office/spreadsheetml/2009/9/main" uri="{B025F937-C7B1-47D3-B67F-A62EFF666E3E}">
          <x14:id>{47E6C7DA-7F02-49A7-8383-379B40F8B2A4}</x14:id>
        </ext>
      </extLst>
    </cfRule>
  </conditionalFormatting>
  <conditionalFormatting sqref="D5 D12">
    <cfRule type="dataBar" priority="2">
      <dataBar showValue="0">
        <cfvo type="min"/>
        <cfvo type="max"/>
        <color rgb="FFFFB628"/>
      </dataBar>
      <extLst>
        <ext xmlns:x14="http://schemas.microsoft.com/office/spreadsheetml/2009/9/main" uri="{B025F937-C7B1-47D3-B67F-A62EFF666E3E}">
          <x14:id>{8AD90E18-0C52-4666-99A9-6F1B64B52B0A}</x14:id>
        </ext>
      </extLst>
    </cfRule>
    <cfRule type="dataBar" priority="1">
      <dataBar showValue="0">
        <cfvo type="min"/>
        <cfvo type="max"/>
        <color theme="5" tint="-0.249977111117893"/>
      </dataBar>
      <extLst>
        <ext xmlns:x14="http://schemas.microsoft.com/office/spreadsheetml/2009/9/main" uri="{B025F937-C7B1-47D3-B67F-A62EFF666E3E}">
          <x14:id>{349CDA2F-17FE-4417-965E-B5FC740E3E48}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9C1B3A3-B8C7-4DF0-ACF4-37686AF1D38B}">
            <x14:dataBar minLength="0" maxLength="100" border="1" negativeBarBorderColorSameAsPositive="0">
              <x14:cfvo type="autoMin"/>
              <x14:cfvo type="autoMax"/>
              <x14:borderColor rgb="FFFFB628"/>
              <x14:negativeFillColor rgb="FFFF0000"/>
              <x14:negativeBorderColor rgb="FFFF0000"/>
              <x14:axisColor rgb="FF000000"/>
            </x14:dataBar>
          </x14:cfRule>
          <xm:sqref>D6:D11</xm:sqref>
        </x14:conditionalFormatting>
        <x14:conditionalFormatting xmlns:xm="http://schemas.microsoft.com/office/excel/2006/main" pivot="1">
          <x14:cfRule type="dataBar" id="{47E6C7DA-7F02-49A7-8383-379B40F8B2A4}">
            <x14:dataBar minLength="0" maxLength="100" gradient="0">
              <x14:cfvo type="autoMin"/>
              <x14:cfvo type="autoMax"/>
              <x14:negativeFillColor rgb="FFFF0000"/>
              <x14:axisColor rgb="FF000000"/>
            </x14:dataBar>
          </x14:cfRule>
          <xm:sqref>D6:D11</xm:sqref>
        </x14:conditionalFormatting>
        <x14:conditionalFormatting xmlns:xm="http://schemas.microsoft.com/office/excel/2006/main">
          <x14:cfRule type="dataBar" id="{8AD90E18-0C52-4666-99A9-6F1B64B52B0A}">
            <x14:dataBar minLength="0" maxLength="100" border="1" negativeBarBorderColorSameAsPositive="0">
              <x14:cfvo type="autoMin"/>
              <x14:cfvo type="autoMax"/>
              <x14:borderColor rgb="FFFFB628"/>
              <x14:negativeFillColor rgb="FFFF0000"/>
              <x14:negativeBorderColor rgb="FFFF0000"/>
              <x14:axisColor rgb="FF000000"/>
            </x14:dataBar>
          </x14:cfRule>
          <x14:cfRule type="dataBar" id="{349CDA2F-17FE-4417-965E-B5FC740E3E48}">
            <x14:dataBar minLength="0" maxLength="100" gradient="0">
              <x14:cfvo type="autoMin"/>
              <x14:cfvo type="autoMax"/>
              <x14:negativeFillColor rgb="FFFF0000"/>
              <x14:axisColor rgb="FF000000"/>
            </x14:dataBar>
          </x14:cfRule>
          <xm:sqref>D5 D12</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CF2BB-643F-4D0D-A6DD-606C3776AB99}">
  <dimension ref="A1:G10"/>
  <sheetViews>
    <sheetView workbookViewId="0">
      <selection activeCell="F5" sqref="F5"/>
    </sheetView>
  </sheetViews>
  <sheetFormatPr defaultRowHeight="15" x14ac:dyDescent="0.25"/>
  <cols>
    <col min="6" max="6" width="19.42578125" bestFit="1" customWidth="1"/>
    <col min="7" max="9" width="12.85546875" bestFit="1" customWidth="1"/>
  </cols>
  <sheetData>
    <row r="1" spans="1:7" s="27" customFormat="1" ht="46.5" customHeight="1" x14ac:dyDescent="0.55000000000000004">
      <c r="A1" s="29" t="s">
        <v>70</v>
      </c>
      <c r="G1" s="28"/>
    </row>
    <row r="4" spans="1:7" x14ac:dyDescent="0.25">
      <c r="F4" s="21" t="s">
        <v>65</v>
      </c>
      <c r="G4" t="s">
        <v>71</v>
      </c>
    </row>
    <row r="5" spans="1:7" x14ac:dyDescent="0.25">
      <c r="F5" s="22" t="s">
        <v>24</v>
      </c>
      <c r="G5" s="30">
        <v>33.88697318007663</v>
      </c>
    </row>
    <row r="6" spans="1:7" x14ac:dyDescent="0.25">
      <c r="F6" s="22" t="s">
        <v>22</v>
      </c>
      <c r="G6" s="30">
        <v>32.301656920077974</v>
      </c>
    </row>
    <row r="7" spans="1:7" x14ac:dyDescent="0.25">
      <c r="F7" s="22" t="s">
        <v>26</v>
      </c>
      <c r="G7" s="30">
        <v>32.807189542483663</v>
      </c>
    </row>
    <row r="8" spans="1:7" x14ac:dyDescent="0.25">
      <c r="F8" s="22" t="s">
        <v>33</v>
      </c>
      <c r="G8" s="30">
        <v>37.303128371089535</v>
      </c>
    </row>
    <row r="9" spans="1:7" x14ac:dyDescent="0.25">
      <c r="F9" s="22" t="s">
        <v>15</v>
      </c>
      <c r="G9" s="30">
        <v>44.990867579908674</v>
      </c>
    </row>
    <row r="10" spans="1:7" x14ac:dyDescent="0.25">
      <c r="F10" s="22" t="s">
        <v>66</v>
      </c>
      <c r="G10" s="30">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D2AB8-8340-4D9A-BF1E-404EB66D0362}">
  <dimension ref="F4:J304"/>
  <sheetViews>
    <sheetView workbookViewId="0">
      <selection activeCell="F17" sqref="F17"/>
    </sheetView>
  </sheetViews>
  <sheetFormatPr defaultRowHeight="15" x14ac:dyDescent="0.25"/>
  <cols>
    <col min="6" max="6" width="16" bestFit="1" customWidth="1"/>
    <col min="7" max="7" width="12.7109375" customWidth="1"/>
    <col min="8" max="8" width="21.85546875" bestFit="1" customWidth="1"/>
    <col min="9" max="9" width="10.28515625" customWidth="1"/>
    <col min="10" max="10" width="7.7109375" customWidth="1"/>
  </cols>
  <sheetData>
    <row r="4" spans="6:10" x14ac:dyDescent="0.25">
      <c r="F4" t="s">
        <v>11</v>
      </c>
      <c r="G4" t="s">
        <v>12</v>
      </c>
      <c r="H4" t="s">
        <v>0</v>
      </c>
      <c r="I4" t="s">
        <v>1</v>
      </c>
      <c r="J4" t="s">
        <v>50</v>
      </c>
    </row>
    <row r="5" spans="6:10" x14ac:dyDescent="0.25">
      <c r="F5" t="s">
        <v>40</v>
      </c>
      <c r="G5" t="s">
        <v>37</v>
      </c>
      <c r="H5" t="s">
        <v>30</v>
      </c>
      <c r="I5">
        <v>1624</v>
      </c>
      <c r="J5">
        <v>114</v>
      </c>
    </row>
    <row r="6" spans="6:10" x14ac:dyDescent="0.25">
      <c r="F6" t="s">
        <v>8</v>
      </c>
      <c r="G6" t="s">
        <v>35</v>
      </c>
      <c r="H6" t="s">
        <v>32</v>
      </c>
      <c r="I6">
        <v>6706</v>
      </c>
      <c r="J6">
        <v>459</v>
      </c>
    </row>
    <row r="7" spans="6:10" x14ac:dyDescent="0.25">
      <c r="F7" t="s">
        <v>9</v>
      </c>
      <c r="G7" t="s">
        <v>35</v>
      </c>
      <c r="H7" t="s">
        <v>4</v>
      </c>
      <c r="I7">
        <v>959</v>
      </c>
      <c r="J7">
        <v>147</v>
      </c>
    </row>
    <row r="8" spans="6:10" x14ac:dyDescent="0.25">
      <c r="F8" t="s">
        <v>41</v>
      </c>
      <c r="G8" t="s">
        <v>36</v>
      </c>
      <c r="H8" t="s">
        <v>18</v>
      </c>
      <c r="I8">
        <v>9632</v>
      </c>
      <c r="J8">
        <v>288</v>
      </c>
    </row>
    <row r="9" spans="6:10" x14ac:dyDescent="0.25">
      <c r="F9" t="s">
        <v>6</v>
      </c>
      <c r="G9" t="s">
        <v>39</v>
      </c>
      <c r="H9" t="s">
        <v>25</v>
      </c>
      <c r="I9">
        <v>2100</v>
      </c>
      <c r="J9">
        <v>414</v>
      </c>
    </row>
    <row r="10" spans="6:10" x14ac:dyDescent="0.25">
      <c r="F10" t="s">
        <v>40</v>
      </c>
      <c r="G10" t="s">
        <v>35</v>
      </c>
      <c r="H10" t="s">
        <v>33</v>
      </c>
      <c r="I10">
        <v>8869</v>
      </c>
      <c r="J10">
        <v>432</v>
      </c>
    </row>
    <row r="11" spans="6:10" x14ac:dyDescent="0.25">
      <c r="F11" t="s">
        <v>6</v>
      </c>
      <c r="G11" t="s">
        <v>38</v>
      </c>
      <c r="H11" t="s">
        <v>31</v>
      </c>
      <c r="I11">
        <v>2681</v>
      </c>
      <c r="J11">
        <v>54</v>
      </c>
    </row>
    <row r="12" spans="6:10" x14ac:dyDescent="0.25">
      <c r="F12" t="s">
        <v>8</v>
      </c>
      <c r="G12" t="s">
        <v>35</v>
      </c>
      <c r="H12" t="s">
        <v>22</v>
      </c>
      <c r="I12">
        <v>5012</v>
      </c>
      <c r="J12">
        <v>210</v>
      </c>
    </row>
    <row r="13" spans="6:10" x14ac:dyDescent="0.25">
      <c r="F13" t="s">
        <v>7</v>
      </c>
      <c r="G13" t="s">
        <v>38</v>
      </c>
      <c r="H13" t="s">
        <v>14</v>
      </c>
      <c r="I13">
        <v>1281</v>
      </c>
      <c r="J13">
        <v>75</v>
      </c>
    </row>
    <row r="14" spans="6:10" x14ac:dyDescent="0.25">
      <c r="F14" t="s">
        <v>5</v>
      </c>
      <c r="G14" t="s">
        <v>37</v>
      </c>
      <c r="H14" t="s">
        <v>14</v>
      </c>
      <c r="I14">
        <v>4991</v>
      </c>
      <c r="J14">
        <v>12</v>
      </c>
    </row>
    <row r="15" spans="6:10" x14ac:dyDescent="0.25">
      <c r="F15" t="s">
        <v>2</v>
      </c>
      <c r="G15" t="s">
        <v>39</v>
      </c>
      <c r="H15" t="s">
        <v>25</v>
      </c>
      <c r="I15">
        <v>1785</v>
      </c>
      <c r="J15">
        <v>462</v>
      </c>
    </row>
    <row r="16" spans="6:10" x14ac:dyDescent="0.25">
      <c r="F16" t="s">
        <v>3</v>
      </c>
      <c r="G16" t="s">
        <v>37</v>
      </c>
      <c r="H16" t="s">
        <v>17</v>
      </c>
      <c r="I16">
        <v>3983</v>
      </c>
      <c r="J16">
        <v>144</v>
      </c>
    </row>
    <row r="17" spans="6:10" x14ac:dyDescent="0.25">
      <c r="F17" t="s">
        <v>9</v>
      </c>
      <c r="G17" t="s">
        <v>38</v>
      </c>
      <c r="H17" t="s">
        <v>16</v>
      </c>
      <c r="I17">
        <v>2646</v>
      </c>
      <c r="J17">
        <v>120</v>
      </c>
    </row>
    <row r="18" spans="6:10" x14ac:dyDescent="0.25">
      <c r="F18" t="s">
        <v>2</v>
      </c>
      <c r="G18" t="s">
        <v>34</v>
      </c>
      <c r="H18" t="s">
        <v>13</v>
      </c>
      <c r="I18">
        <v>252</v>
      </c>
      <c r="J18">
        <v>54</v>
      </c>
    </row>
    <row r="19" spans="6:10" x14ac:dyDescent="0.25">
      <c r="F19" t="s">
        <v>3</v>
      </c>
      <c r="G19" t="s">
        <v>35</v>
      </c>
      <c r="H19" t="s">
        <v>25</v>
      </c>
      <c r="I19">
        <v>2464</v>
      </c>
      <c r="J19">
        <v>234</v>
      </c>
    </row>
    <row r="20" spans="6:10" x14ac:dyDescent="0.25">
      <c r="F20" t="s">
        <v>3</v>
      </c>
      <c r="G20" t="s">
        <v>35</v>
      </c>
      <c r="H20" t="s">
        <v>29</v>
      </c>
      <c r="I20">
        <v>2114</v>
      </c>
      <c r="J20">
        <v>66</v>
      </c>
    </row>
    <row r="21" spans="6:10" x14ac:dyDescent="0.25">
      <c r="F21" t="s">
        <v>6</v>
      </c>
      <c r="G21" t="s">
        <v>37</v>
      </c>
      <c r="H21" t="s">
        <v>31</v>
      </c>
      <c r="I21">
        <v>7693</v>
      </c>
      <c r="J21">
        <v>87</v>
      </c>
    </row>
    <row r="22" spans="6:10" x14ac:dyDescent="0.25">
      <c r="F22" t="s">
        <v>5</v>
      </c>
      <c r="G22" t="s">
        <v>34</v>
      </c>
      <c r="H22" t="s">
        <v>20</v>
      </c>
      <c r="I22">
        <v>15610</v>
      </c>
      <c r="J22">
        <v>339</v>
      </c>
    </row>
    <row r="23" spans="6:10" x14ac:dyDescent="0.25">
      <c r="F23" t="s">
        <v>41</v>
      </c>
      <c r="G23" t="s">
        <v>34</v>
      </c>
      <c r="H23" t="s">
        <v>22</v>
      </c>
      <c r="I23">
        <v>336</v>
      </c>
      <c r="J23">
        <v>144</v>
      </c>
    </row>
    <row r="24" spans="6:10" x14ac:dyDescent="0.25">
      <c r="F24" t="s">
        <v>2</v>
      </c>
      <c r="G24" t="s">
        <v>39</v>
      </c>
      <c r="H24" t="s">
        <v>20</v>
      </c>
      <c r="I24">
        <v>9443</v>
      </c>
      <c r="J24">
        <v>162</v>
      </c>
    </row>
    <row r="25" spans="6:10" x14ac:dyDescent="0.25">
      <c r="F25" t="s">
        <v>9</v>
      </c>
      <c r="G25" t="s">
        <v>34</v>
      </c>
      <c r="H25" t="s">
        <v>23</v>
      </c>
      <c r="I25">
        <v>8155</v>
      </c>
      <c r="J25">
        <v>90</v>
      </c>
    </row>
    <row r="26" spans="6:10" x14ac:dyDescent="0.25">
      <c r="F26" t="s">
        <v>8</v>
      </c>
      <c r="G26" t="s">
        <v>38</v>
      </c>
      <c r="H26" t="s">
        <v>23</v>
      </c>
      <c r="I26">
        <v>1701</v>
      </c>
      <c r="J26">
        <v>234</v>
      </c>
    </row>
    <row r="27" spans="6:10" x14ac:dyDescent="0.25">
      <c r="F27" t="s">
        <v>10</v>
      </c>
      <c r="G27" t="s">
        <v>38</v>
      </c>
      <c r="H27" t="s">
        <v>22</v>
      </c>
      <c r="I27">
        <v>2205</v>
      </c>
      <c r="J27">
        <v>141</v>
      </c>
    </row>
    <row r="28" spans="6:10" x14ac:dyDescent="0.25">
      <c r="F28" t="s">
        <v>8</v>
      </c>
      <c r="G28" t="s">
        <v>37</v>
      </c>
      <c r="H28" t="s">
        <v>19</v>
      </c>
      <c r="I28">
        <v>1771</v>
      </c>
      <c r="J28">
        <v>204</v>
      </c>
    </row>
    <row r="29" spans="6:10" x14ac:dyDescent="0.25">
      <c r="F29" t="s">
        <v>41</v>
      </c>
      <c r="G29" t="s">
        <v>35</v>
      </c>
      <c r="H29" t="s">
        <v>15</v>
      </c>
      <c r="I29">
        <v>2114</v>
      </c>
      <c r="J29">
        <v>186</v>
      </c>
    </row>
    <row r="30" spans="6:10" x14ac:dyDescent="0.25">
      <c r="F30" t="s">
        <v>41</v>
      </c>
      <c r="G30" t="s">
        <v>36</v>
      </c>
      <c r="H30" t="s">
        <v>13</v>
      </c>
      <c r="I30">
        <v>10311</v>
      </c>
      <c r="J30">
        <v>231</v>
      </c>
    </row>
    <row r="31" spans="6:10" x14ac:dyDescent="0.25">
      <c r="F31" t="s">
        <v>3</v>
      </c>
      <c r="G31" t="s">
        <v>39</v>
      </c>
      <c r="H31" t="s">
        <v>16</v>
      </c>
      <c r="I31">
        <v>21</v>
      </c>
      <c r="J31">
        <v>168</v>
      </c>
    </row>
    <row r="32" spans="6:10" x14ac:dyDescent="0.25">
      <c r="F32" t="s">
        <v>10</v>
      </c>
      <c r="G32" t="s">
        <v>35</v>
      </c>
      <c r="H32" t="s">
        <v>20</v>
      </c>
      <c r="I32">
        <v>1974</v>
      </c>
      <c r="J32">
        <v>195</v>
      </c>
    </row>
    <row r="33" spans="6:10" x14ac:dyDescent="0.25">
      <c r="F33" t="s">
        <v>5</v>
      </c>
      <c r="G33" t="s">
        <v>36</v>
      </c>
      <c r="H33" t="s">
        <v>23</v>
      </c>
      <c r="I33">
        <v>6314</v>
      </c>
      <c r="J33">
        <v>15</v>
      </c>
    </row>
    <row r="34" spans="6:10" x14ac:dyDescent="0.25">
      <c r="F34" t="s">
        <v>10</v>
      </c>
      <c r="G34" t="s">
        <v>37</v>
      </c>
      <c r="H34" t="s">
        <v>23</v>
      </c>
      <c r="I34">
        <v>4683</v>
      </c>
      <c r="J34">
        <v>30</v>
      </c>
    </row>
    <row r="35" spans="6:10" x14ac:dyDescent="0.25">
      <c r="F35" t="s">
        <v>41</v>
      </c>
      <c r="G35" t="s">
        <v>37</v>
      </c>
      <c r="H35" t="s">
        <v>24</v>
      </c>
      <c r="I35">
        <v>6398</v>
      </c>
      <c r="J35">
        <v>102</v>
      </c>
    </row>
    <row r="36" spans="6:10" x14ac:dyDescent="0.25">
      <c r="F36" t="s">
        <v>2</v>
      </c>
      <c r="G36" t="s">
        <v>35</v>
      </c>
      <c r="H36" t="s">
        <v>19</v>
      </c>
      <c r="I36">
        <v>553</v>
      </c>
      <c r="J36">
        <v>15</v>
      </c>
    </row>
    <row r="37" spans="6:10" x14ac:dyDescent="0.25">
      <c r="F37" t="s">
        <v>8</v>
      </c>
      <c r="G37" t="s">
        <v>39</v>
      </c>
      <c r="H37" t="s">
        <v>30</v>
      </c>
      <c r="I37">
        <v>7021</v>
      </c>
      <c r="J37">
        <v>183</v>
      </c>
    </row>
    <row r="38" spans="6:10" x14ac:dyDescent="0.25">
      <c r="F38" t="s">
        <v>40</v>
      </c>
      <c r="G38" t="s">
        <v>39</v>
      </c>
      <c r="H38" t="s">
        <v>22</v>
      </c>
      <c r="I38">
        <v>5817</v>
      </c>
      <c r="J38">
        <v>12</v>
      </c>
    </row>
    <row r="39" spans="6:10" x14ac:dyDescent="0.25">
      <c r="F39" t="s">
        <v>41</v>
      </c>
      <c r="G39" t="s">
        <v>39</v>
      </c>
      <c r="H39" t="s">
        <v>14</v>
      </c>
      <c r="I39">
        <v>3976</v>
      </c>
      <c r="J39">
        <v>72</v>
      </c>
    </row>
    <row r="40" spans="6:10" x14ac:dyDescent="0.25">
      <c r="F40" t="s">
        <v>6</v>
      </c>
      <c r="G40" t="s">
        <v>38</v>
      </c>
      <c r="H40" t="s">
        <v>27</v>
      </c>
      <c r="I40">
        <v>1134</v>
      </c>
      <c r="J40">
        <v>282</v>
      </c>
    </row>
    <row r="41" spans="6:10" x14ac:dyDescent="0.25">
      <c r="F41" t="s">
        <v>2</v>
      </c>
      <c r="G41" t="s">
        <v>39</v>
      </c>
      <c r="H41" t="s">
        <v>28</v>
      </c>
      <c r="I41">
        <v>6027</v>
      </c>
      <c r="J41">
        <v>144</v>
      </c>
    </row>
    <row r="42" spans="6:10" x14ac:dyDescent="0.25">
      <c r="F42" t="s">
        <v>6</v>
      </c>
      <c r="G42" t="s">
        <v>37</v>
      </c>
      <c r="H42" t="s">
        <v>16</v>
      </c>
      <c r="I42">
        <v>1904</v>
      </c>
      <c r="J42">
        <v>405</v>
      </c>
    </row>
    <row r="43" spans="6:10" x14ac:dyDescent="0.25">
      <c r="F43" t="s">
        <v>7</v>
      </c>
      <c r="G43" t="s">
        <v>34</v>
      </c>
      <c r="H43" t="s">
        <v>32</v>
      </c>
      <c r="I43">
        <v>3262</v>
      </c>
      <c r="J43">
        <v>75</v>
      </c>
    </row>
    <row r="44" spans="6:10" x14ac:dyDescent="0.25">
      <c r="F44" t="s">
        <v>40</v>
      </c>
      <c r="G44" t="s">
        <v>34</v>
      </c>
      <c r="H44" t="s">
        <v>27</v>
      </c>
      <c r="I44">
        <v>2289</v>
      </c>
      <c r="J44">
        <v>135</v>
      </c>
    </row>
    <row r="45" spans="6:10" x14ac:dyDescent="0.25">
      <c r="F45" t="s">
        <v>5</v>
      </c>
      <c r="G45" t="s">
        <v>34</v>
      </c>
      <c r="H45" t="s">
        <v>27</v>
      </c>
      <c r="I45">
        <v>6986</v>
      </c>
      <c r="J45">
        <v>21</v>
      </c>
    </row>
    <row r="46" spans="6:10" x14ac:dyDescent="0.25">
      <c r="F46" t="s">
        <v>2</v>
      </c>
      <c r="G46" t="s">
        <v>38</v>
      </c>
      <c r="H46" t="s">
        <v>23</v>
      </c>
      <c r="I46">
        <v>4417</v>
      </c>
      <c r="J46">
        <v>153</v>
      </c>
    </row>
    <row r="47" spans="6:10" x14ac:dyDescent="0.25">
      <c r="F47" t="s">
        <v>6</v>
      </c>
      <c r="G47" t="s">
        <v>34</v>
      </c>
      <c r="H47" t="s">
        <v>15</v>
      </c>
      <c r="I47">
        <v>1442</v>
      </c>
      <c r="J47">
        <v>15</v>
      </c>
    </row>
    <row r="48" spans="6:10" x14ac:dyDescent="0.25">
      <c r="F48" t="s">
        <v>3</v>
      </c>
      <c r="G48" t="s">
        <v>35</v>
      </c>
      <c r="H48" t="s">
        <v>14</v>
      </c>
      <c r="I48">
        <v>2415</v>
      </c>
      <c r="J48">
        <v>255</v>
      </c>
    </row>
    <row r="49" spans="6:10" x14ac:dyDescent="0.25">
      <c r="F49" t="s">
        <v>2</v>
      </c>
      <c r="G49" t="s">
        <v>37</v>
      </c>
      <c r="H49" t="s">
        <v>19</v>
      </c>
      <c r="I49">
        <v>238</v>
      </c>
      <c r="J49">
        <v>18</v>
      </c>
    </row>
    <row r="50" spans="6:10" x14ac:dyDescent="0.25">
      <c r="F50" t="s">
        <v>6</v>
      </c>
      <c r="G50" t="s">
        <v>37</v>
      </c>
      <c r="H50" t="s">
        <v>23</v>
      </c>
      <c r="I50">
        <v>4949</v>
      </c>
      <c r="J50">
        <v>189</v>
      </c>
    </row>
    <row r="51" spans="6:10" x14ac:dyDescent="0.25">
      <c r="F51" t="s">
        <v>5</v>
      </c>
      <c r="G51" t="s">
        <v>38</v>
      </c>
      <c r="H51" t="s">
        <v>32</v>
      </c>
      <c r="I51">
        <v>5075</v>
      </c>
      <c r="J51">
        <v>21</v>
      </c>
    </row>
    <row r="52" spans="6:10" x14ac:dyDescent="0.25">
      <c r="F52" t="s">
        <v>3</v>
      </c>
      <c r="G52" t="s">
        <v>36</v>
      </c>
      <c r="H52" t="s">
        <v>16</v>
      </c>
      <c r="I52">
        <v>9198</v>
      </c>
      <c r="J52">
        <v>36</v>
      </c>
    </row>
    <row r="53" spans="6:10" x14ac:dyDescent="0.25">
      <c r="F53" t="s">
        <v>6</v>
      </c>
      <c r="G53" t="s">
        <v>34</v>
      </c>
      <c r="H53" t="s">
        <v>29</v>
      </c>
      <c r="I53">
        <v>3339</v>
      </c>
      <c r="J53">
        <v>75</v>
      </c>
    </row>
    <row r="54" spans="6:10" x14ac:dyDescent="0.25">
      <c r="F54" t="s">
        <v>40</v>
      </c>
      <c r="G54" t="s">
        <v>34</v>
      </c>
      <c r="H54" t="s">
        <v>17</v>
      </c>
      <c r="I54">
        <v>5019</v>
      </c>
      <c r="J54">
        <v>156</v>
      </c>
    </row>
    <row r="55" spans="6:10" x14ac:dyDescent="0.25">
      <c r="F55" t="s">
        <v>5</v>
      </c>
      <c r="G55" t="s">
        <v>36</v>
      </c>
      <c r="H55" t="s">
        <v>16</v>
      </c>
      <c r="I55">
        <v>16184</v>
      </c>
      <c r="J55">
        <v>39</v>
      </c>
    </row>
    <row r="56" spans="6:10" x14ac:dyDescent="0.25">
      <c r="F56" t="s">
        <v>6</v>
      </c>
      <c r="G56" t="s">
        <v>36</v>
      </c>
      <c r="H56" t="s">
        <v>21</v>
      </c>
      <c r="I56">
        <v>497</v>
      </c>
      <c r="J56">
        <v>63</v>
      </c>
    </row>
    <row r="57" spans="6:10" x14ac:dyDescent="0.25">
      <c r="F57" t="s">
        <v>2</v>
      </c>
      <c r="G57" t="s">
        <v>36</v>
      </c>
      <c r="H57" t="s">
        <v>29</v>
      </c>
      <c r="I57">
        <v>8211</v>
      </c>
      <c r="J57">
        <v>75</v>
      </c>
    </row>
    <row r="58" spans="6:10" x14ac:dyDescent="0.25">
      <c r="F58" t="s">
        <v>2</v>
      </c>
      <c r="G58" t="s">
        <v>38</v>
      </c>
      <c r="H58" t="s">
        <v>28</v>
      </c>
      <c r="I58">
        <v>6580</v>
      </c>
      <c r="J58">
        <v>183</v>
      </c>
    </row>
    <row r="59" spans="6:10" x14ac:dyDescent="0.25">
      <c r="F59" t="s">
        <v>41</v>
      </c>
      <c r="G59" t="s">
        <v>35</v>
      </c>
      <c r="H59" t="s">
        <v>13</v>
      </c>
      <c r="I59">
        <v>4760</v>
      </c>
      <c r="J59">
        <v>69</v>
      </c>
    </row>
    <row r="60" spans="6:10" x14ac:dyDescent="0.25">
      <c r="F60" t="s">
        <v>40</v>
      </c>
      <c r="G60" t="s">
        <v>36</v>
      </c>
      <c r="H60" t="s">
        <v>25</v>
      </c>
      <c r="I60">
        <v>5439</v>
      </c>
      <c r="J60">
        <v>30</v>
      </c>
    </row>
    <row r="61" spans="6:10" x14ac:dyDescent="0.25">
      <c r="F61" t="s">
        <v>41</v>
      </c>
      <c r="G61" t="s">
        <v>34</v>
      </c>
      <c r="H61" t="s">
        <v>17</v>
      </c>
      <c r="I61">
        <v>1463</v>
      </c>
      <c r="J61">
        <v>39</v>
      </c>
    </row>
    <row r="62" spans="6:10" x14ac:dyDescent="0.25">
      <c r="F62" t="s">
        <v>3</v>
      </c>
      <c r="G62" t="s">
        <v>34</v>
      </c>
      <c r="H62" t="s">
        <v>32</v>
      </c>
      <c r="I62">
        <v>7777</v>
      </c>
      <c r="J62">
        <v>504</v>
      </c>
    </row>
    <row r="63" spans="6:10" x14ac:dyDescent="0.25">
      <c r="F63" t="s">
        <v>9</v>
      </c>
      <c r="G63" t="s">
        <v>37</v>
      </c>
      <c r="H63" t="s">
        <v>29</v>
      </c>
      <c r="I63">
        <v>1085</v>
      </c>
      <c r="J63">
        <v>273</v>
      </c>
    </row>
    <row r="64" spans="6:10" x14ac:dyDescent="0.25">
      <c r="F64" t="s">
        <v>5</v>
      </c>
      <c r="G64" t="s">
        <v>37</v>
      </c>
      <c r="H64" t="s">
        <v>31</v>
      </c>
      <c r="I64">
        <v>182</v>
      </c>
      <c r="J64">
        <v>48</v>
      </c>
    </row>
    <row r="65" spans="6:10" x14ac:dyDescent="0.25">
      <c r="F65" t="s">
        <v>6</v>
      </c>
      <c r="G65" t="s">
        <v>34</v>
      </c>
      <c r="H65" t="s">
        <v>27</v>
      </c>
      <c r="I65">
        <v>4242</v>
      </c>
      <c r="J65">
        <v>207</v>
      </c>
    </row>
    <row r="66" spans="6:10" x14ac:dyDescent="0.25">
      <c r="F66" t="s">
        <v>6</v>
      </c>
      <c r="G66" t="s">
        <v>36</v>
      </c>
      <c r="H66" t="s">
        <v>32</v>
      </c>
      <c r="I66">
        <v>6118</v>
      </c>
      <c r="J66">
        <v>9</v>
      </c>
    </row>
    <row r="67" spans="6:10" x14ac:dyDescent="0.25">
      <c r="F67" t="s">
        <v>10</v>
      </c>
      <c r="G67" t="s">
        <v>36</v>
      </c>
      <c r="H67" t="s">
        <v>23</v>
      </c>
      <c r="I67">
        <v>2317</v>
      </c>
      <c r="J67">
        <v>261</v>
      </c>
    </row>
    <row r="68" spans="6:10" x14ac:dyDescent="0.25">
      <c r="F68" t="s">
        <v>6</v>
      </c>
      <c r="G68" t="s">
        <v>38</v>
      </c>
      <c r="H68" t="s">
        <v>16</v>
      </c>
      <c r="I68">
        <v>938</v>
      </c>
      <c r="J68">
        <v>6</v>
      </c>
    </row>
    <row r="69" spans="6:10" x14ac:dyDescent="0.25">
      <c r="F69" t="s">
        <v>8</v>
      </c>
      <c r="G69" t="s">
        <v>37</v>
      </c>
      <c r="H69" t="s">
        <v>15</v>
      </c>
      <c r="I69">
        <v>9709</v>
      </c>
      <c r="J69">
        <v>30</v>
      </c>
    </row>
    <row r="70" spans="6:10" x14ac:dyDescent="0.25">
      <c r="F70" t="s">
        <v>7</v>
      </c>
      <c r="G70" t="s">
        <v>34</v>
      </c>
      <c r="H70" t="s">
        <v>20</v>
      </c>
      <c r="I70">
        <v>2205</v>
      </c>
      <c r="J70">
        <v>138</v>
      </c>
    </row>
    <row r="71" spans="6:10" x14ac:dyDescent="0.25">
      <c r="F71" t="s">
        <v>7</v>
      </c>
      <c r="G71" t="s">
        <v>37</v>
      </c>
      <c r="H71" t="s">
        <v>17</v>
      </c>
      <c r="I71">
        <v>4487</v>
      </c>
      <c r="J71">
        <v>111</v>
      </c>
    </row>
    <row r="72" spans="6:10" x14ac:dyDescent="0.25">
      <c r="F72" t="s">
        <v>5</v>
      </c>
      <c r="G72" t="s">
        <v>35</v>
      </c>
      <c r="H72" t="s">
        <v>18</v>
      </c>
      <c r="I72">
        <v>2415</v>
      </c>
      <c r="J72">
        <v>15</v>
      </c>
    </row>
    <row r="73" spans="6:10" x14ac:dyDescent="0.25">
      <c r="F73" t="s">
        <v>40</v>
      </c>
      <c r="G73" t="s">
        <v>34</v>
      </c>
      <c r="H73" t="s">
        <v>19</v>
      </c>
      <c r="I73">
        <v>4018</v>
      </c>
      <c r="J73">
        <v>162</v>
      </c>
    </row>
    <row r="74" spans="6:10" x14ac:dyDescent="0.25">
      <c r="F74" t="s">
        <v>5</v>
      </c>
      <c r="G74" t="s">
        <v>34</v>
      </c>
      <c r="H74" t="s">
        <v>19</v>
      </c>
      <c r="I74">
        <v>861</v>
      </c>
      <c r="J74">
        <v>195</v>
      </c>
    </row>
    <row r="75" spans="6:10" x14ac:dyDescent="0.25">
      <c r="F75" t="s">
        <v>10</v>
      </c>
      <c r="G75" t="s">
        <v>38</v>
      </c>
      <c r="H75" t="s">
        <v>14</v>
      </c>
      <c r="I75">
        <v>5586</v>
      </c>
      <c r="J75">
        <v>525</v>
      </c>
    </row>
    <row r="76" spans="6:10" x14ac:dyDescent="0.25">
      <c r="F76" t="s">
        <v>7</v>
      </c>
      <c r="G76" t="s">
        <v>34</v>
      </c>
      <c r="H76" t="s">
        <v>33</v>
      </c>
      <c r="I76">
        <v>2226</v>
      </c>
      <c r="J76">
        <v>48</v>
      </c>
    </row>
    <row r="77" spans="6:10" x14ac:dyDescent="0.25">
      <c r="F77" t="s">
        <v>9</v>
      </c>
      <c r="G77" t="s">
        <v>34</v>
      </c>
      <c r="H77" t="s">
        <v>28</v>
      </c>
      <c r="I77">
        <v>14329</v>
      </c>
      <c r="J77">
        <v>150</v>
      </c>
    </row>
    <row r="78" spans="6:10" x14ac:dyDescent="0.25">
      <c r="F78" t="s">
        <v>9</v>
      </c>
      <c r="G78" t="s">
        <v>34</v>
      </c>
      <c r="H78" t="s">
        <v>20</v>
      </c>
      <c r="I78">
        <v>8463</v>
      </c>
      <c r="J78">
        <v>492</v>
      </c>
    </row>
    <row r="79" spans="6:10" x14ac:dyDescent="0.25">
      <c r="F79" t="s">
        <v>5</v>
      </c>
      <c r="G79" t="s">
        <v>34</v>
      </c>
      <c r="H79" t="s">
        <v>29</v>
      </c>
      <c r="I79">
        <v>2891</v>
      </c>
      <c r="J79">
        <v>102</v>
      </c>
    </row>
    <row r="80" spans="6:10" x14ac:dyDescent="0.25">
      <c r="F80" t="s">
        <v>3</v>
      </c>
      <c r="G80" t="s">
        <v>36</v>
      </c>
      <c r="H80" t="s">
        <v>23</v>
      </c>
      <c r="I80">
        <v>3773</v>
      </c>
      <c r="J80">
        <v>165</v>
      </c>
    </row>
    <row r="81" spans="6:10" x14ac:dyDescent="0.25">
      <c r="F81" t="s">
        <v>41</v>
      </c>
      <c r="G81" t="s">
        <v>36</v>
      </c>
      <c r="H81" t="s">
        <v>28</v>
      </c>
      <c r="I81">
        <v>854</v>
      </c>
      <c r="J81">
        <v>309</v>
      </c>
    </row>
    <row r="82" spans="6:10" x14ac:dyDescent="0.25">
      <c r="F82" t="s">
        <v>6</v>
      </c>
      <c r="G82" t="s">
        <v>36</v>
      </c>
      <c r="H82" t="s">
        <v>17</v>
      </c>
      <c r="I82">
        <v>4970</v>
      </c>
      <c r="J82">
        <v>156</v>
      </c>
    </row>
    <row r="83" spans="6:10" x14ac:dyDescent="0.25">
      <c r="F83" t="s">
        <v>9</v>
      </c>
      <c r="G83" t="s">
        <v>35</v>
      </c>
      <c r="H83" t="s">
        <v>26</v>
      </c>
      <c r="I83">
        <v>98</v>
      </c>
      <c r="J83">
        <v>159</v>
      </c>
    </row>
    <row r="84" spans="6:10" x14ac:dyDescent="0.25">
      <c r="F84" t="s">
        <v>5</v>
      </c>
      <c r="G84" t="s">
        <v>35</v>
      </c>
      <c r="H84" t="s">
        <v>15</v>
      </c>
      <c r="I84">
        <v>13391</v>
      </c>
      <c r="J84">
        <v>201</v>
      </c>
    </row>
    <row r="85" spans="6:10" x14ac:dyDescent="0.25">
      <c r="F85" t="s">
        <v>8</v>
      </c>
      <c r="G85" t="s">
        <v>39</v>
      </c>
      <c r="H85" t="s">
        <v>31</v>
      </c>
      <c r="I85">
        <v>8890</v>
      </c>
      <c r="J85">
        <v>210</v>
      </c>
    </row>
    <row r="86" spans="6:10" x14ac:dyDescent="0.25">
      <c r="F86" t="s">
        <v>2</v>
      </c>
      <c r="G86" t="s">
        <v>38</v>
      </c>
      <c r="H86" t="s">
        <v>13</v>
      </c>
      <c r="I86">
        <v>56</v>
      </c>
      <c r="J86">
        <v>51</v>
      </c>
    </row>
    <row r="87" spans="6:10" x14ac:dyDescent="0.25">
      <c r="F87" t="s">
        <v>3</v>
      </c>
      <c r="G87" t="s">
        <v>36</v>
      </c>
      <c r="H87" t="s">
        <v>25</v>
      </c>
      <c r="I87">
        <v>3339</v>
      </c>
      <c r="J87">
        <v>39</v>
      </c>
    </row>
    <row r="88" spans="6:10" x14ac:dyDescent="0.25">
      <c r="F88" t="s">
        <v>10</v>
      </c>
      <c r="G88" t="s">
        <v>35</v>
      </c>
      <c r="H88" t="s">
        <v>18</v>
      </c>
      <c r="I88">
        <v>3808</v>
      </c>
      <c r="J88">
        <v>279</v>
      </c>
    </row>
    <row r="89" spans="6:10" x14ac:dyDescent="0.25">
      <c r="F89" t="s">
        <v>10</v>
      </c>
      <c r="G89" t="s">
        <v>38</v>
      </c>
      <c r="H89" t="s">
        <v>13</v>
      </c>
      <c r="I89">
        <v>63</v>
      </c>
      <c r="J89">
        <v>123</v>
      </c>
    </row>
    <row r="90" spans="6:10" x14ac:dyDescent="0.25">
      <c r="F90" t="s">
        <v>2</v>
      </c>
      <c r="G90" t="s">
        <v>39</v>
      </c>
      <c r="H90" t="s">
        <v>27</v>
      </c>
      <c r="I90">
        <v>7812</v>
      </c>
      <c r="J90">
        <v>81</v>
      </c>
    </row>
    <row r="91" spans="6:10" x14ac:dyDescent="0.25">
      <c r="F91" t="s">
        <v>40</v>
      </c>
      <c r="G91" t="s">
        <v>37</v>
      </c>
      <c r="H91" t="s">
        <v>19</v>
      </c>
      <c r="I91">
        <v>7693</v>
      </c>
      <c r="J91">
        <v>21</v>
      </c>
    </row>
    <row r="92" spans="6:10" x14ac:dyDescent="0.25">
      <c r="F92" t="s">
        <v>3</v>
      </c>
      <c r="G92" t="s">
        <v>36</v>
      </c>
      <c r="H92" t="s">
        <v>28</v>
      </c>
      <c r="I92">
        <v>973</v>
      </c>
      <c r="J92">
        <v>162</v>
      </c>
    </row>
    <row r="93" spans="6:10" x14ac:dyDescent="0.25">
      <c r="F93" t="s">
        <v>10</v>
      </c>
      <c r="G93" t="s">
        <v>35</v>
      </c>
      <c r="H93" t="s">
        <v>21</v>
      </c>
      <c r="I93">
        <v>567</v>
      </c>
      <c r="J93">
        <v>228</v>
      </c>
    </row>
    <row r="94" spans="6:10" x14ac:dyDescent="0.25">
      <c r="F94" t="s">
        <v>10</v>
      </c>
      <c r="G94" t="s">
        <v>36</v>
      </c>
      <c r="H94" t="s">
        <v>29</v>
      </c>
      <c r="I94">
        <v>2471</v>
      </c>
      <c r="J94">
        <v>342</v>
      </c>
    </row>
    <row r="95" spans="6:10" x14ac:dyDescent="0.25">
      <c r="F95" t="s">
        <v>5</v>
      </c>
      <c r="G95" t="s">
        <v>38</v>
      </c>
      <c r="H95" t="s">
        <v>13</v>
      </c>
      <c r="I95">
        <v>7189</v>
      </c>
      <c r="J95">
        <v>54</v>
      </c>
    </row>
    <row r="96" spans="6:10" x14ac:dyDescent="0.25">
      <c r="F96" t="s">
        <v>41</v>
      </c>
      <c r="G96" t="s">
        <v>35</v>
      </c>
      <c r="H96" t="s">
        <v>28</v>
      </c>
      <c r="I96">
        <v>7455</v>
      </c>
      <c r="J96">
        <v>216</v>
      </c>
    </row>
    <row r="97" spans="6:10" x14ac:dyDescent="0.25">
      <c r="F97" t="s">
        <v>3</v>
      </c>
      <c r="G97" t="s">
        <v>34</v>
      </c>
      <c r="H97" t="s">
        <v>26</v>
      </c>
      <c r="I97">
        <v>3108</v>
      </c>
      <c r="J97">
        <v>54</v>
      </c>
    </row>
    <row r="98" spans="6:10" x14ac:dyDescent="0.25">
      <c r="F98" t="s">
        <v>6</v>
      </c>
      <c r="G98" t="s">
        <v>38</v>
      </c>
      <c r="H98" t="s">
        <v>25</v>
      </c>
      <c r="I98">
        <v>469</v>
      </c>
      <c r="J98">
        <v>75</v>
      </c>
    </row>
    <row r="99" spans="6:10" x14ac:dyDescent="0.25">
      <c r="F99" t="s">
        <v>9</v>
      </c>
      <c r="G99" t="s">
        <v>37</v>
      </c>
      <c r="H99" t="s">
        <v>23</v>
      </c>
      <c r="I99">
        <v>2737</v>
      </c>
      <c r="J99">
        <v>93</v>
      </c>
    </row>
    <row r="100" spans="6:10" x14ac:dyDescent="0.25">
      <c r="F100" t="s">
        <v>9</v>
      </c>
      <c r="G100" t="s">
        <v>37</v>
      </c>
      <c r="H100" t="s">
        <v>25</v>
      </c>
      <c r="I100">
        <v>4305</v>
      </c>
      <c r="J100">
        <v>156</v>
      </c>
    </row>
    <row r="101" spans="6:10" x14ac:dyDescent="0.25">
      <c r="F101" t="s">
        <v>9</v>
      </c>
      <c r="G101" t="s">
        <v>38</v>
      </c>
      <c r="H101" t="s">
        <v>17</v>
      </c>
      <c r="I101">
        <v>2408</v>
      </c>
      <c r="J101">
        <v>9</v>
      </c>
    </row>
    <row r="102" spans="6:10" x14ac:dyDescent="0.25">
      <c r="F102" t="s">
        <v>3</v>
      </c>
      <c r="G102" t="s">
        <v>36</v>
      </c>
      <c r="H102" t="s">
        <v>19</v>
      </c>
      <c r="I102">
        <v>1281</v>
      </c>
      <c r="J102">
        <v>18</v>
      </c>
    </row>
    <row r="103" spans="6:10" x14ac:dyDescent="0.25">
      <c r="F103" t="s">
        <v>40</v>
      </c>
      <c r="G103" t="s">
        <v>35</v>
      </c>
      <c r="H103" t="s">
        <v>32</v>
      </c>
      <c r="I103">
        <v>12348</v>
      </c>
      <c r="J103">
        <v>234</v>
      </c>
    </row>
    <row r="104" spans="6:10" x14ac:dyDescent="0.25">
      <c r="F104" t="s">
        <v>3</v>
      </c>
      <c r="G104" t="s">
        <v>34</v>
      </c>
      <c r="H104" t="s">
        <v>28</v>
      </c>
      <c r="I104">
        <v>3689</v>
      </c>
      <c r="J104">
        <v>312</v>
      </c>
    </row>
    <row r="105" spans="6:10" x14ac:dyDescent="0.25">
      <c r="F105" t="s">
        <v>7</v>
      </c>
      <c r="G105" t="s">
        <v>36</v>
      </c>
      <c r="H105" t="s">
        <v>19</v>
      </c>
      <c r="I105">
        <v>2870</v>
      </c>
      <c r="J105">
        <v>300</v>
      </c>
    </row>
    <row r="106" spans="6:10" x14ac:dyDescent="0.25">
      <c r="F106" t="s">
        <v>2</v>
      </c>
      <c r="G106" t="s">
        <v>36</v>
      </c>
      <c r="H106" t="s">
        <v>27</v>
      </c>
      <c r="I106">
        <v>798</v>
      </c>
      <c r="J106">
        <v>519</v>
      </c>
    </row>
    <row r="107" spans="6:10" x14ac:dyDescent="0.25">
      <c r="F107" t="s">
        <v>41</v>
      </c>
      <c r="G107" t="s">
        <v>37</v>
      </c>
      <c r="H107" t="s">
        <v>21</v>
      </c>
      <c r="I107">
        <v>2933</v>
      </c>
      <c r="J107">
        <v>9</v>
      </c>
    </row>
    <row r="108" spans="6:10" x14ac:dyDescent="0.25">
      <c r="F108" t="s">
        <v>5</v>
      </c>
      <c r="G108" t="s">
        <v>35</v>
      </c>
      <c r="H108" t="s">
        <v>4</v>
      </c>
      <c r="I108">
        <v>2744</v>
      </c>
      <c r="J108">
        <v>9</v>
      </c>
    </row>
    <row r="109" spans="6:10" x14ac:dyDescent="0.25">
      <c r="F109" t="s">
        <v>40</v>
      </c>
      <c r="G109" t="s">
        <v>36</v>
      </c>
      <c r="H109" t="s">
        <v>33</v>
      </c>
      <c r="I109">
        <v>9772</v>
      </c>
      <c r="J109">
        <v>90</v>
      </c>
    </row>
    <row r="110" spans="6:10" x14ac:dyDescent="0.25">
      <c r="F110" t="s">
        <v>7</v>
      </c>
      <c r="G110" t="s">
        <v>34</v>
      </c>
      <c r="H110" t="s">
        <v>25</v>
      </c>
      <c r="I110">
        <v>1568</v>
      </c>
      <c r="J110">
        <v>96</v>
      </c>
    </row>
    <row r="111" spans="6:10" x14ac:dyDescent="0.25">
      <c r="F111" t="s">
        <v>2</v>
      </c>
      <c r="G111" t="s">
        <v>36</v>
      </c>
      <c r="H111" t="s">
        <v>16</v>
      </c>
      <c r="I111">
        <v>11417</v>
      </c>
      <c r="J111">
        <v>21</v>
      </c>
    </row>
    <row r="112" spans="6:10" x14ac:dyDescent="0.25">
      <c r="F112" t="s">
        <v>40</v>
      </c>
      <c r="G112" t="s">
        <v>34</v>
      </c>
      <c r="H112" t="s">
        <v>26</v>
      </c>
      <c r="I112">
        <v>6748</v>
      </c>
      <c r="J112">
        <v>48</v>
      </c>
    </row>
    <row r="113" spans="6:10" x14ac:dyDescent="0.25">
      <c r="F113" t="s">
        <v>10</v>
      </c>
      <c r="G113" t="s">
        <v>36</v>
      </c>
      <c r="H113" t="s">
        <v>27</v>
      </c>
      <c r="I113">
        <v>1407</v>
      </c>
      <c r="J113">
        <v>72</v>
      </c>
    </row>
    <row r="114" spans="6:10" x14ac:dyDescent="0.25">
      <c r="F114" t="s">
        <v>8</v>
      </c>
      <c r="G114" t="s">
        <v>35</v>
      </c>
      <c r="H114" t="s">
        <v>29</v>
      </c>
      <c r="I114">
        <v>2023</v>
      </c>
      <c r="J114">
        <v>168</v>
      </c>
    </row>
    <row r="115" spans="6:10" x14ac:dyDescent="0.25">
      <c r="F115" t="s">
        <v>5</v>
      </c>
      <c r="G115" t="s">
        <v>39</v>
      </c>
      <c r="H115" t="s">
        <v>26</v>
      </c>
      <c r="I115">
        <v>5236</v>
      </c>
      <c r="J115">
        <v>51</v>
      </c>
    </row>
    <row r="116" spans="6:10" x14ac:dyDescent="0.25">
      <c r="F116" t="s">
        <v>41</v>
      </c>
      <c r="G116" t="s">
        <v>36</v>
      </c>
      <c r="H116" t="s">
        <v>19</v>
      </c>
      <c r="I116">
        <v>1925</v>
      </c>
      <c r="J116">
        <v>192</v>
      </c>
    </row>
    <row r="117" spans="6:10" x14ac:dyDescent="0.25">
      <c r="F117" t="s">
        <v>7</v>
      </c>
      <c r="G117" t="s">
        <v>37</v>
      </c>
      <c r="H117" t="s">
        <v>14</v>
      </c>
      <c r="I117">
        <v>6608</v>
      </c>
      <c r="J117">
        <v>225</v>
      </c>
    </row>
    <row r="118" spans="6:10" x14ac:dyDescent="0.25">
      <c r="F118" t="s">
        <v>6</v>
      </c>
      <c r="G118" t="s">
        <v>34</v>
      </c>
      <c r="H118" t="s">
        <v>26</v>
      </c>
      <c r="I118">
        <v>8008</v>
      </c>
      <c r="J118">
        <v>456</v>
      </c>
    </row>
    <row r="119" spans="6:10" x14ac:dyDescent="0.25">
      <c r="F119" t="s">
        <v>10</v>
      </c>
      <c r="G119" t="s">
        <v>34</v>
      </c>
      <c r="H119" t="s">
        <v>25</v>
      </c>
      <c r="I119">
        <v>1428</v>
      </c>
      <c r="J119">
        <v>93</v>
      </c>
    </row>
    <row r="120" spans="6:10" x14ac:dyDescent="0.25">
      <c r="F120" t="s">
        <v>6</v>
      </c>
      <c r="G120" t="s">
        <v>34</v>
      </c>
      <c r="H120" t="s">
        <v>4</v>
      </c>
      <c r="I120">
        <v>525</v>
      </c>
      <c r="J120">
        <v>48</v>
      </c>
    </row>
    <row r="121" spans="6:10" x14ac:dyDescent="0.25">
      <c r="F121" t="s">
        <v>6</v>
      </c>
      <c r="G121" t="s">
        <v>37</v>
      </c>
      <c r="H121" t="s">
        <v>18</v>
      </c>
      <c r="I121">
        <v>1505</v>
      </c>
      <c r="J121">
        <v>102</v>
      </c>
    </row>
    <row r="122" spans="6:10" x14ac:dyDescent="0.25">
      <c r="F122" t="s">
        <v>7</v>
      </c>
      <c r="G122" t="s">
        <v>35</v>
      </c>
      <c r="H122" t="s">
        <v>30</v>
      </c>
      <c r="I122">
        <v>6755</v>
      </c>
      <c r="J122">
        <v>252</v>
      </c>
    </row>
    <row r="123" spans="6:10" x14ac:dyDescent="0.25">
      <c r="F123" t="s">
        <v>2</v>
      </c>
      <c r="G123" t="s">
        <v>37</v>
      </c>
      <c r="H123" t="s">
        <v>18</v>
      </c>
      <c r="I123">
        <v>11571</v>
      </c>
      <c r="J123">
        <v>138</v>
      </c>
    </row>
    <row r="124" spans="6:10" x14ac:dyDescent="0.25">
      <c r="F124" t="s">
        <v>40</v>
      </c>
      <c r="G124" t="s">
        <v>38</v>
      </c>
      <c r="H124" t="s">
        <v>25</v>
      </c>
      <c r="I124">
        <v>2541</v>
      </c>
      <c r="J124">
        <v>90</v>
      </c>
    </row>
    <row r="125" spans="6:10" x14ac:dyDescent="0.25">
      <c r="F125" t="s">
        <v>41</v>
      </c>
      <c r="G125" t="s">
        <v>37</v>
      </c>
      <c r="H125" t="s">
        <v>30</v>
      </c>
      <c r="I125">
        <v>1526</v>
      </c>
      <c r="J125">
        <v>240</v>
      </c>
    </row>
    <row r="126" spans="6:10" x14ac:dyDescent="0.25">
      <c r="F126" t="s">
        <v>40</v>
      </c>
      <c r="G126" t="s">
        <v>38</v>
      </c>
      <c r="H126" t="s">
        <v>4</v>
      </c>
      <c r="I126">
        <v>6125</v>
      </c>
      <c r="J126">
        <v>102</v>
      </c>
    </row>
    <row r="127" spans="6:10" x14ac:dyDescent="0.25">
      <c r="F127" t="s">
        <v>41</v>
      </c>
      <c r="G127" t="s">
        <v>35</v>
      </c>
      <c r="H127" t="s">
        <v>27</v>
      </c>
      <c r="I127">
        <v>847</v>
      </c>
      <c r="J127">
        <v>129</v>
      </c>
    </row>
    <row r="128" spans="6:10" x14ac:dyDescent="0.25">
      <c r="F128" t="s">
        <v>8</v>
      </c>
      <c r="G128" t="s">
        <v>35</v>
      </c>
      <c r="H128" t="s">
        <v>27</v>
      </c>
      <c r="I128">
        <v>4753</v>
      </c>
      <c r="J128">
        <v>300</v>
      </c>
    </row>
    <row r="129" spans="6:10" x14ac:dyDescent="0.25">
      <c r="F129" t="s">
        <v>6</v>
      </c>
      <c r="G129" t="s">
        <v>38</v>
      </c>
      <c r="H129" t="s">
        <v>33</v>
      </c>
      <c r="I129">
        <v>959</v>
      </c>
      <c r="J129">
        <v>135</v>
      </c>
    </row>
    <row r="130" spans="6:10" x14ac:dyDescent="0.25">
      <c r="F130" t="s">
        <v>7</v>
      </c>
      <c r="G130" t="s">
        <v>35</v>
      </c>
      <c r="H130" t="s">
        <v>24</v>
      </c>
      <c r="I130">
        <v>2793</v>
      </c>
      <c r="J130">
        <v>114</v>
      </c>
    </row>
    <row r="131" spans="6:10" x14ac:dyDescent="0.25">
      <c r="F131" t="s">
        <v>7</v>
      </c>
      <c r="G131" t="s">
        <v>35</v>
      </c>
      <c r="H131" t="s">
        <v>14</v>
      </c>
      <c r="I131">
        <v>4606</v>
      </c>
      <c r="J131">
        <v>63</v>
      </c>
    </row>
    <row r="132" spans="6:10" x14ac:dyDescent="0.25">
      <c r="F132" t="s">
        <v>7</v>
      </c>
      <c r="G132" t="s">
        <v>36</v>
      </c>
      <c r="H132" t="s">
        <v>29</v>
      </c>
      <c r="I132">
        <v>5551</v>
      </c>
      <c r="J132">
        <v>252</v>
      </c>
    </row>
    <row r="133" spans="6:10" x14ac:dyDescent="0.25">
      <c r="F133" t="s">
        <v>10</v>
      </c>
      <c r="G133" t="s">
        <v>36</v>
      </c>
      <c r="H133" t="s">
        <v>32</v>
      </c>
      <c r="I133">
        <v>6657</v>
      </c>
      <c r="J133">
        <v>303</v>
      </c>
    </row>
    <row r="134" spans="6:10" x14ac:dyDescent="0.25">
      <c r="F134" t="s">
        <v>7</v>
      </c>
      <c r="G134" t="s">
        <v>39</v>
      </c>
      <c r="H134" t="s">
        <v>17</v>
      </c>
      <c r="I134">
        <v>4438</v>
      </c>
      <c r="J134">
        <v>246</v>
      </c>
    </row>
    <row r="135" spans="6:10" x14ac:dyDescent="0.25">
      <c r="F135" t="s">
        <v>8</v>
      </c>
      <c r="G135" t="s">
        <v>38</v>
      </c>
      <c r="H135" t="s">
        <v>22</v>
      </c>
      <c r="I135">
        <v>168</v>
      </c>
      <c r="J135">
        <v>84</v>
      </c>
    </row>
    <row r="136" spans="6:10" x14ac:dyDescent="0.25">
      <c r="F136" t="s">
        <v>7</v>
      </c>
      <c r="G136" t="s">
        <v>34</v>
      </c>
      <c r="H136" t="s">
        <v>17</v>
      </c>
      <c r="I136">
        <v>7777</v>
      </c>
      <c r="J136">
        <v>39</v>
      </c>
    </row>
    <row r="137" spans="6:10" x14ac:dyDescent="0.25">
      <c r="F137" t="s">
        <v>5</v>
      </c>
      <c r="G137" t="s">
        <v>36</v>
      </c>
      <c r="H137" t="s">
        <v>17</v>
      </c>
      <c r="I137">
        <v>3339</v>
      </c>
      <c r="J137">
        <v>348</v>
      </c>
    </row>
    <row r="138" spans="6:10" x14ac:dyDescent="0.25">
      <c r="F138" t="s">
        <v>7</v>
      </c>
      <c r="G138" t="s">
        <v>37</v>
      </c>
      <c r="H138" t="s">
        <v>33</v>
      </c>
      <c r="I138">
        <v>6391</v>
      </c>
      <c r="J138">
        <v>48</v>
      </c>
    </row>
    <row r="139" spans="6:10" x14ac:dyDescent="0.25">
      <c r="F139" t="s">
        <v>5</v>
      </c>
      <c r="G139" t="s">
        <v>37</v>
      </c>
      <c r="H139" t="s">
        <v>22</v>
      </c>
      <c r="I139">
        <v>518</v>
      </c>
      <c r="J139">
        <v>75</v>
      </c>
    </row>
    <row r="140" spans="6:10" x14ac:dyDescent="0.25">
      <c r="F140" t="s">
        <v>7</v>
      </c>
      <c r="G140" t="s">
        <v>38</v>
      </c>
      <c r="H140" t="s">
        <v>28</v>
      </c>
      <c r="I140">
        <v>5677</v>
      </c>
      <c r="J140">
        <v>258</v>
      </c>
    </row>
    <row r="141" spans="6:10" x14ac:dyDescent="0.25">
      <c r="F141" t="s">
        <v>6</v>
      </c>
      <c r="G141" t="s">
        <v>39</v>
      </c>
      <c r="H141" t="s">
        <v>17</v>
      </c>
      <c r="I141">
        <v>6048</v>
      </c>
      <c r="J141">
        <v>27</v>
      </c>
    </row>
    <row r="142" spans="6:10" x14ac:dyDescent="0.25">
      <c r="F142" t="s">
        <v>8</v>
      </c>
      <c r="G142" t="s">
        <v>38</v>
      </c>
      <c r="H142" t="s">
        <v>32</v>
      </c>
      <c r="I142">
        <v>3752</v>
      </c>
      <c r="J142">
        <v>213</v>
      </c>
    </row>
    <row r="143" spans="6:10" x14ac:dyDescent="0.25">
      <c r="F143" t="s">
        <v>5</v>
      </c>
      <c r="G143" t="s">
        <v>35</v>
      </c>
      <c r="H143" t="s">
        <v>29</v>
      </c>
      <c r="I143">
        <v>4480</v>
      </c>
      <c r="J143">
        <v>357</v>
      </c>
    </row>
    <row r="144" spans="6:10" x14ac:dyDescent="0.25">
      <c r="F144" t="s">
        <v>9</v>
      </c>
      <c r="G144" t="s">
        <v>37</v>
      </c>
      <c r="H144" t="s">
        <v>4</v>
      </c>
      <c r="I144">
        <v>259</v>
      </c>
      <c r="J144">
        <v>207</v>
      </c>
    </row>
    <row r="145" spans="6:10" x14ac:dyDescent="0.25">
      <c r="F145" t="s">
        <v>8</v>
      </c>
      <c r="G145" t="s">
        <v>37</v>
      </c>
      <c r="H145" t="s">
        <v>30</v>
      </c>
      <c r="I145">
        <v>42</v>
      </c>
      <c r="J145">
        <v>150</v>
      </c>
    </row>
    <row r="146" spans="6:10" x14ac:dyDescent="0.25">
      <c r="F146" t="s">
        <v>41</v>
      </c>
      <c r="G146" t="s">
        <v>36</v>
      </c>
      <c r="H146" t="s">
        <v>26</v>
      </c>
      <c r="I146">
        <v>98</v>
      </c>
      <c r="J146">
        <v>204</v>
      </c>
    </row>
    <row r="147" spans="6:10" x14ac:dyDescent="0.25">
      <c r="F147" t="s">
        <v>7</v>
      </c>
      <c r="G147" t="s">
        <v>35</v>
      </c>
      <c r="H147" t="s">
        <v>27</v>
      </c>
      <c r="I147">
        <v>2478</v>
      </c>
      <c r="J147">
        <v>21</v>
      </c>
    </row>
    <row r="148" spans="6:10" x14ac:dyDescent="0.25">
      <c r="F148" t="s">
        <v>41</v>
      </c>
      <c r="G148" t="s">
        <v>34</v>
      </c>
      <c r="H148" t="s">
        <v>33</v>
      </c>
      <c r="I148">
        <v>7847</v>
      </c>
      <c r="J148">
        <v>174</v>
      </c>
    </row>
    <row r="149" spans="6:10" x14ac:dyDescent="0.25">
      <c r="F149" t="s">
        <v>2</v>
      </c>
      <c r="G149" t="s">
        <v>37</v>
      </c>
      <c r="H149" t="s">
        <v>17</v>
      </c>
      <c r="I149">
        <v>9926</v>
      </c>
      <c r="J149">
        <v>201</v>
      </c>
    </row>
    <row r="150" spans="6:10" x14ac:dyDescent="0.25">
      <c r="F150" t="s">
        <v>8</v>
      </c>
      <c r="G150" t="s">
        <v>38</v>
      </c>
      <c r="H150" t="s">
        <v>13</v>
      </c>
      <c r="I150">
        <v>819</v>
      </c>
      <c r="J150">
        <v>510</v>
      </c>
    </row>
    <row r="151" spans="6:10" x14ac:dyDescent="0.25">
      <c r="F151" t="s">
        <v>6</v>
      </c>
      <c r="G151" t="s">
        <v>39</v>
      </c>
      <c r="H151" t="s">
        <v>29</v>
      </c>
      <c r="I151">
        <v>3052</v>
      </c>
      <c r="J151">
        <v>378</v>
      </c>
    </row>
    <row r="152" spans="6:10" x14ac:dyDescent="0.25">
      <c r="F152" t="s">
        <v>9</v>
      </c>
      <c r="G152" t="s">
        <v>34</v>
      </c>
      <c r="H152" t="s">
        <v>21</v>
      </c>
      <c r="I152">
        <v>6832</v>
      </c>
      <c r="J152">
        <v>27</v>
      </c>
    </row>
    <row r="153" spans="6:10" x14ac:dyDescent="0.25">
      <c r="F153" t="s">
        <v>2</v>
      </c>
      <c r="G153" t="s">
        <v>39</v>
      </c>
      <c r="H153" t="s">
        <v>16</v>
      </c>
      <c r="I153">
        <v>2016</v>
      </c>
      <c r="J153">
        <v>117</v>
      </c>
    </row>
    <row r="154" spans="6:10" x14ac:dyDescent="0.25">
      <c r="F154" t="s">
        <v>6</v>
      </c>
      <c r="G154" t="s">
        <v>38</v>
      </c>
      <c r="H154" t="s">
        <v>21</v>
      </c>
      <c r="I154">
        <v>7322</v>
      </c>
      <c r="J154">
        <v>36</v>
      </c>
    </row>
    <row r="155" spans="6:10" x14ac:dyDescent="0.25">
      <c r="F155" t="s">
        <v>8</v>
      </c>
      <c r="G155" t="s">
        <v>35</v>
      </c>
      <c r="H155" t="s">
        <v>33</v>
      </c>
      <c r="I155">
        <v>357</v>
      </c>
      <c r="J155">
        <v>126</v>
      </c>
    </row>
    <row r="156" spans="6:10" x14ac:dyDescent="0.25">
      <c r="F156" t="s">
        <v>9</v>
      </c>
      <c r="G156" t="s">
        <v>39</v>
      </c>
      <c r="H156" t="s">
        <v>25</v>
      </c>
      <c r="I156">
        <v>3192</v>
      </c>
      <c r="J156">
        <v>72</v>
      </c>
    </row>
    <row r="157" spans="6:10" x14ac:dyDescent="0.25">
      <c r="F157" t="s">
        <v>7</v>
      </c>
      <c r="G157" t="s">
        <v>36</v>
      </c>
      <c r="H157" t="s">
        <v>22</v>
      </c>
      <c r="I157">
        <v>8435</v>
      </c>
      <c r="J157">
        <v>42</v>
      </c>
    </row>
    <row r="158" spans="6:10" x14ac:dyDescent="0.25">
      <c r="F158" t="s">
        <v>40</v>
      </c>
      <c r="G158" t="s">
        <v>39</v>
      </c>
      <c r="H158" t="s">
        <v>29</v>
      </c>
      <c r="I158">
        <v>0</v>
      </c>
      <c r="J158">
        <v>135</v>
      </c>
    </row>
    <row r="159" spans="6:10" x14ac:dyDescent="0.25">
      <c r="F159" t="s">
        <v>7</v>
      </c>
      <c r="G159" t="s">
        <v>34</v>
      </c>
      <c r="H159" t="s">
        <v>24</v>
      </c>
      <c r="I159">
        <v>8862</v>
      </c>
      <c r="J159">
        <v>189</v>
      </c>
    </row>
    <row r="160" spans="6:10" x14ac:dyDescent="0.25">
      <c r="F160" t="s">
        <v>6</v>
      </c>
      <c r="G160" t="s">
        <v>37</v>
      </c>
      <c r="H160" t="s">
        <v>28</v>
      </c>
      <c r="I160">
        <v>3556</v>
      </c>
      <c r="J160">
        <v>459</v>
      </c>
    </row>
    <row r="161" spans="6:10" x14ac:dyDescent="0.25">
      <c r="F161" t="s">
        <v>5</v>
      </c>
      <c r="G161" t="s">
        <v>34</v>
      </c>
      <c r="H161" t="s">
        <v>15</v>
      </c>
      <c r="I161">
        <v>7280</v>
      </c>
      <c r="J161">
        <v>201</v>
      </c>
    </row>
    <row r="162" spans="6:10" x14ac:dyDescent="0.25">
      <c r="F162" t="s">
        <v>6</v>
      </c>
      <c r="G162" t="s">
        <v>34</v>
      </c>
      <c r="H162" t="s">
        <v>30</v>
      </c>
      <c r="I162">
        <v>3402</v>
      </c>
      <c r="J162">
        <v>366</v>
      </c>
    </row>
    <row r="163" spans="6:10" x14ac:dyDescent="0.25">
      <c r="F163" t="s">
        <v>3</v>
      </c>
      <c r="G163" t="s">
        <v>37</v>
      </c>
      <c r="H163" t="s">
        <v>29</v>
      </c>
      <c r="I163">
        <v>4592</v>
      </c>
      <c r="J163">
        <v>324</v>
      </c>
    </row>
    <row r="164" spans="6:10" x14ac:dyDescent="0.25">
      <c r="F164" t="s">
        <v>9</v>
      </c>
      <c r="G164" t="s">
        <v>35</v>
      </c>
      <c r="H164" t="s">
        <v>15</v>
      </c>
      <c r="I164">
        <v>7833</v>
      </c>
      <c r="J164">
        <v>243</v>
      </c>
    </row>
    <row r="165" spans="6:10" x14ac:dyDescent="0.25">
      <c r="F165" t="s">
        <v>2</v>
      </c>
      <c r="G165" t="s">
        <v>39</v>
      </c>
      <c r="H165" t="s">
        <v>21</v>
      </c>
      <c r="I165">
        <v>7651</v>
      </c>
      <c r="J165">
        <v>213</v>
      </c>
    </row>
    <row r="166" spans="6:10" x14ac:dyDescent="0.25">
      <c r="F166" t="s">
        <v>40</v>
      </c>
      <c r="G166" t="s">
        <v>35</v>
      </c>
      <c r="H166" t="s">
        <v>30</v>
      </c>
      <c r="I166">
        <v>2275</v>
      </c>
      <c r="J166">
        <v>447</v>
      </c>
    </row>
    <row r="167" spans="6:10" x14ac:dyDescent="0.25">
      <c r="F167" t="s">
        <v>40</v>
      </c>
      <c r="G167" t="s">
        <v>38</v>
      </c>
      <c r="H167" t="s">
        <v>13</v>
      </c>
      <c r="I167">
        <v>5670</v>
      </c>
      <c r="J167">
        <v>297</v>
      </c>
    </row>
    <row r="168" spans="6:10" x14ac:dyDescent="0.25">
      <c r="F168" t="s">
        <v>7</v>
      </c>
      <c r="G168" t="s">
        <v>35</v>
      </c>
      <c r="H168" t="s">
        <v>16</v>
      </c>
      <c r="I168">
        <v>2135</v>
      </c>
      <c r="J168">
        <v>27</v>
      </c>
    </row>
    <row r="169" spans="6:10" x14ac:dyDescent="0.25">
      <c r="F169" t="s">
        <v>40</v>
      </c>
      <c r="G169" t="s">
        <v>34</v>
      </c>
      <c r="H169" t="s">
        <v>23</v>
      </c>
      <c r="I169">
        <v>2779</v>
      </c>
      <c r="J169">
        <v>75</v>
      </c>
    </row>
    <row r="170" spans="6:10" x14ac:dyDescent="0.25">
      <c r="F170" t="s">
        <v>10</v>
      </c>
      <c r="G170" t="s">
        <v>39</v>
      </c>
      <c r="H170" t="s">
        <v>33</v>
      </c>
      <c r="I170">
        <v>12950</v>
      </c>
      <c r="J170">
        <v>30</v>
      </c>
    </row>
    <row r="171" spans="6:10" x14ac:dyDescent="0.25">
      <c r="F171" t="s">
        <v>7</v>
      </c>
      <c r="G171" t="s">
        <v>36</v>
      </c>
      <c r="H171" t="s">
        <v>18</v>
      </c>
      <c r="I171">
        <v>2646</v>
      </c>
      <c r="J171">
        <v>177</v>
      </c>
    </row>
    <row r="172" spans="6:10" x14ac:dyDescent="0.25">
      <c r="F172" t="s">
        <v>40</v>
      </c>
      <c r="G172" t="s">
        <v>34</v>
      </c>
      <c r="H172" t="s">
        <v>33</v>
      </c>
      <c r="I172">
        <v>3794</v>
      </c>
      <c r="J172">
        <v>159</v>
      </c>
    </row>
    <row r="173" spans="6:10" x14ac:dyDescent="0.25">
      <c r="F173" t="s">
        <v>3</v>
      </c>
      <c r="G173" t="s">
        <v>35</v>
      </c>
      <c r="H173" t="s">
        <v>33</v>
      </c>
      <c r="I173">
        <v>819</v>
      </c>
      <c r="J173">
        <v>306</v>
      </c>
    </row>
    <row r="174" spans="6:10" x14ac:dyDescent="0.25">
      <c r="F174" t="s">
        <v>3</v>
      </c>
      <c r="G174" t="s">
        <v>34</v>
      </c>
      <c r="H174" t="s">
        <v>20</v>
      </c>
      <c r="I174">
        <v>2583</v>
      </c>
      <c r="J174">
        <v>18</v>
      </c>
    </row>
    <row r="175" spans="6:10" x14ac:dyDescent="0.25">
      <c r="F175" t="s">
        <v>7</v>
      </c>
      <c r="G175" t="s">
        <v>35</v>
      </c>
      <c r="H175" t="s">
        <v>19</v>
      </c>
      <c r="I175">
        <v>4585</v>
      </c>
      <c r="J175">
        <v>240</v>
      </c>
    </row>
    <row r="176" spans="6:10" x14ac:dyDescent="0.25">
      <c r="F176" t="s">
        <v>5</v>
      </c>
      <c r="G176" t="s">
        <v>34</v>
      </c>
      <c r="H176" t="s">
        <v>33</v>
      </c>
      <c r="I176">
        <v>1652</v>
      </c>
      <c r="J176">
        <v>93</v>
      </c>
    </row>
    <row r="177" spans="6:10" x14ac:dyDescent="0.25">
      <c r="F177" t="s">
        <v>10</v>
      </c>
      <c r="G177" t="s">
        <v>34</v>
      </c>
      <c r="H177" t="s">
        <v>26</v>
      </c>
      <c r="I177">
        <v>4991</v>
      </c>
      <c r="J177">
        <v>9</v>
      </c>
    </row>
    <row r="178" spans="6:10" x14ac:dyDescent="0.25">
      <c r="F178" t="s">
        <v>8</v>
      </c>
      <c r="G178" t="s">
        <v>34</v>
      </c>
      <c r="H178" t="s">
        <v>16</v>
      </c>
      <c r="I178">
        <v>2009</v>
      </c>
      <c r="J178">
        <v>219</v>
      </c>
    </row>
    <row r="179" spans="6:10" x14ac:dyDescent="0.25">
      <c r="F179" t="s">
        <v>2</v>
      </c>
      <c r="G179" t="s">
        <v>39</v>
      </c>
      <c r="H179" t="s">
        <v>22</v>
      </c>
      <c r="I179">
        <v>1568</v>
      </c>
      <c r="J179">
        <v>141</v>
      </c>
    </row>
    <row r="180" spans="6:10" x14ac:dyDescent="0.25">
      <c r="F180" t="s">
        <v>41</v>
      </c>
      <c r="G180" t="s">
        <v>37</v>
      </c>
      <c r="H180" t="s">
        <v>20</v>
      </c>
      <c r="I180">
        <v>3388</v>
      </c>
      <c r="J180">
        <v>123</v>
      </c>
    </row>
    <row r="181" spans="6:10" x14ac:dyDescent="0.25">
      <c r="F181" t="s">
        <v>40</v>
      </c>
      <c r="G181" t="s">
        <v>38</v>
      </c>
      <c r="H181" t="s">
        <v>24</v>
      </c>
      <c r="I181">
        <v>623</v>
      </c>
      <c r="J181">
        <v>51</v>
      </c>
    </row>
    <row r="182" spans="6:10" x14ac:dyDescent="0.25">
      <c r="F182" t="s">
        <v>6</v>
      </c>
      <c r="G182" t="s">
        <v>36</v>
      </c>
      <c r="H182" t="s">
        <v>4</v>
      </c>
      <c r="I182">
        <v>10073</v>
      </c>
      <c r="J182">
        <v>120</v>
      </c>
    </row>
    <row r="183" spans="6:10" x14ac:dyDescent="0.25">
      <c r="F183" t="s">
        <v>8</v>
      </c>
      <c r="G183" t="s">
        <v>39</v>
      </c>
      <c r="H183" t="s">
        <v>26</v>
      </c>
      <c r="I183">
        <v>1561</v>
      </c>
      <c r="J183">
        <v>27</v>
      </c>
    </row>
    <row r="184" spans="6:10" x14ac:dyDescent="0.25">
      <c r="F184" t="s">
        <v>9</v>
      </c>
      <c r="G184" t="s">
        <v>36</v>
      </c>
      <c r="H184" t="s">
        <v>27</v>
      </c>
      <c r="I184">
        <v>11522</v>
      </c>
      <c r="J184">
        <v>204</v>
      </c>
    </row>
    <row r="185" spans="6:10" x14ac:dyDescent="0.25">
      <c r="F185" t="s">
        <v>6</v>
      </c>
      <c r="G185" t="s">
        <v>38</v>
      </c>
      <c r="H185" t="s">
        <v>13</v>
      </c>
      <c r="I185">
        <v>2317</v>
      </c>
      <c r="J185">
        <v>123</v>
      </c>
    </row>
    <row r="186" spans="6:10" x14ac:dyDescent="0.25">
      <c r="F186" t="s">
        <v>10</v>
      </c>
      <c r="G186" t="s">
        <v>37</v>
      </c>
      <c r="H186" t="s">
        <v>28</v>
      </c>
      <c r="I186">
        <v>3059</v>
      </c>
      <c r="J186">
        <v>27</v>
      </c>
    </row>
    <row r="187" spans="6:10" x14ac:dyDescent="0.25">
      <c r="F187" t="s">
        <v>41</v>
      </c>
      <c r="G187" t="s">
        <v>37</v>
      </c>
      <c r="H187" t="s">
        <v>26</v>
      </c>
      <c r="I187">
        <v>2324</v>
      </c>
      <c r="J187">
        <v>177</v>
      </c>
    </row>
    <row r="188" spans="6:10" x14ac:dyDescent="0.25">
      <c r="F188" t="s">
        <v>3</v>
      </c>
      <c r="G188" t="s">
        <v>39</v>
      </c>
      <c r="H188" t="s">
        <v>26</v>
      </c>
      <c r="I188">
        <v>4956</v>
      </c>
      <c r="J188">
        <v>171</v>
      </c>
    </row>
    <row r="189" spans="6:10" x14ac:dyDescent="0.25">
      <c r="F189" t="s">
        <v>10</v>
      </c>
      <c r="G189" t="s">
        <v>34</v>
      </c>
      <c r="H189" t="s">
        <v>19</v>
      </c>
      <c r="I189">
        <v>5355</v>
      </c>
      <c r="J189">
        <v>204</v>
      </c>
    </row>
    <row r="190" spans="6:10" x14ac:dyDescent="0.25">
      <c r="F190" t="s">
        <v>3</v>
      </c>
      <c r="G190" t="s">
        <v>34</v>
      </c>
      <c r="H190" t="s">
        <v>14</v>
      </c>
      <c r="I190">
        <v>7259</v>
      </c>
      <c r="J190">
        <v>276</v>
      </c>
    </row>
    <row r="191" spans="6:10" x14ac:dyDescent="0.25">
      <c r="F191" t="s">
        <v>8</v>
      </c>
      <c r="G191" t="s">
        <v>37</v>
      </c>
      <c r="H191" t="s">
        <v>26</v>
      </c>
      <c r="I191">
        <v>6279</v>
      </c>
      <c r="J191">
        <v>45</v>
      </c>
    </row>
    <row r="192" spans="6:10" x14ac:dyDescent="0.25">
      <c r="F192" t="s">
        <v>40</v>
      </c>
      <c r="G192" t="s">
        <v>38</v>
      </c>
      <c r="H192" t="s">
        <v>29</v>
      </c>
      <c r="I192">
        <v>2541</v>
      </c>
      <c r="J192">
        <v>45</v>
      </c>
    </row>
    <row r="193" spans="6:10" x14ac:dyDescent="0.25">
      <c r="F193" t="s">
        <v>6</v>
      </c>
      <c r="G193" t="s">
        <v>35</v>
      </c>
      <c r="H193" t="s">
        <v>27</v>
      </c>
      <c r="I193">
        <v>3864</v>
      </c>
      <c r="J193">
        <v>177</v>
      </c>
    </row>
    <row r="194" spans="6:10" x14ac:dyDescent="0.25">
      <c r="F194" t="s">
        <v>5</v>
      </c>
      <c r="G194" t="s">
        <v>36</v>
      </c>
      <c r="H194" t="s">
        <v>13</v>
      </c>
      <c r="I194">
        <v>6146</v>
      </c>
      <c r="J194">
        <v>63</v>
      </c>
    </row>
    <row r="195" spans="6:10" x14ac:dyDescent="0.25">
      <c r="F195" t="s">
        <v>9</v>
      </c>
      <c r="G195" t="s">
        <v>39</v>
      </c>
      <c r="H195" t="s">
        <v>18</v>
      </c>
      <c r="I195">
        <v>2639</v>
      </c>
      <c r="J195">
        <v>204</v>
      </c>
    </row>
    <row r="196" spans="6:10" x14ac:dyDescent="0.25">
      <c r="F196" t="s">
        <v>8</v>
      </c>
      <c r="G196" t="s">
        <v>37</v>
      </c>
      <c r="H196" t="s">
        <v>22</v>
      </c>
      <c r="I196">
        <v>1890</v>
      </c>
      <c r="J196">
        <v>195</v>
      </c>
    </row>
    <row r="197" spans="6:10" x14ac:dyDescent="0.25">
      <c r="F197" t="s">
        <v>7</v>
      </c>
      <c r="G197" t="s">
        <v>34</v>
      </c>
      <c r="H197" t="s">
        <v>14</v>
      </c>
      <c r="I197">
        <v>1932</v>
      </c>
      <c r="J197">
        <v>369</v>
      </c>
    </row>
    <row r="198" spans="6:10" x14ac:dyDescent="0.25">
      <c r="F198" t="s">
        <v>3</v>
      </c>
      <c r="G198" t="s">
        <v>34</v>
      </c>
      <c r="H198" t="s">
        <v>25</v>
      </c>
      <c r="I198">
        <v>6300</v>
      </c>
      <c r="J198">
        <v>42</v>
      </c>
    </row>
    <row r="199" spans="6:10" x14ac:dyDescent="0.25">
      <c r="F199" t="s">
        <v>6</v>
      </c>
      <c r="G199" t="s">
        <v>37</v>
      </c>
      <c r="H199" t="s">
        <v>30</v>
      </c>
      <c r="I199">
        <v>560</v>
      </c>
      <c r="J199">
        <v>81</v>
      </c>
    </row>
    <row r="200" spans="6:10" x14ac:dyDescent="0.25">
      <c r="F200" t="s">
        <v>9</v>
      </c>
      <c r="G200" t="s">
        <v>37</v>
      </c>
      <c r="H200" t="s">
        <v>26</v>
      </c>
      <c r="I200">
        <v>2856</v>
      </c>
      <c r="J200">
        <v>246</v>
      </c>
    </row>
    <row r="201" spans="6:10" x14ac:dyDescent="0.25">
      <c r="F201" t="s">
        <v>9</v>
      </c>
      <c r="G201" t="s">
        <v>34</v>
      </c>
      <c r="H201" t="s">
        <v>17</v>
      </c>
      <c r="I201">
        <v>707</v>
      </c>
      <c r="J201">
        <v>174</v>
      </c>
    </row>
    <row r="202" spans="6:10" x14ac:dyDescent="0.25">
      <c r="F202" t="s">
        <v>8</v>
      </c>
      <c r="G202" t="s">
        <v>35</v>
      </c>
      <c r="H202" t="s">
        <v>30</v>
      </c>
      <c r="I202">
        <v>3598</v>
      </c>
      <c r="J202">
        <v>81</v>
      </c>
    </row>
    <row r="203" spans="6:10" x14ac:dyDescent="0.25">
      <c r="F203" t="s">
        <v>40</v>
      </c>
      <c r="G203" t="s">
        <v>35</v>
      </c>
      <c r="H203" t="s">
        <v>22</v>
      </c>
      <c r="I203">
        <v>6853</v>
      </c>
      <c r="J203">
        <v>372</v>
      </c>
    </row>
    <row r="204" spans="6:10" x14ac:dyDescent="0.25">
      <c r="F204" t="s">
        <v>40</v>
      </c>
      <c r="G204" t="s">
        <v>35</v>
      </c>
      <c r="H204" t="s">
        <v>16</v>
      </c>
      <c r="I204">
        <v>4725</v>
      </c>
      <c r="J204">
        <v>174</v>
      </c>
    </row>
    <row r="205" spans="6:10" x14ac:dyDescent="0.25">
      <c r="F205" t="s">
        <v>41</v>
      </c>
      <c r="G205" t="s">
        <v>36</v>
      </c>
      <c r="H205" t="s">
        <v>32</v>
      </c>
      <c r="I205">
        <v>10304</v>
      </c>
      <c r="J205">
        <v>84</v>
      </c>
    </row>
    <row r="206" spans="6:10" x14ac:dyDescent="0.25">
      <c r="F206" t="s">
        <v>41</v>
      </c>
      <c r="G206" t="s">
        <v>34</v>
      </c>
      <c r="H206" t="s">
        <v>16</v>
      </c>
      <c r="I206">
        <v>1274</v>
      </c>
      <c r="J206">
        <v>225</v>
      </c>
    </row>
    <row r="207" spans="6:10" x14ac:dyDescent="0.25">
      <c r="F207" t="s">
        <v>5</v>
      </c>
      <c r="G207" t="s">
        <v>36</v>
      </c>
      <c r="H207" t="s">
        <v>30</v>
      </c>
      <c r="I207">
        <v>1526</v>
      </c>
      <c r="J207">
        <v>105</v>
      </c>
    </row>
    <row r="208" spans="6:10" x14ac:dyDescent="0.25">
      <c r="F208" t="s">
        <v>40</v>
      </c>
      <c r="G208" t="s">
        <v>39</v>
      </c>
      <c r="H208" t="s">
        <v>28</v>
      </c>
      <c r="I208">
        <v>3101</v>
      </c>
      <c r="J208">
        <v>225</v>
      </c>
    </row>
    <row r="209" spans="6:10" x14ac:dyDescent="0.25">
      <c r="F209" t="s">
        <v>2</v>
      </c>
      <c r="G209" t="s">
        <v>37</v>
      </c>
      <c r="H209" t="s">
        <v>14</v>
      </c>
      <c r="I209">
        <v>1057</v>
      </c>
      <c r="J209">
        <v>54</v>
      </c>
    </row>
    <row r="210" spans="6:10" x14ac:dyDescent="0.25">
      <c r="F210" t="s">
        <v>7</v>
      </c>
      <c r="G210" t="s">
        <v>37</v>
      </c>
      <c r="H210" t="s">
        <v>26</v>
      </c>
      <c r="I210">
        <v>5306</v>
      </c>
      <c r="J210">
        <v>0</v>
      </c>
    </row>
    <row r="211" spans="6:10" x14ac:dyDescent="0.25">
      <c r="F211" t="s">
        <v>5</v>
      </c>
      <c r="G211" t="s">
        <v>39</v>
      </c>
      <c r="H211" t="s">
        <v>24</v>
      </c>
      <c r="I211">
        <v>4018</v>
      </c>
      <c r="J211">
        <v>171</v>
      </c>
    </row>
    <row r="212" spans="6:10" x14ac:dyDescent="0.25">
      <c r="F212" t="s">
        <v>9</v>
      </c>
      <c r="G212" t="s">
        <v>34</v>
      </c>
      <c r="H212" t="s">
        <v>16</v>
      </c>
      <c r="I212">
        <v>938</v>
      </c>
      <c r="J212">
        <v>189</v>
      </c>
    </row>
    <row r="213" spans="6:10" x14ac:dyDescent="0.25">
      <c r="F213" t="s">
        <v>7</v>
      </c>
      <c r="G213" t="s">
        <v>38</v>
      </c>
      <c r="H213" t="s">
        <v>18</v>
      </c>
      <c r="I213">
        <v>1778</v>
      </c>
      <c r="J213">
        <v>270</v>
      </c>
    </row>
    <row r="214" spans="6:10" x14ac:dyDescent="0.25">
      <c r="F214" t="s">
        <v>6</v>
      </c>
      <c r="G214" t="s">
        <v>39</v>
      </c>
      <c r="H214" t="s">
        <v>30</v>
      </c>
      <c r="I214">
        <v>1638</v>
      </c>
      <c r="J214">
        <v>63</v>
      </c>
    </row>
    <row r="215" spans="6:10" x14ac:dyDescent="0.25">
      <c r="F215" t="s">
        <v>41</v>
      </c>
      <c r="G215" t="s">
        <v>38</v>
      </c>
      <c r="H215" t="s">
        <v>25</v>
      </c>
      <c r="I215">
        <v>154</v>
      </c>
      <c r="J215">
        <v>21</v>
      </c>
    </row>
    <row r="216" spans="6:10" x14ac:dyDescent="0.25">
      <c r="F216" t="s">
        <v>7</v>
      </c>
      <c r="G216" t="s">
        <v>37</v>
      </c>
      <c r="H216" t="s">
        <v>22</v>
      </c>
      <c r="I216">
        <v>9835</v>
      </c>
      <c r="J216">
        <v>207</v>
      </c>
    </row>
    <row r="217" spans="6:10" x14ac:dyDescent="0.25">
      <c r="F217" t="s">
        <v>9</v>
      </c>
      <c r="G217" t="s">
        <v>37</v>
      </c>
      <c r="H217" t="s">
        <v>20</v>
      </c>
      <c r="I217">
        <v>7273</v>
      </c>
      <c r="J217">
        <v>96</v>
      </c>
    </row>
    <row r="218" spans="6:10" x14ac:dyDescent="0.25">
      <c r="F218" t="s">
        <v>5</v>
      </c>
      <c r="G218" t="s">
        <v>39</v>
      </c>
      <c r="H218" t="s">
        <v>22</v>
      </c>
      <c r="I218">
        <v>6909</v>
      </c>
      <c r="J218">
        <v>81</v>
      </c>
    </row>
    <row r="219" spans="6:10" x14ac:dyDescent="0.25">
      <c r="F219" t="s">
        <v>9</v>
      </c>
      <c r="G219" t="s">
        <v>39</v>
      </c>
      <c r="H219" t="s">
        <v>24</v>
      </c>
      <c r="I219">
        <v>3920</v>
      </c>
      <c r="J219">
        <v>306</v>
      </c>
    </row>
    <row r="220" spans="6:10" x14ac:dyDescent="0.25">
      <c r="F220" t="s">
        <v>10</v>
      </c>
      <c r="G220" t="s">
        <v>39</v>
      </c>
      <c r="H220" t="s">
        <v>21</v>
      </c>
      <c r="I220">
        <v>4858</v>
      </c>
      <c r="J220">
        <v>279</v>
      </c>
    </row>
    <row r="221" spans="6:10" x14ac:dyDescent="0.25">
      <c r="F221" t="s">
        <v>2</v>
      </c>
      <c r="G221" t="s">
        <v>38</v>
      </c>
      <c r="H221" t="s">
        <v>4</v>
      </c>
      <c r="I221">
        <v>3549</v>
      </c>
      <c r="J221">
        <v>3</v>
      </c>
    </row>
    <row r="222" spans="6:10" x14ac:dyDescent="0.25">
      <c r="F222" t="s">
        <v>7</v>
      </c>
      <c r="G222" t="s">
        <v>39</v>
      </c>
      <c r="H222" t="s">
        <v>27</v>
      </c>
      <c r="I222">
        <v>966</v>
      </c>
      <c r="J222">
        <v>198</v>
      </c>
    </row>
    <row r="223" spans="6:10" x14ac:dyDescent="0.25">
      <c r="F223" t="s">
        <v>5</v>
      </c>
      <c r="G223" t="s">
        <v>39</v>
      </c>
      <c r="H223" t="s">
        <v>18</v>
      </c>
      <c r="I223">
        <v>385</v>
      </c>
      <c r="J223">
        <v>249</v>
      </c>
    </row>
    <row r="224" spans="6:10" x14ac:dyDescent="0.25">
      <c r="F224" t="s">
        <v>6</v>
      </c>
      <c r="G224" t="s">
        <v>34</v>
      </c>
      <c r="H224" t="s">
        <v>16</v>
      </c>
      <c r="I224">
        <v>2219</v>
      </c>
      <c r="J224">
        <v>75</v>
      </c>
    </row>
    <row r="225" spans="6:10" x14ac:dyDescent="0.25">
      <c r="F225" t="s">
        <v>9</v>
      </c>
      <c r="G225" t="s">
        <v>36</v>
      </c>
      <c r="H225" t="s">
        <v>32</v>
      </c>
      <c r="I225">
        <v>2954</v>
      </c>
      <c r="J225">
        <v>189</v>
      </c>
    </row>
    <row r="226" spans="6:10" x14ac:dyDescent="0.25">
      <c r="F226" t="s">
        <v>7</v>
      </c>
      <c r="G226" t="s">
        <v>36</v>
      </c>
      <c r="H226" t="s">
        <v>32</v>
      </c>
      <c r="I226">
        <v>280</v>
      </c>
      <c r="J226">
        <v>87</v>
      </c>
    </row>
    <row r="227" spans="6:10" x14ac:dyDescent="0.25">
      <c r="F227" t="s">
        <v>41</v>
      </c>
      <c r="G227" t="s">
        <v>36</v>
      </c>
      <c r="H227" t="s">
        <v>30</v>
      </c>
      <c r="I227">
        <v>6118</v>
      </c>
      <c r="J227">
        <v>174</v>
      </c>
    </row>
    <row r="228" spans="6:10" x14ac:dyDescent="0.25">
      <c r="F228" t="s">
        <v>2</v>
      </c>
      <c r="G228" t="s">
        <v>39</v>
      </c>
      <c r="H228" t="s">
        <v>15</v>
      </c>
      <c r="I228">
        <v>4802</v>
      </c>
      <c r="J228">
        <v>36</v>
      </c>
    </row>
    <row r="229" spans="6:10" x14ac:dyDescent="0.25">
      <c r="F229" t="s">
        <v>9</v>
      </c>
      <c r="G229" t="s">
        <v>38</v>
      </c>
      <c r="H229" t="s">
        <v>24</v>
      </c>
      <c r="I229">
        <v>4137</v>
      </c>
      <c r="J229">
        <v>60</v>
      </c>
    </row>
    <row r="230" spans="6:10" x14ac:dyDescent="0.25">
      <c r="F230" t="s">
        <v>3</v>
      </c>
      <c r="G230" t="s">
        <v>35</v>
      </c>
      <c r="H230" t="s">
        <v>23</v>
      </c>
      <c r="I230">
        <v>2023</v>
      </c>
      <c r="J230">
        <v>78</v>
      </c>
    </row>
    <row r="231" spans="6:10" x14ac:dyDescent="0.25">
      <c r="F231" t="s">
        <v>9</v>
      </c>
      <c r="G231" t="s">
        <v>36</v>
      </c>
      <c r="H231" t="s">
        <v>30</v>
      </c>
      <c r="I231">
        <v>9051</v>
      </c>
      <c r="J231">
        <v>57</v>
      </c>
    </row>
    <row r="232" spans="6:10" x14ac:dyDescent="0.25">
      <c r="F232" t="s">
        <v>9</v>
      </c>
      <c r="G232" t="s">
        <v>37</v>
      </c>
      <c r="H232" t="s">
        <v>28</v>
      </c>
      <c r="I232">
        <v>2919</v>
      </c>
      <c r="J232">
        <v>45</v>
      </c>
    </row>
    <row r="233" spans="6:10" x14ac:dyDescent="0.25">
      <c r="F233" t="s">
        <v>41</v>
      </c>
      <c r="G233" t="s">
        <v>38</v>
      </c>
      <c r="H233" t="s">
        <v>22</v>
      </c>
      <c r="I233">
        <v>5915</v>
      </c>
      <c r="J233">
        <v>3</v>
      </c>
    </row>
    <row r="234" spans="6:10" x14ac:dyDescent="0.25">
      <c r="F234" t="s">
        <v>10</v>
      </c>
      <c r="G234" t="s">
        <v>35</v>
      </c>
      <c r="H234" t="s">
        <v>15</v>
      </c>
      <c r="I234">
        <v>2562</v>
      </c>
      <c r="J234">
        <v>6</v>
      </c>
    </row>
    <row r="235" spans="6:10" x14ac:dyDescent="0.25">
      <c r="F235" t="s">
        <v>5</v>
      </c>
      <c r="G235" t="s">
        <v>37</v>
      </c>
      <c r="H235" t="s">
        <v>25</v>
      </c>
      <c r="I235">
        <v>8813</v>
      </c>
      <c r="J235">
        <v>21</v>
      </c>
    </row>
    <row r="236" spans="6:10" x14ac:dyDescent="0.25">
      <c r="F236" t="s">
        <v>5</v>
      </c>
      <c r="G236" t="s">
        <v>36</v>
      </c>
      <c r="H236" t="s">
        <v>18</v>
      </c>
      <c r="I236">
        <v>6111</v>
      </c>
      <c r="J236">
        <v>3</v>
      </c>
    </row>
    <row r="237" spans="6:10" x14ac:dyDescent="0.25">
      <c r="F237" t="s">
        <v>8</v>
      </c>
      <c r="G237" t="s">
        <v>34</v>
      </c>
      <c r="H237" t="s">
        <v>31</v>
      </c>
      <c r="I237">
        <v>3507</v>
      </c>
      <c r="J237">
        <v>288</v>
      </c>
    </row>
    <row r="238" spans="6:10" x14ac:dyDescent="0.25">
      <c r="F238" t="s">
        <v>6</v>
      </c>
      <c r="G238" t="s">
        <v>36</v>
      </c>
      <c r="H238" t="s">
        <v>13</v>
      </c>
      <c r="I238">
        <v>4319</v>
      </c>
      <c r="J238">
        <v>30</v>
      </c>
    </row>
    <row r="239" spans="6:10" x14ac:dyDescent="0.25">
      <c r="F239" t="s">
        <v>40</v>
      </c>
      <c r="G239" t="s">
        <v>38</v>
      </c>
      <c r="H239" t="s">
        <v>26</v>
      </c>
      <c r="I239">
        <v>609</v>
      </c>
      <c r="J239">
        <v>87</v>
      </c>
    </row>
    <row r="240" spans="6:10" x14ac:dyDescent="0.25">
      <c r="F240" t="s">
        <v>40</v>
      </c>
      <c r="G240" t="s">
        <v>39</v>
      </c>
      <c r="H240" t="s">
        <v>27</v>
      </c>
      <c r="I240">
        <v>6370</v>
      </c>
      <c r="J240">
        <v>30</v>
      </c>
    </row>
    <row r="241" spans="6:10" x14ac:dyDescent="0.25">
      <c r="F241" t="s">
        <v>5</v>
      </c>
      <c r="G241" t="s">
        <v>38</v>
      </c>
      <c r="H241" t="s">
        <v>19</v>
      </c>
      <c r="I241">
        <v>5474</v>
      </c>
      <c r="J241">
        <v>168</v>
      </c>
    </row>
    <row r="242" spans="6:10" x14ac:dyDescent="0.25">
      <c r="F242" t="s">
        <v>40</v>
      </c>
      <c r="G242" t="s">
        <v>36</v>
      </c>
      <c r="H242" t="s">
        <v>27</v>
      </c>
      <c r="I242">
        <v>3164</v>
      </c>
      <c r="J242">
        <v>306</v>
      </c>
    </row>
    <row r="243" spans="6:10" x14ac:dyDescent="0.25">
      <c r="F243" t="s">
        <v>6</v>
      </c>
      <c r="G243" t="s">
        <v>35</v>
      </c>
      <c r="H243" t="s">
        <v>4</v>
      </c>
      <c r="I243">
        <v>1302</v>
      </c>
      <c r="J243">
        <v>402</v>
      </c>
    </row>
    <row r="244" spans="6:10" x14ac:dyDescent="0.25">
      <c r="F244" t="s">
        <v>3</v>
      </c>
      <c r="G244" t="s">
        <v>37</v>
      </c>
      <c r="H244" t="s">
        <v>28</v>
      </c>
      <c r="I244">
        <v>7308</v>
      </c>
      <c r="J244">
        <v>327</v>
      </c>
    </row>
    <row r="245" spans="6:10" x14ac:dyDescent="0.25">
      <c r="F245" t="s">
        <v>40</v>
      </c>
      <c r="G245" t="s">
        <v>37</v>
      </c>
      <c r="H245" t="s">
        <v>27</v>
      </c>
      <c r="I245">
        <v>6132</v>
      </c>
      <c r="J245">
        <v>93</v>
      </c>
    </row>
    <row r="246" spans="6:10" x14ac:dyDescent="0.25">
      <c r="F246" t="s">
        <v>10</v>
      </c>
      <c r="G246" t="s">
        <v>35</v>
      </c>
      <c r="H246" t="s">
        <v>14</v>
      </c>
      <c r="I246">
        <v>3472</v>
      </c>
      <c r="J246">
        <v>96</v>
      </c>
    </row>
    <row r="247" spans="6:10" x14ac:dyDescent="0.25">
      <c r="F247" t="s">
        <v>8</v>
      </c>
      <c r="G247" t="s">
        <v>39</v>
      </c>
      <c r="H247" t="s">
        <v>18</v>
      </c>
      <c r="I247">
        <v>9660</v>
      </c>
      <c r="J247">
        <v>27</v>
      </c>
    </row>
    <row r="248" spans="6:10" x14ac:dyDescent="0.25">
      <c r="F248" t="s">
        <v>9</v>
      </c>
      <c r="G248" t="s">
        <v>38</v>
      </c>
      <c r="H248" t="s">
        <v>26</v>
      </c>
      <c r="I248">
        <v>2436</v>
      </c>
      <c r="J248">
        <v>99</v>
      </c>
    </row>
    <row r="249" spans="6:10" x14ac:dyDescent="0.25">
      <c r="F249" t="s">
        <v>9</v>
      </c>
      <c r="G249" t="s">
        <v>38</v>
      </c>
      <c r="H249" t="s">
        <v>33</v>
      </c>
      <c r="I249">
        <v>9506</v>
      </c>
      <c r="J249">
        <v>87</v>
      </c>
    </row>
    <row r="250" spans="6:10" x14ac:dyDescent="0.25">
      <c r="F250" t="s">
        <v>10</v>
      </c>
      <c r="G250" t="s">
        <v>37</v>
      </c>
      <c r="H250" t="s">
        <v>21</v>
      </c>
      <c r="I250">
        <v>245</v>
      </c>
      <c r="J250">
        <v>288</v>
      </c>
    </row>
    <row r="251" spans="6:10" x14ac:dyDescent="0.25">
      <c r="F251" t="s">
        <v>8</v>
      </c>
      <c r="G251" t="s">
        <v>35</v>
      </c>
      <c r="H251" t="s">
        <v>20</v>
      </c>
      <c r="I251">
        <v>2702</v>
      </c>
      <c r="J251">
        <v>363</v>
      </c>
    </row>
    <row r="252" spans="6:10" x14ac:dyDescent="0.25">
      <c r="F252" t="s">
        <v>10</v>
      </c>
      <c r="G252" t="s">
        <v>34</v>
      </c>
      <c r="H252" t="s">
        <v>17</v>
      </c>
      <c r="I252">
        <v>700</v>
      </c>
      <c r="J252">
        <v>87</v>
      </c>
    </row>
    <row r="253" spans="6:10" x14ac:dyDescent="0.25">
      <c r="F253" t="s">
        <v>6</v>
      </c>
      <c r="G253" t="s">
        <v>34</v>
      </c>
      <c r="H253" t="s">
        <v>17</v>
      </c>
      <c r="I253">
        <v>3759</v>
      </c>
      <c r="J253">
        <v>150</v>
      </c>
    </row>
    <row r="254" spans="6:10" x14ac:dyDescent="0.25">
      <c r="F254" t="s">
        <v>2</v>
      </c>
      <c r="G254" t="s">
        <v>35</v>
      </c>
      <c r="H254" t="s">
        <v>17</v>
      </c>
      <c r="I254">
        <v>1589</v>
      </c>
      <c r="J254">
        <v>303</v>
      </c>
    </row>
    <row r="255" spans="6:10" x14ac:dyDescent="0.25">
      <c r="F255" t="s">
        <v>7</v>
      </c>
      <c r="G255" t="s">
        <v>35</v>
      </c>
      <c r="H255" t="s">
        <v>28</v>
      </c>
      <c r="I255">
        <v>5194</v>
      </c>
      <c r="J255">
        <v>288</v>
      </c>
    </row>
    <row r="256" spans="6:10" x14ac:dyDescent="0.25">
      <c r="F256" t="s">
        <v>10</v>
      </c>
      <c r="G256" t="s">
        <v>36</v>
      </c>
      <c r="H256" t="s">
        <v>13</v>
      </c>
      <c r="I256">
        <v>945</v>
      </c>
      <c r="J256">
        <v>75</v>
      </c>
    </row>
    <row r="257" spans="6:10" x14ac:dyDescent="0.25">
      <c r="F257" t="s">
        <v>40</v>
      </c>
      <c r="G257" t="s">
        <v>38</v>
      </c>
      <c r="H257" t="s">
        <v>31</v>
      </c>
      <c r="I257">
        <v>1988</v>
      </c>
      <c r="J257">
        <v>39</v>
      </c>
    </row>
    <row r="258" spans="6:10" x14ac:dyDescent="0.25">
      <c r="F258" t="s">
        <v>6</v>
      </c>
      <c r="G258" t="s">
        <v>34</v>
      </c>
      <c r="H258" t="s">
        <v>32</v>
      </c>
      <c r="I258">
        <v>6734</v>
      </c>
      <c r="J258">
        <v>123</v>
      </c>
    </row>
    <row r="259" spans="6:10" x14ac:dyDescent="0.25">
      <c r="F259" t="s">
        <v>40</v>
      </c>
      <c r="G259" t="s">
        <v>36</v>
      </c>
      <c r="H259" t="s">
        <v>4</v>
      </c>
      <c r="I259">
        <v>217</v>
      </c>
      <c r="J259">
        <v>36</v>
      </c>
    </row>
    <row r="260" spans="6:10" x14ac:dyDescent="0.25">
      <c r="F260" t="s">
        <v>5</v>
      </c>
      <c r="G260" t="s">
        <v>34</v>
      </c>
      <c r="H260" t="s">
        <v>22</v>
      </c>
      <c r="I260">
        <v>6279</v>
      </c>
      <c r="J260">
        <v>237</v>
      </c>
    </row>
    <row r="261" spans="6:10" x14ac:dyDescent="0.25">
      <c r="F261" t="s">
        <v>40</v>
      </c>
      <c r="G261" t="s">
        <v>36</v>
      </c>
      <c r="H261" t="s">
        <v>13</v>
      </c>
      <c r="I261">
        <v>4424</v>
      </c>
      <c r="J261">
        <v>201</v>
      </c>
    </row>
    <row r="262" spans="6:10" x14ac:dyDescent="0.25">
      <c r="F262" t="s">
        <v>2</v>
      </c>
      <c r="G262" t="s">
        <v>36</v>
      </c>
      <c r="H262" t="s">
        <v>17</v>
      </c>
      <c r="I262">
        <v>189</v>
      </c>
      <c r="J262">
        <v>48</v>
      </c>
    </row>
    <row r="263" spans="6:10" x14ac:dyDescent="0.25">
      <c r="F263" t="s">
        <v>5</v>
      </c>
      <c r="G263" t="s">
        <v>35</v>
      </c>
      <c r="H263" t="s">
        <v>22</v>
      </c>
      <c r="I263">
        <v>490</v>
      </c>
      <c r="J263">
        <v>84</v>
      </c>
    </row>
    <row r="264" spans="6:10" x14ac:dyDescent="0.25">
      <c r="F264" t="s">
        <v>8</v>
      </c>
      <c r="G264" t="s">
        <v>37</v>
      </c>
      <c r="H264" t="s">
        <v>21</v>
      </c>
      <c r="I264">
        <v>434</v>
      </c>
      <c r="J264">
        <v>87</v>
      </c>
    </row>
    <row r="265" spans="6:10" x14ac:dyDescent="0.25">
      <c r="F265" t="s">
        <v>7</v>
      </c>
      <c r="G265" t="s">
        <v>38</v>
      </c>
      <c r="H265" t="s">
        <v>30</v>
      </c>
      <c r="I265">
        <v>10129</v>
      </c>
      <c r="J265">
        <v>312</v>
      </c>
    </row>
    <row r="266" spans="6:10" x14ac:dyDescent="0.25">
      <c r="F266" t="s">
        <v>3</v>
      </c>
      <c r="G266" t="s">
        <v>39</v>
      </c>
      <c r="H266" t="s">
        <v>28</v>
      </c>
      <c r="I266">
        <v>1652</v>
      </c>
      <c r="J266">
        <v>102</v>
      </c>
    </row>
    <row r="267" spans="6:10" x14ac:dyDescent="0.25">
      <c r="F267" t="s">
        <v>8</v>
      </c>
      <c r="G267" t="s">
        <v>38</v>
      </c>
      <c r="H267" t="s">
        <v>21</v>
      </c>
      <c r="I267">
        <v>6433</v>
      </c>
      <c r="J267">
        <v>78</v>
      </c>
    </row>
    <row r="268" spans="6:10" x14ac:dyDescent="0.25">
      <c r="F268" t="s">
        <v>3</v>
      </c>
      <c r="G268" t="s">
        <v>34</v>
      </c>
      <c r="H268" t="s">
        <v>23</v>
      </c>
      <c r="I268">
        <v>2212</v>
      </c>
      <c r="J268">
        <v>117</v>
      </c>
    </row>
    <row r="269" spans="6:10" x14ac:dyDescent="0.25">
      <c r="F269" t="s">
        <v>41</v>
      </c>
      <c r="G269" t="s">
        <v>35</v>
      </c>
      <c r="H269" t="s">
        <v>19</v>
      </c>
      <c r="I269">
        <v>609</v>
      </c>
      <c r="J269">
        <v>99</v>
      </c>
    </row>
    <row r="270" spans="6:10" x14ac:dyDescent="0.25">
      <c r="F270" t="s">
        <v>40</v>
      </c>
      <c r="G270" t="s">
        <v>35</v>
      </c>
      <c r="H270" t="s">
        <v>24</v>
      </c>
      <c r="I270">
        <v>1638</v>
      </c>
      <c r="J270">
        <v>48</v>
      </c>
    </row>
    <row r="271" spans="6:10" x14ac:dyDescent="0.25">
      <c r="F271" t="s">
        <v>7</v>
      </c>
      <c r="G271" t="s">
        <v>34</v>
      </c>
      <c r="H271" t="s">
        <v>15</v>
      </c>
      <c r="I271">
        <v>3829</v>
      </c>
      <c r="J271">
        <v>24</v>
      </c>
    </row>
    <row r="272" spans="6:10" x14ac:dyDescent="0.25">
      <c r="F272" t="s">
        <v>40</v>
      </c>
      <c r="G272" t="s">
        <v>39</v>
      </c>
      <c r="H272" t="s">
        <v>15</v>
      </c>
      <c r="I272">
        <v>5775</v>
      </c>
      <c r="J272">
        <v>42</v>
      </c>
    </row>
    <row r="273" spans="6:10" x14ac:dyDescent="0.25">
      <c r="F273" t="s">
        <v>6</v>
      </c>
      <c r="G273" t="s">
        <v>35</v>
      </c>
      <c r="H273" t="s">
        <v>20</v>
      </c>
      <c r="I273">
        <v>1071</v>
      </c>
      <c r="J273">
        <v>270</v>
      </c>
    </row>
    <row r="274" spans="6:10" x14ac:dyDescent="0.25">
      <c r="F274" t="s">
        <v>8</v>
      </c>
      <c r="G274" t="s">
        <v>36</v>
      </c>
      <c r="H274" t="s">
        <v>23</v>
      </c>
      <c r="I274">
        <v>5019</v>
      </c>
      <c r="J274">
        <v>150</v>
      </c>
    </row>
    <row r="275" spans="6:10" x14ac:dyDescent="0.25">
      <c r="F275" t="s">
        <v>2</v>
      </c>
      <c r="G275" t="s">
        <v>37</v>
      </c>
      <c r="H275" t="s">
        <v>15</v>
      </c>
      <c r="I275">
        <v>2863</v>
      </c>
      <c r="J275">
        <v>42</v>
      </c>
    </row>
    <row r="276" spans="6:10" x14ac:dyDescent="0.25">
      <c r="F276" t="s">
        <v>40</v>
      </c>
      <c r="G276" t="s">
        <v>35</v>
      </c>
      <c r="H276" t="s">
        <v>29</v>
      </c>
      <c r="I276">
        <v>1617</v>
      </c>
      <c r="J276">
        <v>126</v>
      </c>
    </row>
    <row r="277" spans="6:10" x14ac:dyDescent="0.25">
      <c r="F277" t="s">
        <v>6</v>
      </c>
      <c r="G277" t="s">
        <v>37</v>
      </c>
      <c r="H277" t="s">
        <v>26</v>
      </c>
      <c r="I277">
        <v>6818</v>
      </c>
      <c r="J277">
        <v>6</v>
      </c>
    </row>
    <row r="278" spans="6:10" x14ac:dyDescent="0.25">
      <c r="F278" t="s">
        <v>3</v>
      </c>
      <c r="G278" t="s">
        <v>35</v>
      </c>
      <c r="H278" t="s">
        <v>15</v>
      </c>
      <c r="I278">
        <v>6657</v>
      </c>
      <c r="J278">
        <v>276</v>
      </c>
    </row>
    <row r="279" spans="6:10" x14ac:dyDescent="0.25">
      <c r="F279" t="s">
        <v>3</v>
      </c>
      <c r="G279" t="s">
        <v>34</v>
      </c>
      <c r="H279" t="s">
        <v>17</v>
      </c>
      <c r="I279">
        <v>2919</v>
      </c>
      <c r="J279">
        <v>93</v>
      </c>
    </row>
    <row r="280" spans="6:10" x14ac:dyDescent="0.25">
      <c r="F280" t="s">
        <v>2</v>
      </c>
      <c r="G280" t="s">
        <v>36</v>
      </c>
      <c r="H280" t="s">
        <v>31</v>
      </c>
      <c r="I280">
        <v>3094</v>
      </c>
      <c r="J280">
        <v>246</v>
      </c>
    </row>
    <row r="281" spans="6:10" x14ac:dyDescent="0.25">
      <c r="F281" t="s">
        <v>6</v>
      </c>
      <c r="G281" t="s">
        <v>39</v>
      </c>
      <c r="H281" t="s">
        <v>24</v>
      </c>
      <c r="I281">
        <v>2989</v>
      </c>
      <c r="J281">
        <v>3</v>
      </c>
    </row>
    <row r="282" spans="6:10" x14ac:dyDescent="0.25">
      <c r="F282" t="s">
        <v>8</v>
      </c>
      <c r="G282" t="s">
        <v>38</v>
      </c>
      <c r="H282" t="s">
        <v>27</v>
      </c>
      <c r="I282">
        <v>2268</v>
      </c>
      <c r="J282">
        <v>63</v>
      </c>
    </row>
    <row r="283" spans="6:10" x14ac:dyDescent="0.25">
      <c r="F283" t="s">
        <v>5</v>
      </c>
      <c r="G283" t="s">
        <v>35</v>
      </c>
      <c r="H283" t="s">
        <v>31</v>
      </c>
      <c r="I283">
        <v>4753</v>
      </c>
      <c r="J283">
        <v>246</v>
      </c>
    </row>
    <row r="284" spans="6:10" x14ac:dyDescent="0.25">
      <c r="F284" t="s">
        <v>2</v>
      </c>
      <c r="G284" t="s">
        <v>34</v>
      </c>
      <c r="H284" t="s">
        <v>19</v>
      </c>
      <c r="I284">
        <v>7511</v>
      </c>
      <c r="J284">
        <v>120</v>
      </c>
    </row>
    <row r="285" spans="6:10" x14ac:dyDescent="0.25">
      <c r="F285" t="s">
        <v>2</v>
      </c>
      <c r="G285" t="s">
        <v>38</v>
      </c>
      <c r="H285" t="s">
        <v>31</v>
      </c>
      <c r="I285">
        <v>4326</v>
      </c>
      <c r="J285">
        <v>348</v>
      </c>
    </row>
    <row r="286" spans="6:10" x14ac:dyDescent="0.25">
      <c r="F286" t="s">
        <v>41</v>
      </c>
      <c r="G286" t="s">
        <v>34</v>
      </c>
      <c r="H286" t="s">
        <v>23</v>
      </c>
      <c r="I286">
        <v>4935</v>
      </c>
      <c r="J286">
        <v>126</v>
      </c>
    </row>
    <row r="287" spans="6:10" x14ac:dyDescent="0.25">
      <c r="F287" t="s">
        <v>6</v>
      </c>
      <c r="G287" t="s">
        <v>35</v>
      </c>
      <c r="H287" t="s">
        <v>30</v>
      </c>
      <c r="I287">
        <v>4781</v>
      </c>
      <c r="J287">
        <v>123</v>
      </c>
    </row>
    <row r="288" spans="6:10" x14ac:dyDescent="0.25">
      <c r="F288" t="s">
        <v>5</v>
      </c>
      <c r="G288" t="s">
        <v>38</v>
      </c>
      <c r="H288" t="s">
        <v>25</v>
      </c>
      <c r="I288">
        <v>7483</v>
      </c>
      <c r="J288">
        <v>45</v>
      </c>
    </row>
    <row r="289" spans="6:10" x14ac:dyDescent="0.25">
      <c r="F289" t="s">
        <v>10</v>
      </c>
      <c r="G289" t="s">
        <v>38</v>
      </c>
      <c r="H289" t="s">
        <v>4</v>
      </c>
      <c r="I289">
        <v>6860</v>
      </c>
      <c r="J289">
        <v>126</v>
      </c>
    </row>
    <row r="290" spans="6:10" x14ac:dyDescent="0.25">
      <c r="F290" t="s">
        <v>40</v>
      </c>
      <c r="G290" t="s">
        <v>37</v>
      </c>
      <c r="H290" t="s">
        <v>29</v>
      </c>
      <c r="I290">
        <v>9002</v>
      </c>
      <c r="J290">
        <v>72</v>
      </c>
    </row>
    <row r="291" spans="6:10" x14ac:dyDescent="0.25">
      <c r="F291" t="s">
        <v>6</v>
      </c>
      <c r="G291" t="s">
        <v>36</v>
      </c>
      <c r="H291" t="s">
        <v>29</v>
      </c>
      <c r="I291">
        <v>1400</v>
      </c>
      <c r="J291">
        <v>135</v>
      </c>
    </row>
    <row r="292" spans="6:10" x14ac:dyDescent="0.25">
      <c r="F292" t="s">
        <v>10</v>
      </c>
      <c r="G292" t="s">
        <v>34</v>
      </c>
      <c r="H292" t="s">
        <v>22</v>
      </c>
      <c r="I292">
        <v>4053</v>
      </c>
      <c r="J292">
        <v>24</v>
      </c>
    </row>
    <row r="293" spans="6:10" x14ac:dyDescent="0.25">
      <c r="F293" t="s">
        <v>7</v>
      </c>
      <c r="G293" t="s">
        <v>36</v>
      </c>
      <c r="H293" t="s">
        <v>31</v>
      </c>
      <c r="I293">
        <v>2149</v>
      </c>
      <c r="J293">
        <v>117</v>
      </c>
    </row>
    <row r="294" spans="6:10" x14ac:dyDescent="0.25">
      <c r="F294" t="s">
        <v>3</v>
      </c>
      <c r="G294" t="s">
        <v>39</v>
      </c>
      <c r="H294" t="s">
        <v>29</v>
      </c>
      <c r="I294">
        <v>3640</v>
      </c>
      <c r="J294">
        <v>51</v>
      </c>
    </row>
    <row r="295" spans="6:10" x14ac:dyDescent="0.25">
      <c r="F295" t="s">
        <v>2</v>
      </c>
      <c r="G295" t="s">
        <v>39</v>
      </c>
      <c r="H295" t="s">
        <v>23</v>
      </c>
      <c r="I295">
        <v>630</v>
      </c>
      <c r="J295">
        <v>36</v>
      </c>
    </row>
    <row r="296" spans="6:10" x14ac:dyDescent="0.25">
      <c r="F296" t="s">
        <v>9</v>
      </c>
      <c r="G296" t="s">
        <v>35</v>
      </c>
      <c r="H296" t="s">
        <v>27</v>
      </c>
      <c r="I296">
        <v>2429</v>
      </c>
      <c r="J296">
        <v>144</v>
      </c>
    </row>
    <row r="297" spans="6:10" x14ac:dyDescent="0.25">
      <c r="F297" t="s">
        <v>9</v>
      </c>
      <c r="G297" t="s">
        <v>36</v>
      </c>
      <c r="H297" t="s">
        <v>25</v>
      </c>
      <c r="I297">
        <v>2142</v>
      </c>
      <c r="J297">
        <v>114</v>
      </c>
    </row>
    <row r="298" spans="6:10" x14ac:dyDescent="0.25">
      <c r="F298" t="s">
        <v>7</v>
      </c>
      <c r="G298" t="s">
        <v>37</v>
      </c>
      <c r="H298" t="s">
        <v>30</v>
      </c>
      <c r="I298">
        <v>6454</v>
      </c>
      <c r="J298">
        <v>54</v>
      </c>
    </row>
    <row r="299" spans="6:10" x14ac:dyDescent="0.25">
      <c r="F299" t="s">
        <v>7</v>
      </c>
      <c r="G299" t="s">
        <v>37</v>
      </c>
      <c r="H299" t="s">
        <v>16</v>
      </c>
      <c r="I299">
        <v>4487</v>
      </c>
      <c r="J299">
        <v>333</v>
      </c>
    </row>
    <row r="300" spans="6:10" x14ac:dyDescent="0.25">
      <c r="F300" t="s">
        <v>3</v>
      </c>
      <c r="G300" t="s">
        <v>37</v>
      </c>
      <c r="H300" t="s">
        <v>4</v>
      </c>
      <c r="I300">
        <v>938</v>
      </c>
      <c r="J300">
        <v>366</v>
      </c>
    </row>
    <row r="301" spans="6:10" x14ac:dyDescent="0.25">
      <c r="F301" t="s">
        <v>3</v>
      </c>
      <c r="G301" t="s">
        <v>38</v>
      </c>
      <c r="H301" t="s">
        <v>26</v>
      </c>
      <c r="I301">
        <v>8841</v>
      </c>
      <c r="J301">
        <v>303</v>
      </c>
    </row>
    <row r="302" spans="6:10" x14ac:dyDescent="0.25">
      <c r="F302" t="s">
        <v>2</v>
      </c>
      <c r="G302" t="s">
        <v>39</v>
      </c>
      <c r="H302" t="s">
        <v>33</v>
      </c>
      <c r="I302">
        <v>4018</v>
      </c>
      <c r="J302">
        <v>126</v>
      </c>
    </row>
    <row r="303" spans="6:10" x14ac:dyDescent="0.25">
      <c r="F303" t="s">
        <v>41</v>
      </c>
      <c r="G303" t="s">
        <v>37</v>
      </c>
      <c r="H303" t="s">
        <v>15</v>
      </c>
      <c r="I303">
        <v>714</v>
      </c>
      <c r="J303">
        <v>231</v>
      </c>
    </row>
    <row r="304" spans="6:10" x14ac:dyDescent="0.25">
      <c r="F304" t="s">
        <v>9</v>
      </c>
      <c r="G304" t="s">
        <v>38</v>
      </c>
      <c r="H304" t="s">
        <v>25</v>
      </c>
      <c r="I304">
        <v>3850</v>
      </c>
      <c r="J304">
        <v>102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6779-9C63-4BC4-A9AC-A008515E1B6A}">
  <dimension ref="A1:C72"/>
  <sheetViews>
    <sheetView workbookViewId="0">
      <selection activeCell="C5" sqref="C5"/>
    </sheetView>
  </sheetViews>
  <sheetFormatPr defaultRowHeight="15" x14ac:dyDescent="0.25"/>
  <cols>
    <col min="2" max="2" width="19.85546875" bestFit="1" customWidth="1"/>
    <col min="3" max="3" width="14.85546875" bestFit="1" customWidth="1"/>
  </cols>
  <sheetData>
    <row r="1" spans="1:3" s="31" customFormat="1" ht="51" customHeight="1" x14ac:dyDescent="0.55000000000000004">
      <c r="A1" s="31" t="s">
        <v>72</v>
      </c>
    </row>
    <row r="5" spans="1:3" x14ac:dyDescent="0.25">
      <c r="B5" s="21" t="s">
        <v>65</v>
      </c>
      <c r="C5" t="s">
        <v>67</v>
      </c>
    </row>
    <row r="6" spans="1:3" x14ac:dyDescent="0.25">
      <c r="B6" s="22" t="s">
        <v>34</v>
      </c>
      <c r="C6" s="33">
        <v>252469</v>
      </c>
    </row>
    <row r="7" spans="1:3" x14ac:dyDescent="0.25">
      <c r="B7" s="32" t="s">
        <v>2</v>
      </c>
      <c r="C7" s="33">
        <v>7763</v>
      </c>
    </row>
    <row r="8" spans="1:3" x14ac:dyDescent="0.25">
      <c r="B8" s="32" t="s">
        <v>8</v>
      </c>
      <c r="C8" s="33">
        <v>5516</v>
      </c>
    </row>
    <row r="9" spans="1:3" x14ac:dyDescent="0.25">
      <c r="B9" s="32" t="s">
        <v>41</v>
      </c>
      <c r="C9" s="33">
        <v>15855</v>
      </c>
    </row>
    <row r="10" spans="1:3" x14ac:dyDescent="0.25">
      <c r="B10" s="32" t="s">
        <v>7</v>
      </c>
      <c r="C10" s="33">
        <v>31661</v>
      </c>
    </row>
    <row r="11" spans="1:3" x14ac:dyDescent="0.25">
      <c r="B11" s="32" t="s">
        <v>6</v>
      </c>
      <c r="C11" s="33">
        <v>33670</v>
      </c>
    </row>
    <row r="12" spans="1:3" x14ac:dyDescent="0.25">
      <c r="B12" s="32" t="s">
        <v>5</v>
      </c>
      <c r="C12" s="33">
        <v>41559</v>
      </c>
    </row>
    <row r="13" spans="1:3" x14ac:dyDescent="0.25">
      <c r="B13" s="32" t="s">
        <v>3</v>
      </c>
      <c r="C13" s="33">
        <v>35847</v>
      </c>
    </row>
    <row r="14" spans="1:3" x14ac:dyDescent="0.25">
      <c r="B14" s="32" t="s">
        <v>9</v>
      </c>
      <c r="C14" s="33">
        <v>39424</v>
      </c>
    </row>
    <row r="15" spans="1:3" x14ac:dyDescent="0.25">
      <c r="B15" s="32" t="s">
        <v>10</v>
      </c>
      <c r="C15" s="33">
        <v>16527</v>
      </c>
    </row>
    <row r="16" spans="1:3" x14ac:dyDescent="0.25">
      <c r="B16" s="32" t="s">
        <v>40</v>
      </c>
      <c r="C16" s="33">
        <v>24647</v>
      </c>
    </row>
    <row r="17" spans="2:3" x14ac:dyDescent="0.25">
      <c r="B17" s="22" t="s">
        <v>36</v>
      </c>
      <c r="C17" s="33">
        <v>237944</v>
      </c>
    </row>
    <row r="18" spans="2:3" x14ac:dyDescent="0.25">
      <c r="B18" s="32" t="s">
        <v>2</v>
      </c>
      <c r="C18" s="33">
        <v>23709</v>
      </c>
    </row>
    <row r="19" spans="2:3" x14ac:dyDescent="0.25">
      <c r="B19" s="32" t="s">
        <v>8</v>
      </c>
      <c r="C19" s="33">
        <v>5019</v>
      </c>
    </row>
    <row r="20" spans="2:3" x14ac:dyDescent="0.25">
      <c r="B20" s="32" t="s">
        <v>41</v>
      </c>
      <c r="C20" s="33">
        <v>39242</v>
      </c>
    </row>
    <row r="21" spans="2:3" x14ac:dyDescent="0.25">
      <c r="B21" s="32" t="s">
        <v>7</v>
      </c>
      <c r="C21" s="33">
        <v>21931</v>
      </c>
    </row>
    <row r="22" spans="2:3" x14ac:dyDescent="0.25">
      <c r="B22" s="32" t="s">
        <v>6</v>
      </c>
      <c r="C22" s="33">
        <v>27377</v>
      </c>
    </row>
    <row r="23" spans="2:3" x14ac:dyDescent="0.25">
      <c r="B23" s="32" t="s">
        <v>5</v>
      </c>
      <c r="C23" s="33">
        <v>39620</v>
      </c>
    </row>
    <row r="24" spans="2:3" x14ac:dyDescent="0.25">
      <c r="B24" s="32" t="s">
        <v>3</v>
      </c>
      <c r="C24" s="33">
        <v>18564</v>
      </c>
    </row>
    <row r="25" spans="2:3" x14ac:dyDescent="0.25">
      <c r="B25" s="32" t="s">
        <v>9</v>
      </c>
      <c r="C25" s="33">
        <v>25669</v>
      </c>
    </row>
    <row r="26" spans="2:3" x14ac:dyDescent="0.25">
      <c r="B26" s="32" t="s">
        <v>10</v>
      </c>
      <c r="C26" s="33">
        <v>13797</v>
      </c>
    </row>
    <row r="27" spans="2:3" x14ac:dyDescent="0.25">
      <c r="B27" s="32" t="s">
        <v>40</v>
      </c>
      <c r="C27" s="33">
        <v>23016</v>
      </c>
    </row>
    <row r="28" spans="2:3" x14ac:dyDescent="0.25">
      <c r="B28" s="22" t="s">
        <v>37</v>
      </c>
      <c r="C28" s="33">
        <v>218813</v>
      </c>
    </row>
    <row r="29" spans="2:3" x14ac:dyDescent="0.25">
      <c r="B29" s="32" t="s">
        <v>2</v>
      </c>
      <c r="C29" s="33">
        <v>25655</v>
      </c>
    </row>
    <row r="30" spans="2:3" x14ac:dyDescent="0.25">
      <c r="B30" s="32" t="s">
        <v>8</v>
      </c>
      <c r="C30" s="33">
        <v>20125</v>
      </c>
    </row>
    <row r="31" spans="2:3" x14ac:dyDescent="0.25">
      <c r="B31" s="32" t="s">
        <v>41</v>
      </c>
      <c r="C31" s="33">
        <v>17283</v>
      </c>
    </row>
    <row r="32" spans="2:3" x14ac:dyDescent="0.25">
      <c r="B32" s="32" t="s">
        <v>7</v>
      </c>
      <c r="C32" s="33">
        <v>43568</v>
      </c>
    </row>
    <row r="33" spans="2:3" x14ac:dyDescent="0.25">
      <c r="B33" s="32" t="s">
        <v>6</v>
      </c>
      <c r="C33" s="33">
        <v>26985</v>
      </c>
    </row>
    <row r="34" spans="2:3" x14ac:dyDescent="0.25">
      <c r="B34" s="32" t="s">
        <v>5</v>
      </c>
      <c r="C34" s="33">
        <v>14504</v>
      </c>
    </row>
    <row r="35" spans="2:3" x14ac:dyDescent="0.25">
      <c r="B35" s="32" t="s">
        <v>3</v>
      </c>
      <c r="C35" s="33">
        <v>16821</v>
      </c>
    </row>
    <row r="36" spans="2:3" x14ac:dyDescent="0.25">
      <c r="B36" s="32" t="s">
        <v>9</v>
      </c>
      <c r="C36" s="33">
        <v>21434</v>
      </c>
    </row>
    <row r="37" spans="2:3" x14ac:dyDescent="0.25">
      <c r="B37" s="32" t="s">
        <v>10</v>
      </c>
      <c r="C37" s="33">
        <v>7987</v>
      </c>
    </row>
    <row r="38" spans="2:3" x14ac:dyDescent="0.25">
      <c r="B38" s="32" t="s">
        <v>40</v>
      </c>
      <c r="C38" s="33">
        <v>24451</v>
      </c>
    </row>
    <row r="39" spans="2:3" x14ac:dyDescent="0.25">
      <c r="B39" s="22" t="s">
        <v>35</v>
      </c>
      <c r="C39" s="33">
        <v>189434</v>
      </c>
    </row>
    <row r="40" spans="2:3" x14ac:dyDescent="0.25">
      <c r="B40" s="32" t="s">
        <v>2</v>
      </c>
      <c r="C40" s="33">
        <v>2142</v>
      </c>
    </row>
    <row r="41" spans="2:3" x14ac:dyDescent="0.25">
      <c r="B41" s="32" t="s">
        <v>8</v>
      </c>
      <c r="C41" s="33">
        <v>25151</v>
      </c>
    </row>
    <row r="42" spans="2:3" x14ac:dyDescent="0.25">
      <c r="B42" s="32" t="s">
        <v>41</v>
      </c>
      <c r="C42" s="33">
        <v>15785</v>
      </c>
    </row>
    <row r="43" spans="2:3" x14ac:dyDescent="0.25">
      <c r="B43" s="32" t="s">
        <v>7</v>
      </c>
      <c r="C43" s="33">
        <v>28546</v>
      </c>
    </row>
    <row r="44" spans="2:3" x14ac:dyDescent="0.25">
      <c r="B44" s="32" t="s">
        <v>6</v>
      </c>
      <c r="C44" s="33">
        <v>11018</v>
      </c>
    </row>
    <row r="45" spans="2:3" x14ac:dyDescent="0.25">
      <c r="B45" s="32" t="s">
        <v>5</v>
      </c>
      <c r="C45" s="33">
        <v>28273</v>
      </c>
    </row>
    <row r="46" spans="2:3" x14ac:dyDescent="0.25">
      <c r="B46" s="32" t="s">
        <v>3</v>
      </c>
      <c r="C46" s="33">
        <v>16492</v>
      </c>
    </row>
    <row r="47" spans="2:3" x14ac:dyDescent="0.25">
      <c r="B47" s="32" t="s">
        <v>9</v>
      </c>
      <c r="C47" s="33">
        <v>11319</v>
      </c>
    </row>
    <row r="48" spans="2:3" x14ac:dyDescent="0.25">
      <c r="B48" s="32" t="s">
        <v>10</v>
      </c>
      <c r="C48" s="33">
        <v>12383</v>
      </c>
    </row>
    <row r="49" spans="2:3" x14ac:dyDescent="0.25">
      <c r="B49" s="32" t="s">
        <v>40</v>
      </c>
      <c r="C49" s="33">
        <v>38325</v>
      </c>
    </row>
    <row r="50" spans="2:3" x14ac:dyDescent="0.25">
      <c r="B50" s="22" t="s">
        <v>39</v>
      </c>
      <c r="C50" s="33">
        <v>173530</v>
      </c>
    </row>
    <row r="51" spans="2:3" x14ac:dyDescent="0.25">
      <c r="B51" s="32" t="s">
        <v>2</v>
      </c>
      <c r="C51" s="33">
        <v>45752</v>
      </c>
    </row>
    <row r="52" spans="2:3" x14ac:dyDescent="0.25">
      <c r="B52" s="32" t="s">
        <v>8</v>
      </c>
      <c r="C52" s="33">
        <v>27132</v>
      </c>
    </row>
    <row r="53" spans="2:3" x14ac:dyDescent="0.25">
      <c r="B53" s="32" t="s">
        <v>41</v>
      </c>
      <c r="C53" s="33">
        <v>3976</v>
      </c>
    </row>
    <row r="54" spans="2:3" x14ac:dyDescent="0.25">
      <c r="B54" s="32" t="s">
        <v>7</v>
      </c>
      <c r="C54" s="33">
        <v>5404</v>
      </c>
    </row>
    <row r="55" spans="2:3" x14ac:dyDescent="0.25">
      <c r="B55" s="32" t="s">
        <v>6</v>
      </c>
      <c r="C55" s="33">
        <v>15827</v>
      </c>
    </row>
    <row r="56" spans="2:3" x14ac:dyDescent="0.25">
      <c r="B56" s="32" t="s">
        <v>5</v>
      </c>
      <c r="C56" s="33">
        <v>16548</v>
      </c>
    </row>
    <row r="57" spans="2:3" x14ac:dyDescent="0.25">
      <c r="B57" s="32" t="s">
        <v>3</v>
      </c>
      <c r="C57" s="33">
        <v>10269</v>
      </c>
    </row>
    <row r="58" spans="2:3" x14ac:dyDescent="0.25">
      <c r="B58" s="32" t="s">
        <v>9</v>
      </c>
      <c r="C58" s="33">
        <v>9751</v>
      </c>
    </row>
    <row r="59" spans="2:3" x14ac:dyDescent="0.25">
      <c r="B59" s="32" t="s">
        <v>10</v>
      </c>
      <c r="C59" s="33">
        <v>17808</v>
      </c>
    </row>
    <row r="60" spans="2:3" x14ac:dyDescent="0.25">
      <c r="B60" s="32" t="s">
        <v>40</v>
      </c>
      <c r="C60" s="33">
        <v>21063</v>
      </c>
    </row>
    <row r="61" spans="2:3" x14ac:dyDescent="0.25">
      <c r="B61" s="22" t="s">
        <v>38</v>
      </c>
      <c r="C61" s="33">
        <v>168679</v>
      </c>
    </row>
    <row r="62" spans="2:3" x14ac:dyDescent="0.25">
      <c r="B62" s="32" t="s">
        <v>2</v>
      </c>
      <c r="C62" s="33">
        <v>18928</v>
      </c>
    </row>
    <row r="63" spans="2:3" x14ac:dyDescent="0.25">
      <c r="B63" s="32" t="s">
        <v>8</v>
      </c>
      <c r="C63" s="33">
        <v>15141</v>
      </c>
    </row>
    <row r="64" spans="2:3" x14ac:dyDescent="0.25">
      <c r="B64" s="32" t="s">
        <v>41</v>
      </c>
      <c r="C64" s="33">
        <v>6069</v>
      </c>
    </row>
    <row r="65" spans="2:3" x14ac:dyDescent="0.25">
      <c r="B65" s="32" t="s">
        <v>7</v>
      </c>
      <c r="C65" s="33">
        <v>18865</v>
      </c>
    </row>
    <row r="66" spans="2:3" x14ac:dyDescent="0.25">
      <c r="B66" s="32" t="s">
        <v>6</v>
      </c>
      <c r="C66" s="33">
        <v>15820</v>
      </c>
    </row>
    <row r="67" spans="2:3" x14ac:dyDescent="0.25">
      <c r="B67" s="32" t="s">
        <v>5</v>
      </c>
      <c r="C67" s="33">
        <v>25221</v>
      </c>
    </row>
    <row r="68" spans="2:3" x14ac:dyDescent="0.25">
      <c r="B68" s="32" t="s">
        <v>3</v>
      </c>
      <c r="C68" s="33">
        <v>8841</v>
      </c>
    </row>
    <row r="69" spans="2:3" x14ac:dyDescent="0.25">
      <c r="B69" s="32" t="s">
        <v>9</v>
      </c>
      <c r="C69" s="33">
        <v>24983</v>
      </c>
    </row>
    <row r="70" spans="2:3" x14ac:dyDescent="0.25">
      <c r="B70" s="32" t="s">
        <v>10</v>
      </c>
      <c r="C70" s="33">
        <v>14714</v>
      </c>
    </row>
    <row r="71" spans="2:3" x14ac:dyDescent="0.25">
      <c r="B71" s="32" t="s">
        <v>40</v>
      </c>
      <c r="C71" s="33">
        <v>20097</v>
      </c>
    </row>
    <row r="72" spans="2:3" x14ac:dyDescent="0.25">
      <c r="B72" s="22" t="s">
        <v>66</v>
      </c>
      <c r="C72" s="33">
        <v>1240869</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2C947-7585-46B6-A81A-D6791ED50161}">
  <dimension ref="A1:G23"/>
  <sheetViews>
    <sheetView workbookViewId="0">
      <selection activeCell="L14" sqref="L14"/>
    </sheetView>
  </sheetViews>
  <sheetFormatPr defaultRowHeight="15" x14ac:dyDescent="0.25"/>
  <cols>
    <col min="3" max="3" width="16" customWidth="1"/>
    <col min="4" max="4" width="20.28515625" bestFit="1" customWidth="1"/>
    <col min="5" max="5" width="14.85546875" bestFit="1" customWidth="1"/>
    <col min="6" max="6" width="11.140625" bestFit="1" customWidth="1"/>
    <col min="7" max="7" width="10.5703125" bestFit="1" customWidth="1"/>
  </cols>
  <sheetData>
    <row r="1" spans="1:7" s="35" customFormat="1" ht="45" customHeight="1" x14ac:dyDescent="0.7">
      <c r="A1" s="34" t="s">
        <v>74</v>
      </c>
    </row>
    <row r="2" spans="1:7" x14ac:dyDescent="0.25">
      <c r="D2" s="21" t="s">
        <v>65</v>
      </c>
      <c r="E2" t="s">
        <v>67</v>
      </c>
      <c r="F2" t="s">
        <v>75</v>
      </c>
      <c r="G2" t="s">
        <v>76</v>
      </c>
    </row>
    <row r="3" spans="1:7" x14ac:dyDescent="0.25">
      <c r="D3" s="22" t="s">
        <v>26</v>
      </c>
      <c r="E3" s="33">
        <v>23583</v>
      </c>
      <c r="F3" s="33">
        <v>2654.3999999999996</v>
      </c>
      <c r="G3" s="36">
        <v>20928.599999999999</v>
      </c>
    </row>
    <row r="4" spans="1:7" x14ac:dyDescent="0.25">
      <c r="D4" s="22" t="s">
        <v>17</v>
      </c>
      <c r="E4" s="33">
        <v>18396</v>
      </c>
      <c r="F4" s="33">
        <v>1418.1599999999999</v>
      </c>
      <c r="G4" s="36">
        <v>16977.84</v>
      </c>
    </row>
    <row r="5" spans="1:7" x14ac:dyDescent="0.25">
      <c r="D5" s="22" t="s">
        <v>18</v>
      </c>
      <c r="E5" s="33">
        <v>13076</v>
      </c>
      <c r="F5" s="33">
        <v>1552.8</v>
      </c>
      <c r="G5" s="36">
        <v>11523.2</v>
      </c>
    </row>
    <row r="6" spans="1:7" x14ac:dyDescent="0.25">
      <c r="D6" s="22" t="s">
        <v>25</v>
      </c>
      <c r="E6" s="33">
        <v>13118</v>
      </c>
      <c r="F6" s="33">
        <v>2327.5500000000002</v>
      </c>
      <c r="G6" s="36">
        <v>10790.45</v>
      </c>
    </row>
    <row r="7" spans="1:7" x14ac:dyDescent="0.25">
      <c r="D7" s="22" t="s">
        <v>23</v>
      </c>
      <c r="E7" s="33">
        <v>12369</v>
      </c>
      <c r="F7" s="33">
        <v>2024.88</v>
      </c>
      <c r="G7" s="36">
        <v>10344.119999999999</v>
      </c>
    </row>
    <row r="8" spans="1:7" x14ac:dyDescent="0.25">
      <c r="D8" s="22" t="s">
        <v>29</v>
      </c>
      <c r="E8" s="33">
        <v>14679</v>
      </c>
      <c r="F8" s="33">
        <v>4790.0400000000009</v>
      </c>
      <c r="G8" s="36">
        <v>9888.9599999999991</v>
      </c>
    </row>
    <row r="9" spans="1:7" x14ac:dyDescent="0.25">
      <c r="D9" s="22" t="s">
        <v>15</v>
      </c>
      <c r="E9" s="33">
        <v>13286</v>
      </c>
      <c r="F9" s="33">
        <v>3554.19</v>
      </c>
      <c r="G9" s="36">
        <v>9731.81</v>
      </c>
    </row>
    <row r="10" spans="1:7" x14ac:dyDescent="0.25">
      <c r="D10" s="22" t="s">
        <v>14</v>
      </c>
      <c r="E10" s="33">
        <v>12656</v>
      </c>
      <c r="F10" s="33">
        <v>3404.7</v>
      </c>
      <c r="G10" s="36">
        <v>9251.2999999999993</v>
      </c>
    </row>
    <row r="11" spans="1:7" x14ac:dyDescent="0.25">
      <c r="D11" s="22" t="s">
        <v>20</v>
      </c>
      <c r="E11" s="33">
        <v>10661</v>
      </c>
      <c r="F11" s="33">
        <v>2325.7799999999997</v>
      </c>
      <c r="G11" s="36">
        <v>8335.2200000000012</v>
      </c>
    </row>
    <row r="12" spans="1:7" x14ac:dyDescent="0.25">
      <c r="D12" s="22" t="s">
        <v>28</v>
      </c>
      <c r="E12" s="33">
        <v>16842</v>
      </c>
      <c r="F12" s="33">
        <v>8906.0400000000009</v>
      </c>
      <c r="G12" s="36">
        <v>7935.9599999999991</v>
      </c>
    </row>
    <row r="13" spans="1:7" x14ac:dyDescent="0.25">
      <c r="D13" s="22" t="s">
        <v>19</v>
      </c>
      <c r="E13" s="33">
        <v>9702</v>
      </c>
      <c r="F13" s="33">
        <v>1856.52</v>
      </c>
      <c r="G13" s="36">
        <v>7845.48</v>
      </c>
    </row>
    <row r="14" spans="1:7" x14ac:dyDescent="0.25">
      <c r="D14" s="22" t="s">
        <v>22</v>
      </c>
      <c r="E14" s="33">
        <v>12243</v>
      </c>
      <c r="F14" s="33">
        <v>4660.2899999999991</v>
      </c>
      <c r="G14" s="36">
        <v>7582.7100000000009</v>
      </c>
    </row>
    <row r="15" spans="1:7" x14ac:dyDescent="0.25">
      <c r="D15" s="22" t="s">
        <v>31</v>
      </c>
      <c r="E15" s="33">
        <v>7875</v>
      </c>
      <c r="F15" s="33">
        <v>781.65000000000009</v>
      </c>
      <c r="G15" s="36">
        <v>7093.35</v>
      </c>
    </row>
    <row r="16" spans="1:7" x14ac:dyDescent="0.25">
      <c r="D16" s="22" t="s">
        <v>24</v>
      </c>
      <c r="E16" s="33">
        <v>6398</v>
      </c>
      <c r="F16" s="33">
        <v>506.94</v>
      </c>
      <c r="G16" s="36">
        <v>5891.06</v>
      </c>
    </row>
    <row r="17" spans="4:7" x14ac:dyDescent="0.25">
      <c r="D17" s="22" t="s">
        <v>33</v>
      </c>
      <c r="E17" s="33">
        <v>6391</v>
      </c>
      <c r="F17" s="33">
        <v>593.76</v>
      </c>
      <c r="G17" s="36">
        <v>5797.24</v>
      </c>
    </row>
    <row r="18" spans="4:7" x14ac:dyDescent="0.25">
      <c r="D18" s="22" t="s">
        <v>27</v>
      </c>
      <c r="E18" s="33">
        <v>6132</v>
      </c>
      <c r="F18" s="33">
        <v>1555.89</v>
      </c>
      <c r="G18" s="36">
        <v>4576.1099999999997</v>
      </c>
    </row>
    <row r="19" spans="4:7" x14ac:dyDescent="0.25">
      <c r="D19" s="22" t="s">
        <v>30</v>
      </c>
      <c r="E19" s="33">
        <v>10206</v>
      </c>
      <c r="F19" s="33">
        <v>9259.11</v>
      </c>
      <c r="G19" s="36">
        <v>946.88999999999942</v>
      </c>
    </row>
    <row r="20" spans="4:7" x14ac:dyDescent="0.25">
      <c r="D20" s="22" t="s">
        <v>21</v>
      </c>
      <c r="E20" s="33">
        <v>3612</v>
      </c>
      <c r="F20" s="33">
        <v>3456</v>
      </c>
      <c r="G20" s="36">
        <v>156</v>
      </c>
    </row>
    <row r="21" spans="4:7" x14ac:dyDescent="0.25">
      <c r="D21" s="22" t="s">
        <v>16</v>
      </c>
      <c r="E21" s="33">
        <v>6391</v>
      </c>
      <c r="F21" s="33">
        <v>6487.0199999999995</v>
      </c>
      <c r="G21" s="36">
        <v>-96.019999999999527</v>
      </c>
    </row>
    <row r="22" spans="4:7" x14ac:dyDescent="0.25">
      <c r="D22" s="22" t="s">
        <v>4</v>
      </c>
      <c r="E22" s="33">
        <v>1197</v>
      </c>
      <c r="F22" s="33">
        <v>6807.24</v>
      </c>
      <c r="G22" s="36">
        <v>-5610.24</v>
      </c>
    </row>
    <row r="23" spans="4:7" x14ac:dyDescent="0.25">
      <c r="D23" s="22" t="s">
        <v>66</v>
      </c>
      <c r="E23" s="33">
        <v>218813</v>
      </c>
      <c r="F23" s="33">
        <v>68922.960000000006</v>
      </c>
      <c r="G23" s="36">
        <v>149890.03999999998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C583-4CB3-4E64-9E37-D9C4101416F4}">
  <dimension ref="A1:D8"/>
  <sheetViews>
    <sheetView workbookViewId="0">
      <selection activeCell="D4" sqref="D4"/>
    </sheetView>
  </sheetViews>
  <sheetFormatPr defaultRowHeight="15" x14ac:dyDescent="0.25"/>
  <cols>
    <col min="2" max="2" width="20.7109375" customWidth="1"/>
  </cols>
  <sheetData>
    <row r="1" spans="1:4" s="38" customFormat="1" ht="45" customHeight="1" x14ac:dyDescent="0.55000000000000004">
      <c r="A1" s="37" t="s">
        <v>77</v>
      </c>
    </row>
    <row r="4" spans="1:4" ht="23.25" x14ac:dyDescent="0.35">
      <c r="B4" s="39" t="s">
        <v>78</v>
      </c>
      <c r="D4" s="40" t="s">
        <v>34</v>
      </c>
    </row>
    <row r="6" spans="1:4" s="13" customFormat="1" ht="23.25" x14ac:dyDescent="0.35">
      <c r="A6" s="41" t="s">
        <v>79</v>
      </c>
    </row>
    <row r="8" spans="1:4" ht="18.75" x14ac:dyDescent="0.3">
      <c r="A8" s="16" t="s">
        <v>80</v>
      </c>
      <c r="C8">
        <f>COUNTIFS(data[Geography],D4)</f>
        <v>58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386DE81-B965-46CD-9999-0FB6D236DBE9}">
          <x14:formula1>
            <xm:f>'Sales by country(with pivot)'!$B$6:$B$11</xm:f>
          </x14:formula1>
          <xm:sqref>D4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quick statistics</vt:lpstr>
      <vt:lpstr>exploratry data analysis</vt:lpstr>
      <vt:lpstr>Sales by country</vt:lpstr>
      <vt:lpstr>Sales by country(with pivot)</vt:lpstr>
      <vt:lpstr>top5 product</vt:lpstr>
      <vt:lpstr>finding any anomaly</vt:lpstr>
      <vt:lpstr>best sales person by country</vt:lpstr>
      <vt:lpstr>Profit By Product</vt:lpstr>
      <vt:lpstr>Dynamic country levelsales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VERMA</cp:lastModifiedBy>
  <dcterms:created xsi:type="dcterms:W3CDTF">2021-03-14T20:21:32Z</dcterms:created>
  <dcterms:modified xsi:type="dcterms:W3CDTF">2024-07-22T07:00:25Z</dcterms:modified>
</cp:coreProperties>
</file>