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runabho\Downloads\"/>
    </mc:Choice>
  </mc:AlternateContent>
  <xr:revisionPtr revIDLastSave="0" documentId="13_ncr:1_{8047AF95-D3BF-43A5-A820-EFF83021AB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PI" sheetId="1" r:id="rId1"/>
    <sheet name="Data" sheetId="2" state="hidden" r:id="rId2"/>
    <sheet name="Score_Lis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J17" i="2"/>
  <c r="I17" i="2"/>
  <c r="H17" i="2"/>
  <c r="G17" i="2"/>
  <c r="F17" i="2"/>
  <c r="E17" i="2"/>
  <c r="D17" i="2"/>
  <c r="B17" i="2"/>
  <c r="K16" i="2"/>
  <c r="J16" i="2"/>
  <c r="I16" i="2"/>
  <c r="H16" i="2"/>
  <c r="G16" i="2"/>
  <c r="F16" i="2"/>
  <c r="E16" i="2"/>
  <c r="D16" i="2"/>
  <c r="B16" i="2"/>
  <c r="K15" i="2"/>
  <c r="J15" i="2"/>
  <c r="I15" i="2"/>
  <c r="H15" i="2"/>
  <c r="G15" i="2"/>
  <c r="F15" i="2"/>
  <c r="E15" i="2"/>
  <c r="D15" i="2"/>
  <c r="B15" i="2"/>
  <c r="K14" i="2"/>
  <c r="J14" i="2"/>
  <c r="I14" i="2"/>
  <c r="H14" i="2"/>
  <c r="G14" i="2"/>
  <c r="F14" i="2"/>
  <c r="E14" i="2"/>
  <c r="D14" i="2"/>
  <c r="B14" i="2"/>
  <c r="K13" i="2"/>
  <c r="J13" i="2"/>
  <c r="I13" i="2"/>
  <c r="H13" i="2"/>
  <c r="G13" i="2"/>
  <c r="F13" i="2"/>
  <c r="E13" i="2"/>
  <c r="D13" i="2"/>
  <c r="B13" i="2"/>
  <c r="K12" i="2"/>
  <c r="J12" i="2"/>
  <c r="I12" i="2"/>
  <c r="H12" i="2"/>
  <c r="G12" i="2"/>
  <c r="F12" i="2"/>
  <c r="E12" i="2"/>
  <c r="D12" i="2"/>
  <c r="B12" i="2"/>
  <c r="K11" i="2"/>
  <c r="J11" i="2"/>
  <c r="I11" i="2"/>
  <c r="H11" i="2"/>
  <c r="G11" i="2"/>
  <c r="F11" i="2"/>
  <c r="E11" i="2"/>
  <c r="D11" i="2"/>
  <c r="B11" i="2"/>
  <c r="K10" i="2"/>
  <c r="J10" i="2"/>
  <c r="I10" i="2"/>
  <c r="H10" i="2"/>
  <c r="G10" i="2"/>
  <c r="F10" i="2"/>
  <c r="E10" i="2"/>
  <c r="D10" i="2"/>
  <c r="B10" i="2"/>
  <c r="K9" i="2"/>
  <c r="J9" i="2"/>
  <c r="I9" i="2"/>
  <c r="H9" i="2"/>
  <c r="G9" i="2"/>
  <c r="F9" i="2"/>
  <c r="E9" i="2"/>
  <c r="D9" i="2"/>
  <c r="B9" i="2"/>
  <c r="K8" i="2"/>
  <c r="J8" i="2"/>
  <c r="I8" i="2"/>
  <c r="H8" i="2"/>
  <c r="G8" i="2"/>
  <c r="F8" i="2"/>
  <c r="E8" i="2"/>
  <c r="D8" i="2"/>
  <c r="B8" i="2"/>
  <c r="K7" i="2"/>
  <c r="J7" i="2"/>
  <c r="I7" i="2"/>
  <c r="H7" i="2"/>
  <c r="G7" i="2"/>
  <c r="F7" i="2"/>
  <c r="E7" i="2"/>
  <c r="D7" i="2"/>
  <c r="B7" i="2"/>
  <c r="K6" i="2"/>
  <c r="J6" i="2"/>
  <c r="I6" i="2"/>
  <c r="H6" i="2"/>
  <c r="G6" i="2"/>
  <c r="F6" i="2"/>
  <c r="E6" i="2"/>
  <c r="D6" i="2"/>
  <c r="B6" i="2"/>
  <c r="K5" i="2"/>
  <c r="J5" i="2"/>
  <c r="I5" i="2"/>
  <c r="H5" i="2"/>
  <c r="G5" i="2"/>
  <c r="F5" i="2"/>
  <c r="E5" i="2"/>
  <c r="D5" i="2"/>
  <c r="B5" i="2"/>
  <c r="K4" i="2"/>
  <c r="J4" i="2"/>
  <c r="I4" i="2"/>
  <c r="H4" i="2"/>
  <c r="G4" i="2"/>
  <c r="F4" i="2"/>
  <c r="E4" i="2"/>
  <c r="D4" i="2"/>
  <c r="B4" i="2"/>
  <c r="K3" i="2"/>
  <c r="J3" i="2"/>
  <c r="I3" i="2"/>
  <c r="H3" i="2"/>
  <c r="G3" i="2"/>
  <c r="F3" i="2"/>
  <c r="E3" i="2"/>
  <c r="D3" i="2"/>
  <c r="B3" i="2"/>
  <c r="J2" i="2"/>
  <c r="I2" i="2"/>
  <c r="H2" i="2"/>
  <c r="G2" i="2"/>
  <c r="F2" i="2"/>
  <c r="E2" i="2"/>
  <c r="D2" i="2"/>
  <c r="B2" i="2"/>
  <c r="F24" i="1"/>
</calcChain>
</file>

<file path=xl/sharedStrings.xml><?xml version="1.0" encoding="utf-8"?>
<sst xmlns="http://schemas.openxmlformats.org/spreadsheetml/2006/main" count="91" uniqueCount="81">
  <si>
    <t>Project ID</t>
  </si>
  <si>
    <t>Project Leader</t>
  </si>
  <si>
    <t>Affliation (Univ)</t>
  </si>
  <si>
    <t>Your Goals</t>
  </si>
  <si>
    <t xml:space="preserve">Project Title: </t>
  </si>
  <si>
    <t>Your Score</t>
  </si>
  <si>
    <t>Demonstrate Viability</t>
  </si>
  <si>
    <t>Accomplish key program goal; Proof(s) of concept</t>
  </si>
  <si>
    <t>Identified Showstopper/ or Mitigation of High Risk</t>
  </si>
  <si>
    <t>Technology Transfers: Adoption at a Member, including government agencies</t>
  </si>
  <si>
    <t>Fulltime Hire into Member</t>
  </si>
  <si>
    <t>External use of technology or curriculum</t>
  </si>
  <si>
    <t>Member Awareness / Collaborations</t>
  </si>
  <si>
    <t>Increased number of liaisons that are engaged in project: name and engagement description; Recognizing key liaisons with Mahboob Khan nominations</t>
  </si>
  <si>
    <t>Cross-Task Awareness / Collaborations</t>
  </si>
  <si>
    <t>Evidence of rich exchange, co-authorship, or cross-tasks integrator efforts between PIs</t>
  </si>
  <si>
    <t>Ecosystem Development</t>
  </si>
  <si>
    <t>#Software releases, setting conference agenda, other evidence of meaningful influence</t>
  </si>
  <si>
    <t>Intern Hire into Member</t>
  </si>
  <si>
    <r>
      <t xml:space="preserve">#Interns w/ associated diversity info </t>
    </r>
    <r>
      <rPr>
        <b/>
        <sz val="10"/>
        <rFont val="Arial"/>
        <family val="2"/>
      </rPr>
      <t>(Be sure to include student's name, company name, and internship dates)</t>
    </r>
  </si>
  <si>
    <t>Students</t>
  </si>
  <si>
    <t>Policy Making/Standards</t>
  </si>
  <si>
    <t>Name of standard influenced or policy</t>
  </si>
  <si>
    <t>Patents</t>
  </si>
  <si>
    <t>#Patent Filings, #Patents Issued, Patent #</t>
  </si>
  <si>
    <t>Publications</t>
  </si>
  <si>
    <t>Publication list and impact; Comment if received special recognitions;  Co-author with member/liaison or another task is noteworthy</t>
  </si>
  <si>
    <t>Industry Partner Alliance or Investment</t>
  </si>
  <si>
    <t>New collaborations, programs, or grants driven as a direct result of research, people, and collaborations; Cite partners, VC, Start-up / Pathfinding, or External Partner amplification</t>
  </si>
  <si>
    <t>Participation at TECHCON</t>
  </si>
  <si>
    <t>#Submissions of TECHCON abstracts; #Presentations at TECHCON</t>
  </si>
  <si>
    <t>KPIYear</t>
  </si>
  <si>
    <t>TaskNumber</t>
  </si>
  <si>
    <t>KPIBusID</t>
  </si>
  <si>
    <t>Result</t>
  </si>
  <si>
    <t>Member</t>
  </si>
  <si>
    <t>Score</t>
  </si>
  <si>
    <t>ValueCode</t>
  </si>
  <si>
    <t>MemberFeedback</t>
  </si>
  <si>
    <t>SRCComment</t>
  </si>
  <si>
    <t>StatusCode</t>
  </si>
  <si>
    <t>MemberName</t>
  </si>
  <si>
    <t>Add member name in first row only</t>
  </si>
  <si>
    <t>Name of Member Company that you interacted with (e.g. Intel, TSMC, RTX, etc.)</t>
  </si>
  <si>
    <t>Name of liaisons or company contacts that you interacted with for the KPI category - e.g., Jane Doe (Samsung)</t>
  </si>
  <si>
    <r>
      <t xml:space="preserve">Most Valuable (5 pts/each row) - </t>
    </r>
    <r>
      <rPr>
        <b/>
        <sz val="12"/>
        <color indexed="2"/>
        <rFont val="Arial"/>
        <family val="2"/>
      </rPr>
      <t>Enter information for current project year</t>
    </r>
  </si>
  <si>
    <r>
      <t xml:space="preserve"> Moderately Valuable (3 pts/each row) - </t>
    </r>
    <r>
      <rPr>
        <b/>
        <sz val="12"/>
        <color indexed="2"/>
        <rFont val="Arial"/>
        <family val="2"/>
      </rPr>
      <t>Enter information for current project year</t>
    </r>
  </si>
  <si>
    <r>
      <t xml:space="preserve">Valuable (1 pt/each row) - </t>
    </r>
    <r>
      <rPr>
        <b/>
        <sz val="12"/>
        <color indexed="2"/>
        <rFont val="Arial"/>
        <family val="2"/>
      </rPr>
      <t>Enter information for current project year only</t>
    </r>
  </si>
  <si>
    <r>
      <t xml:space="preserve">Name of code and link to Pillar where it was deposited: </t>
    </r>
    <r>
      <rPr>
        <b/>
        <sz val="10"/>
        <rFont val="Arial"/>
        <family val="2"/>
      </rPr>
      <t>Your entry here…</t>
    </r>
  </si>
  <si>
    <r>
      <t xml:space="preserve">[Company Name Required] </t>
    </r>
    <r>
      <rPr>
        <b/>
        <sz val="10"/>
        <rFont val="Arial"/>
        <family val="2"/>
      </rPr>
      <t>Your entry here…</t>
    </r>
  </si>
  <si>
    <r>
      <t xml:space="preserve">[Liaison Name Required] </t>
    </r>
    <r>
      <rPr>
        <b/>
        <sz val="10"/>
        <rFont val="Arial"/>
        <family val="2"/>
      </rPr>
      <t>Your entry here...</t>
    </r>
  </si>
  <si>
    <t>Knowledge transfer with examples: Start-up adoption of Arch/SW, Start-up Pathfinding or VC investment, new internal projects at Member Company (including new products) or decisions to drop existing products/technology/projects; Driving more diverse teams / student base</t>
  </si>
  <si>
    <r>
      <rPr>
        <b/>
        <sz val="10"/>
        <color theme="4"/>
        <rFont val="Arial"/>
        <family val="2"/>
      </rPr>
      <t>[Company Name if applicable]</t>
    </r>
    <r>
      <rPr>
        <b/>
        <sz val="10"/>
        <color theme="5"/>
        <rFont val="Arial"/>
        <family val="2"/>
      </rPr>
      <t xml:space="preserve"> </t>
    </r>
    <r>
      <rPr>
        <b/>
        <sz val="10"/>
        <rFont val="Arial"/>
        <family val="2"/>
      </rPr>
      <t>Your entry here…</t>
    </r>
  </si>
  <si>
    <r>
      <rPr>
        <b/>
        <sz val="10"/>
        <color theme="4"/>
        <rFont val="Arial"/>
        <family val="2"/>
      </rPr>
      <t xml:space="preserve">[Liaison Name Applicable] </t>
    </r>
    <r>
      <rPr>
        <b/>
        <sz val="10"/>
        <rFont val="Arial"/>
        <family val="2"/>
      </rPr>
      <t>Your entry here...</t>
    </r>
  </si>
  <si>
    <t>Liaison can add comments during the vetting process</t>
  </si>
  <si>
    <r>
      <rPr>
        <b/>
        <sz val="10"/>
        <color theme="4"/>
        <rFont val="Arial"/>
        <family val="2"/>
      </rPr>
      <t xml:space="preserve">[Company Contact] </t>
    </r>
    <r>
      <rPr>
        <b/>
        <sz val="10"/>
        <rFont val="Arial"/>
        <family val="2"/>
      </rPr>
      <t>Your entry here...</t>
    </r>
  </si>
  <si>
    <t xml:space="preserve">Code, data, design sets and bigger technology transfers to a member company; </t>
  </si>
  <si>
    <t>Transfer from Member Company to Academia or Start-up (Reverse Tech Transfer)</t>
  </si>
  <si>
    <r>
      <rPr>
        <b/>
        <sz val="10"/>
        <color theme="4"/>
        <rFont val="Arial"/>
        <family val="2"/>
      </rPr>
      <t xml:space="preserve">[Liaison Name if Applicable] </t>
    </r>
    <r>
      <rPr>
        <b/>
        <sz val="10"/>
        <rFont val="Arial"/>
        <family val="2"/>
      </rPr>
      <t>Your entry here...</t>
    </r>
  </si>
  <si>
    <r>
      <t xml:space="preserve"># of Hires &amp; names of hires into Member </t>
    </r>
    <r>
      <rPr>
        <b/>
        <sz val="10"/>
        <rFont val="Arial"/>
        <family val="2"/>
      </rPr>
      <t>(be sure to include Company Names and start dates if known)</t>
    </r>
  </si>
  <si>
    <r>
      <rPr>
        <b/>
        <sz val="10"/>
        <color theme="4"/>
        <rFont val="Arial"/>
        <family val="2"/>
      </rPr>
      <t xml:space="preserve">[Company Contact and start date if known] </t>
    </r>
    <r>
      <rPr>
        <b/>
        <sz val="10"/>
        <rFont val="Arial"/>
        <family val="2"/>
      </rPr>
      <t>Your entry here...</t>
    </r>
  </si>
  <si>
    <r>
      <t xml:space="preserve">[Tech Transfer Description] </t>
    </r>
    <r>
      <rPr>
        <b/>
        <sz val="10"/>
        <rFont val="Arial"/>
        <family val="2"/>
      </rPr>
      <t>Your entry here…</t>
    </r>
  </si>
  <si>
    <r>
      <t xml:space="preserve">[Scholar Name and Company, e.g. Jane Doe (Samsung)] </t>
    </r>
    <r>
      <rPr>
        <b/>
        <sz val="10"/>
        <rFont val="Arial"/>
        <family val="2"/>
      </rPr>
      <t xml:space="preserve">Your entry here… </t>
    </r>
  </si>
  <si>
    <t>Use drop down menu to select score score</t>
  </si>
  <si>
    <t>Set a New Direction – Internal to Member Company or Externally</t>
  </si>
  <si>
    <t xml:space="preserve">Identified a Dead-End Research Direction and Consulted with Member Company for Feedback and Confirmation: Description and impact; Potential Outcome, Success, or Failure </t>
  </si>
  <si>
    <t>Deposited Code Useful to Member Companies to Pillar</t>
  </si>
  <si>
    <t>Deposit code to Pillar (snapshot okay) that is useful to member companies (or provide link to Github). Note 10 MB limit for snapshot code posted to Pillar.</t>
  </si>
  <si>
    <t>This column is only for Liaison Inputs/Feedback during vetting process folllowing Annual Review</t>
  </si>
  <si>
    <r>
      <t xml:space="preserve">List #students involved in the task, including graduated students </t>
    </r>
    <r>
      <rPr>
        <b/>
        <sz val="10"/>
        <rFont val="Arial"/>
        <family val="2"/>
      </rPr>
      <t xml:space="preserve">(be sure to include student's name, degree, and graduation date if applicable). </t>
    </r>
    <r>
      <rPr>
        <sz val="10"/>
        <color theme="2" tint="-0.499984740745262"/>
        <rFont val="Arial"/>
        <family val="2"/>
      </rPr>
      <t>All students should be included in your team, included as "academics" on your project, and have active "student" profiles.</t>
    </r>
  </si>
  <si>
    <t>2025 Annual Review</t>
  </si>
  <si>
    <t>Mark Tehranipoor</t>
  </si>
  <si>
    <t>U Florida</t>
  </si>
  <si>
    <t>1. Physical Model-Assisted Secure Software Execution Against Fault-Injection Attacks. Government Microcircuit Applications &amp; Critical Technology (GOMACTech) Conference, 2025</t>
  </si>
  <si>
    <t>Highly co-operative works between Pis. Held regular meeting to discuss progress internally including student. All Pis activetly contributed to all task items along with in progress research papers.</t>
  </si>
  <si>
    <t>7 Liaisons namely, Ro Cammarota and Sohrab Aftabjahani (Intel), Doug Gardner and Wendell Manley
(Analog Devices), Peilin Song and Nitin Pundir (IBM), Dhwani Mehta (AMD), Harry Chen (MediaTek)</t>
  </si>
  <si>
    <t>Student : Mridha Md Mashahedur Rahman
Expected Graduation (Ph.D.) : Fall 2025
Previous Student enrolled : Arunabho Basu
Expected Graduation (Ph.D.) : Spring 2026</t>
  </si>
  <si>
    <t>Total Score (Max 51)</t>
  </si>
  <si>
    <t xml:space="preserve">Problem Addressing: Physical Vulnerabilities discovered post silicon or in the field cost expensive callbacks. 
Novel Solution: Integrate physical attack modelling into compiler so the compiled code is physically hardened against such attacks.  
Impact vs. SotA: Existing compiler hardening techniques do not account for physical hardening or use statistical predictions which are not super effective. </t>
  </si>
  <si>
    <t>Problem Addressing: Software running on vulnerable hardware isnt secure and software developers are unaware of underlying physical vulnerabilities in hardware.
Novel Solution: Physical Attacks like Fault Injection and Side Channel Attacks are modeled in terms of physical properties addressable during software compilation stage.
Impact vs. SotA: Compiled Code by our proposed solution is more resistant to Fault Injection and Side Channel Attacks</t>
  </si>
  <si>
    <t>Problem Addressing: Standard compilers like GCC lack physical hardening techniques among its suite of hardening options. 
Novel Solution: Based on our physical modeling of attacks, we add physical hardening techniques to GCC as security plugins. 
Impact vs. SotA: Adding physical hardening at compilation stage is fast, cost effective and easily scalable - with the ability to add new hardening techniques when new vulnerabilities are discovered.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</si>
</sst>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indexed="64"/>
      <name val="Impact"/>
      <family val="2"/>
    </font>
    <font>
      <sz val="26"/>
      <color indexed="64"/>
      <name val="Impact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1C1C1C"/>
      <name val="Arial"/>
      <family val="2"/>
    </font>
    <font>
      <b/>
      <sz val="11"/>
      <color rgb="FF1C1C1C"/>
      <name val="Arial"/>
      <family val="2"/>
    </font>
    <font>
      <b/>
      <sz val="10"/>
      <color rgb="FF1C1C1C"/>
      <name val="Arial"/>
      <family val="2"/>
    </font>
    <font>
      <b/>
      <sz val="10"/>
      <color rgb="FF7F7F7F"/>
      <name val="Arial"/>
      <family val="2"/>
    </font>
    <font>
      <sz val="10"/>
      <color rgb="FF7F7F7F"/>
      <name val="Arial"/>
      <family val="2"/>
    </font>
    <font>
      <sz val="11"/>
      <name val="Arial"/>
      <family val="2"/>
    </font>
    <font>
      <b/>
      <sz val="12"/>
      <color indexed="2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b/>
      <sz val="10"/>
      <color rgb="FF7F7F7F"/>
      <name val="Arial"/>
      <family val="2"/>
    </font>
    <font>
      <b/>
      <sz val="10"/>
      <color theme="4"/>
      <name val="Arial"/>
      <family val="2"/>
    </font>
    <font>
      <b/>
      <sz val="12"/>
      <color rgb="FF1C1C1C"/>
      <name val="Arial"/>
      <family val="2"/>
    </font>
    <font>
      <b/>
      <sz val="11"/>
      <color rgb="FF1C1C1C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0"/>
      <color rgb="FF1C1C1C"/>
      <name val="Arial"/>
      <family val="2"/>
    </font>
    <font>
      <sz val="10"/>
      <color theme="2" tint="-0.499984740745262"/>
      <name val="Arial"/>
      <family val="2"/>
    </font>
    <font>
      <b/>
      <i/>
      <sz val="11"/>
      <color theme="1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7EEF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9" fillId="4" borderId="3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vertical="center"/>
    </xf>
    <xf numFmtId="0" fontId="9" fillId="7" borderId="3" xfId="0" applyFont="1" applyFill="1" applyBorder="1" applyAlignment="1">
      <alignment horizontal="left"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 wrapText="1"/>
    </xf>
    <xf numFmtId="0" fontId="11" fillId="7" borderId="7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 vertical="center" wrapText="1" indent="1"/>
    </xf>
    <xf numFmtId="0" fontId="3" fillId="0" borderId="9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vertical="top" wrapText="1"/>
    </xf>
    <xf numFmtId="0" fontId="9" fillId="5" borderId="10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left" vertical="center" wrapText="1"/>
    </xf>
    <xf numFmtId="0" fontId="15" fillId="5" borderId="10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0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left" vertical="top"/>
    </xf>
    <xf numFmtId="0" fontId="9" fillId="5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left" vertical="center"/>
    </xf>
    <xf numFmtId="0" fontId="9" fillId="8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top"/>
      <protection hidden="1"/>
    </xf>
    <xf numFmtId="0" fontId="19" fillId="3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8" fillId="3" borderId="14" xfId="0" applyFont="1" applyFill="1" applyBorder="1" applyAlignment="1">
      <alignment horizontal="center" vertical="top"/>
    </xf>
    <xf numFmtId="0" fontId="18" fillId="3" borderId="15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95250</xdr:rowOff>
    </xdr:from>
    <xdr:to>
      <xdr:col>0</xdr:col>
      <xdr:colOff>1847849</xdr:colOff>
      <xdr:row>1</xdr:row>
      <xdr:rowOff>202353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01F8C2-B905-1E58-DE3A-9C9DBA1BE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95250"/>
          <a:ext cx="1438274" cy="688128"/>
        </a:xfrm>
        <a:prstGeom prst="rect">
          <a:avLst/>
        </a:prstGeom>
      </xdr:spPr>
    </xdr:pic>
    <xdr:clientData/>
  </xdr:twoCellAnchor>
  <xdr:twoCellAnchor editAs="oneCell">
    <xdr:from>
      <xdr:col>0</xdr:col>
      <xdr:colOff>149531</xdr:colOff>
      <xdr:row>2</xdr:row>
      <xdr:rowOff>200227</xdr:rowOff>
    </xdr:from>
    <xdr:to>
      <xdr:col>0</xdr:col>
      <xdr:colOff>2472207</xdr:colOff>
      <xdr:row>2</xdr:row>
      <xdr:rowOff>657224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83974B-D942-7CDA-C244-E748568A0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9531" y="1057477"/>
          <a:ext cx="2322676" cy="456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"/>
  <sheetViews>
    <sheetView showGridLines="0" tabSelected="1" zoomScale="80" zoomScaleNormal="80" workbookViewId="0">
      <selection activeCell="H7" sqref="H7"/>
    </sheetView>
  </sheetViews>
  <sheetFormatPr defaultColWidth="55.75" defaultRowHeight="12.75" x14ac:dyDescent="0.2"/>
  <cols>
    <col min="1" max="1" width="34.25" style="2" customWidth="1"/>
    <col min="2" max="2" width="46.875" style="2" customWidth="1"/>
    <col min="3" max="3" width="44.375" style="3" customWidth="1"/>
    <col min="4" max="4" width="31" style="4" customWidth="1"/>
    <col min="5" max="5" width="34.125" style="4" customWidth="1"/>
    <col min="6" max="6" width="15" style="5" customWidth="1"/>
    <col min="7" max="7" width="40.625" style="1" customWidth="1"/>
    <col min="8" max="25" width="55.75" style="1"/>
    <col min="26" max="26" width="55.75" style="1" customWidth="1"/>
    <col min="27" max="27" width="0.125" style="1" hidden="1" customWidth="1"/>
    <col min="28" max="28" width="0.375" style="1" hidden="1" customWidth="1"/>
    <col min="29" max="29" width="1.75" style="1" hidden="1" customWidth="1"/>
    <col min="30" max="16384" width="55.75" style="1"/>
  </cols>
  <sheetData>
    <row r="1" spans="1:29" ht="45.75" customHeight="1" thickBot="1" x14ac:dyDescent="0.25">
      <c r="A1" s="60"/>
      <c r="B1" s="66" t="s">
        <v>70</v>
      </c>
      <c r="C1" s="6" t="s">
        <v>0</v>
      </c>
      <c r="D1" s="6" t="s">
        <v>1</v>
      </c>
      <c r="E1" s="31" t="s">
        <v>2</v>
      </c>
      <c r="F1" s="68"/>
      <c r="G1" s="56" t="s">
        <v>68</v>
      </c>
      <c r="AA1" s="53">
        <v>0</v>
      </c>
      <c r="AB1" s="53">
        <v>0</v>
      </c>
      <c r="AC1" s="53">
        <v>0</v>
      </c>
    </row>
    <row r="2" spans="1:29" ht="21.75" thickBot="1" x14ac:dyDescent="0.25">
      <c r="A2" s="61"/>
      <c r="B2" s="67"/>
      <c r="C2" s="50">
        <v>3315.0010000000002</v>
      </c>
      <c r="D2" s="50" t="s">
        <v>71</v>
      </c>
      <c r="E2" s="51" t="s">
        <v>72</v>
      </c>
      <c r="F2" s="69"/>
      <c r="G2" s="57"/>
      <c r="AA2" s="53">
        <v>5</v>
      </c>
      <c r="AB2" s="53">
        <v>3</v>
      </c>
      <c r="AC2" s="53">
        <v>1</v>
      </c>
    </row>
    <row r="3" spans="1:29" s="7" customFormat="1" ht="68.25" customHeight="1" thickBot="1" x14ac:dyDescent="0.25">
      <c r="A3" s="55"/>
      <c r="B3" s="8" t="s">
        <v>3</v>
      </c>
      <c r="C3" s="9" t="s">
        <v>4</v>
      </c>
      <c r="D3" s="9" t="s">
        <v>43</v>
      </c>
      <c r="E3" s="32" t="s">
        <v>44</v>
      </c>
      <c r="F3" s="9" t="s">
        <v>5</v>
      </c>
      <c r="G3" s="44" t="s">
        <v>54</v>
      </c>
    </row>
    <row r="4" spans="1:29" ht="45.75" thickBot="1" x14ac:dyDescent="0.25">
      <c r="A4" s="58" t="s">
        <v>45</v>
      </c>
      <c r="B4" s="59"/>
      <c r="C4" s="10"/>
      <c r="D4" s="10"/>
      <c r="E4" s="33"/>
      <c r="F4" s="54" t="s">
        <v>63</v>
      </c>
      <c r="G4" s="45"/>
    </row>
    <row r="5" spans="1:29" s="11" customFormat="1" ht="163.5" customHeight="1" thickBot="1" x14ac:dyDescent="0.25">
      <c r="A5" s="12" t="s">
        <v>6</v>
      </c>
      <c r="B5" s="13" t="s">
        <v>7</v>
      </c>
      <c r="C5" s="14" t="s">
        <v>78</v>
      </c>
      <c r="D5" s="39" t="s">
        <v>52</v>
      </c>
      <c r="E5" s="40" t="s">
        <v>53</v>
      </c>
      <c r="F5" s="46">
        <v>5</v>
      </c>
      <c r="G5" s="47"/>
    </row>
    <row r="6" spans="1:29" s="11" customFormat="1" ht="172.5" customHeight="1" thickBot="1" x14ac:dyDescent="0.25">
      <c r="A6" s="52" t="s">
        <v>64</v>
      </c>
      <c r="B6" s="41" t="s">
        <v>51</v>
      </c>
      <c r="C6" s="14" t="s">
        <v>79</v>
      </c>
      <c r="D6" s="39" t="s">
        <v>49</v>
      </c>
      <c r="E6" s="40" t="s">
        <v>50</v>
      </c>
      <c r="F6" s="46">
        <v>5</v>
      </c>
      <c r="G6" s="48"/>
    </row>
    <row r="7" spans="1:29" s="11" customFormat="1" ht="170.25" customHeight="1" thickBot="1" x14ac:dyDescent="0.25">
      <c r="A7" s="12" t="s">
        <v>8</v>
      </c>
      <c r="B7" s="41" t="s">
        <v>65</v>
      </c>
      <c r="C7" s="14" t="s">
        <v>80</v>
      </c>
      <c r="D7" s="39" t="s">
        <v>49</v>
      </c>
      <c r="E7" s="40" t="s">
        <v>50</v>
      </c>
      <c r="F7" s="46">
        <v>5</v>
      </c>
      <c r="G7" s="47"/>
    </row>
    <row r="8" spans="1:29" s="11" customFormat="1" ht="80.099999999999994" customHeight="1" thickBot="1" x14ac:dyDescent="0.25">
      <c r="A8" s="52" t="s">
        <v>66</v>
      </c>
      <c r="B8" s="41" t="s">
        <v>67</v>
      </c>
      <c r="C8" s="39" t="s">
        <v>48</v>
      </c>
      <c r="D8" s="39" t="s">
        <v>49</v>
      </c>
      <c r="E8" s="40" t="s">
        <v>50</v>
      </c>
      <c r="F8" s="46"/>
      <c r="G8" s="47"/>
    </row>
    <row r="9" spans="1:29" s="11" customFormat="1" ht="80.099999999999994" customHeight="1" thickBot="1" x14ac:dyDescent="0.25">
      <c r="A9" s="12" t="s">
        <v>9</v>
      </c>
      <c r="B9" s="41" t="s">
        <v>56</v>
      </c>
      <c r="C9" s="39" t="s">
        <v>61</v>
      </c>
      <c r="D9" s="39" t="s">
        <v>49</v>
      </c>
      <c r="E9" s="40" t="s">
        <v>50</v>
      </c>
      <c r="F9" s="46"/>
      <c r="G9" s="47"/>
    </row>
    <row r="10" spans="1:29" s="11" customFormat="1" ht="80.099999999999994" customHeight="1" thickBot="1" x14ac:dyDescent="0.25">
      <c r="A10" s="12" t="s">
        <v>10</v>
      </c>
      <c r="B10" s="42" t="s">
        <v>59</v>
      </c>
      <c r="C10" s="39" t="s">
        <v>62</v>
      </c>
      <c r="D10" s="39" t="s">
        <v>49</v>
      </c>
      <c r="E10" s="40" t="s">
        <v>60</v>
      </c>
      <c r="F10" s="46"/>
      <c r="G10" s="47"/>
    </row>
    <row r="11" spans="1:29" s="11" customFormat="1" ht="16.5" thickBot="1" x14ac:dyDescent="0.25">
      <c r="A11" s="62" t="s">
        <v>46</v>
      </c>
      <c r="B11" s="63"/>
      <c r="C11" s="16"/>
      <c r="D11" s="16"/>
      <c r="E11" s="35"/>
      <c r="F11" s="16"/>
      <c r="G11" s="16"/>
    </row>
    <row r="12" spans="1:29" s="11" customFormat="1" ht="50.1" customHeight="1" thickBot="1" x14ac:dyDescent="0.25">
      <c r="A12" s="43" t="s">
        <v>57</v>
      </c>
      <c r="B12" s="18" t="s">
        <v>11</v>
      </c>
      <c r="C12" s="14"/>
      <c r="D12" s="39" t="s">
        <v>49</v>
      </c>
      <c r="E12" s="34"/>
      <c r="F12" s="46">
        <v>3</v>
      </c>
      <c r="G12" s="47"/>
    </row>
    <row r="13" spans="1:29" s="11" customFormat="1" ht="72.75" customHeight="1" thickBot="1" x14ac:dyDescent="0.25">
      <c r="A13" s="17" t="s">
        <v>12</v>
      </c>
      <c r="B13" s="18" t="s">
        <v>13</v>
      </c>
      <c r="C13" s="14" t="s">
        <v>75</v>
      </c>
      <c r="D13" s="39" t="s">
        <v>49</v>
      </c>
      <c r="E13" s="40" t="s">
        <v>58</v>
      </c>
      <c r="F13" s="46">
        <v>3</v>
      </c>
      <c r="G13" s="47"/>
    </row>
    <row r="14" spans="1:29" s="11" customFormat="1" ht="70.5" customHeight="1" thickBot="1" x14ac:dyDescent="0.25">
      <c r="A14" s="17" t="s">
        <v>14</v>
      </c>
      <c r="B14" s="18" t="s">
        <v>15</v>
      </c>
      <c r="C14" s="14" t="s">
        <v>74</v>
      </c>
      <c r="D14" s="14"/>
      <c r="E14" s="34"/>
      <c r="F14" s="46">
        <v>3</v>
      </c>
      <c r="G14" s="47"/>
    </row>
    <row r="15" spans="1:29" s="11" customFormat="1" ht="50.1" customHeight="1" thickBot="1" x14ac:dyDescent="0.25">
      <c r="A15" s="17" t="s">
        <v>16</v>
      </c>
      <c r="B15" s="18" t="s">
        <v>17</v>
      </c>
      <c r="C15" s="15"/>
      <c r="D15" s="14"/>
      <c r="E15" s="34"/>
      <c r="F15" s="46"/>
      <c r="G15" s="47"/>
    </row>
    <row r="16" spans="1:29" s="11" customFormat="1" ht="50.1" customHeight="1" thickBot="1" x14ac:dyDescent="0.25">
      <c r="A16" s="17" t="s">
        <v>18</v>
      </c>
      <c r="B16" s="18" t="s">
        <v>19</v>
      </c>
      <c r="C16" s="14"/>
      <c r="D16" s="39" t="s">
        <v>49</v>
      </c>
      <c r="E16" s="40" t="s">
        <v>55</v>
      </c>
      <c r="F16" s="46"/>
      <c r="G16" s="47"/>
    </row>
    <row r="17" spans="1:7" s="11" customFormat="1" ht="16.5" thickBot="1" x14ac:dyDescent="0.25">
      <c r="A17" s="64" t="s">
        <v>47</v>
      </c>
      <c r="B17" s="65"/>
      <c r="C17" s="19"/>
      <c r="D17" s="19"/>
      <c r="E17" s="36"/>
      <c r="F17" s="19"/>
      <c r="G17" s="47"/>
    </row>
    <row r="18" spans="1:7" s="11" customFormat="1" ht="80.099999999999994" customHeight="1" thickBot="1" x14ac:dyDescent="0.25">
      <c r="A18" s="20" t="s">
        <v>20</v>
      </c>
      <c r="B18" s="21" t="s">
        <v>69</v>
      </c>
      <c r="C18" s="14" t="s">
        <v>76</v>
      </c>
      <c r="D18" s="22"/>
      <c r="E18" s="37"/>
      <c r="F18" s="46">
        <v>1</v>
      </c>
      <c r="G18" s="47"/>
    </row>
    <row r="19" spans="1:7" s="11" customFormat="1" ht="39.950000000000003" customHeight="1" thickBot="1" x14ac:dyDescent="0.25">
      <c r="A19" s="20" t="s">
        <v>21</v>
      </c>
      <c r="B19" s="21" t="s">
        <v>22</v>
      </c>
      <c r="C19" s="14"/>
      <c r="D19" s="22"/>
      <c r="E19" s="37"/>
      <c r="F19" s="49"/>
      <c r="G19" s="47"/>
    </row>
    <row r="20" spans="1:7" s="11" customFormat="1" ht="39.950000000000003" customHeight="1" thickBot="1" x14ac:dyDescent="0.25">
      <c r="A20" s="20" t="s">
        <v>23</v>
      </c>
      <c r="B20" s="21" t="s">
        <v>24</v>
      </c>
      <c r="C20" s="14"/>
      <c r="D20" s="22"/>
      <c r="E20" s="37"/>
      <c r="F20" s="49"/>
      <c r="G20" s="47"/>
    </row>
    <row r="21" spans="1:7" s="11" customFormat="1" ht="60" customHeight="1" thickBot="1" x14ac:dyDescent="0.25">
      <c r="A21" s="20" t="s">
        <v>25</v>
      </c>
      <c r="B21" s="21" t="s">
        <v>26</v>
      </c>
      <c r="C21" s="14" t="s">
        <v>73</v>
      </c>
      <c r="D21" s="22"/>
      <c r="E21" s="37"/>
      <c r="F21" s="49">
        <v>1</v>
      </c>
      <c r="G21" s="47"/>
    </row>
    <row r="22" spans="1:7" s="11" customFormat="1" ht="39.950000000000003" customHeight="1" thickBot="1" x14ac:dyDescent="0.25">
      <c r="A22" s="20" t="s">
        <v>27</v>
      </c>
      <c r="B22" s="21" t="s">
        <v>28</v>
      </c>
      <c r="C22" s="14"/>
      <c r="D22" s="22"/>
      <c r="E22" s="37"/>
      <c r="F22" s="49"/>
      <c r="G22" s="47"/>
    </row>
    <row r="23" spans="1:7" s="11" customFormat="1" ht="39.950000000000003" customHeight="1" thickBot="1" x14ac:dyDescent="0.25">
      <c r="A23" s="23" t="s">
        <v>29</v>
      </c>
      <c r="B23" s="24" t="s">
        <v>30</v>
      </c>
      <c r="C23" s="25"/>
      <c r="D23" s="26"/>
      <c r="E23" s="38"/>
      <c r="F23" s="49"/>
      <c r="G23" s="47"/>
    </row>
    <row r="24" spans="1:7" s="11" customFormat="1" x14ac:dyDescent="0.2">
      <c r="A24" s="3"/>
      <c r="B24" s="3"/>
      <c r="C24" s="27" t="s">
        <v>77</v>
      </c>
      <c r="D24" s="4"/>
      <c r="E24" s="4"/>
      <c r="F24" s="28">
        <f>SUM(F5:F23)</f>
        <v>26</v>
      </c>
    </row>
  </sheetData>
  <mergeCells count="7">
    <mergeCell ref="G1:G2"/>
    <mergeCell ref="A4:B4"/>
    <mergeCell ref="A1:A2"/>
    <mergeCell ref="A11:B11"/>
    <mergeCell ref="A17:B17"/>
    <mergeCell ref="B1:B2"/>
    <mergeCell ref="F1:F2"/>
  </mergeCells>
  <phoneticPr fontId="25" type="noConversion"/>
  <dataValidations xWindow="855" yWindow="602" count="6">
    <dataValidation type="textLength" operator="lessThanOrEqual" allowBlank="1" showInputMessage="1" showErrorMessage="1" error="Exceeded character count" prompt="Limit you response to 450 characters" sqref="C12:C16" xr:uid="{00570085-0030-4713-AA7D-005F00840050}">
      <formula1>450</formula1>
    </dataValidation>
    <dataValidation type="textLength" operator="lessThanOrEqual" allowBlank="1" showInputMessage="1" showErrorMessage="1" error="Character count exceeded the limit" prompt="Limit your response to 450 characters" sqref="C18:C23" xr:uid="{000800E2-0077-4680-84AE-00C200AE00F5}">
      <formula1>450</formula1>
    </dataValidation>
    <dataValidation type="textLength" operator="lessThan" showInputMessage="1" showErrorMessage="1" error="Exceeded character limit 450" prompt="Limit your response to 450 characters" sqref="C5:C8" xr:uid="{00250029-000A-4347-9F70-008C00F80014}">
      <formula1>450</formula1>
    </dataValidation>
    <dataValidation type="list" allowBlank="1" showInputMessage="1" showErrorMessage="1" sqref="F5:F10" xr:uid="{A5E28C9D-0E62-43FF-971C-1AEB1DB99629}">
      <formula1>$AA$1:$AA$2</formula1>
    </dataValidation>
    <dataValidation type="list" allowBlank="1" showInputMessage="1" showErrorMessage="1" sqref="F12:F16" xr:uid="{1865C924-90FA-4893-822F-57460CEED29C}">
      <formula1>$AB$1:$AB$2</formula1>
    </dataValidation>
    <dataValidation type="list" allowBlank="1" showInputMessage="1" showErrorMessage="1" sqref="F18" xr:uid="{20C6AED2-B416-4F19-80FE-B4268A5E23FD}">
      <formula1>$AC$1:$AC$2</formula1>
    </dataValidation>
  </dataValidations>
  <pageMargins left="0.7" right="0.7" top="0.75" bottom="0.75" header="0.3" footer="0.3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xWindow="855" yWindow="602" count="1">
        <x14:dataValidation type="list" allowBlank="1" showInputMessage="1" showErrorMessage="1" xr:uid="{00000000-0002-0000-0000-000002000000}">
          <x14:formula1>
            <xm:f>Score_List!$A$1:$A$2</xm:f>
          </x14:formula1>
          <xm:sqref>F19:F23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workbookViewId="0">
      <selection activeCell="E49" sqref="E49"/>
    </sheetView>
  </sheetViews>
  <sheetFormatPr defaultRowHeight="14.25" x14ac:dyDescent="0.2"/>
  <cols>
    <col min="1" max="1" width="8" bestFit="1" customWidth="1"/>
    <col min="2" max="2" width="15" customWidth="1"/>
    <col min="3" max="3" width="11.625" customWidth="1"/>
    <col min="4" max="4" width="22.875" customWidth="1"/>
    <col min="5" max="5" width="21.625" customWidth="1"/>
    <col min="6" max="6" width="11.75" bestFit="1" customWidth="1"/>
    <col min="7" max="7" width="21" customWidth="1"/>
    <col min="8" max="8" width="29.875" customWidth="1"/>
    <col min="9" max="9" width="29.625" customWidth="1"/>
    <col min="10" max="10" width="11.25" bestFit="1" customWidth="1"/>
    <col min="11" max="11" width="22.375" bestFit="1" customWidth="1"/>
  </cols>
  <sheetData>
    <row r="1" spans="1:11" x14ac:dyDescent="0.2">
      <c r="A1" s="29" t="s">
        <v>31</v>
      </c>
      <c r="B1" s="29" t="s">
        <v>32</v>
      </c>
      <c r="C1" s="29" t="s">
        <v>33</v>
      </c>
      <c r="D1" s="29" t="s">
        <v>34</v>
      </c>
      <c r="E1" s="29" t="s">
        <v>35</v>
      </c>
      <c r="F1" s="29" t="s">
        <v>36</v>
      </c>
      <c r="G1" s="29" t="s">
        <v>37</v>
      </c>
      <c r="H1" s="29" t="s">
        <v>38</v>
      </c>
      <c r="I1" s="29" t="s">
        <v>39</v>
      </c>
      <c r="J1" s="29" t="s">
        <v>40</v>
      </c>
      <c r="K1" s="29" t="s">
        <v>41</v>
      </c>
    </row>
    <row r="2" spans="1:11" ht="15" customHeight="1" x14ac:dyDescent="0.2">
      <c r="A2" s="29">
        <v>2020</v>
      </c>
      <c r="B2" s="29" t="e">
        <f>MID(KPI!$C$1, FIND(".", KPI!$C$1, 1)-4, 8)</f>
        <v>#VALUE!</v>
      </c>
      <c r="C2" s="29">
        <v>1.1000000000000001</v>
      </c>
      <c r="D2" s="29" t="str">
        <f>IF(ISBLANK(KPI!C5), "", CLEAN(KPI!C5))</f>
        <v xml:space="preserve">Problem Addressing: Physical Vulnerabilities discovered post silicon or in the field cost expensive callbacks. Novel Solution: Integrate physical attack modelling into compiler so the compiled code is physically hardened against such attacks.  Impact vs. SotA: Existing compiler hardening techniques do not account for physical hardening or use statistical predictions which are not super effective. </v>
      </c>
      <c r="E2" s="29" t="str">
        <f>IF(ISBLANK(KPI!D5), "", CLEAN(KPI!D5))</f>
        <v>[Company Name if applicable] Your entry here…</v>
      </c>
      <c r="F2" s="29">
        <f>KPI!F$5</f>
        <v>5</v>
      </c>
      <c r="G2" s="29" t="e">
        <f t="shared" ref="G2:G17" si="0">IF(ISBLANK(KPI!#REF!),"",KPI!#REF!)</f>
        <v>#REF!</v>
      </c>
      <c r="H2" s="29" t="e">
        <f t="shared" ref="H2:H17" si="1">IF(ISBLANK(KPI!#REF!), "", CLEAN(KPI!#REF!))</f>
        <v>#REF!</v>
      </c>
      <c r="I2" s="29" t="e">
        <f t="shared" ref="I2:I17" si="2">IF(ISBLANK(KPI!#REF!), "", CLEAN(KPI!#REF!))</f>
        <v>#REF!</v>
      </c>
      <c r="J2" s="30" t="e">
        <f t="shared" ref="J2:J17" si="3">KPI!#REF!</f>
        <v>#REF!</v>
      </c>
      <c r="K2" t="s">
        <v>42</v>
      </c>
    </row>
    <row r="3" spans="1:11" ht="15" customHeight="1" x14ac:dyDescent="0.2">
      <c r="A3" s="29">
        <v>2020</v>
      </c>
      <c r="B3" s="29" t="e">
        <f>MID(KPI!$C$1,FIND(".",KPI!$C$1,1)-4,8)</f>
        <v>#VALUE!</v>
      </c>
      <c r="C3" s="29">
        <v>1.2000000000000002</v>
      </c>
      <c r="D3" s="29" t="str">
        <f>IF(ISBLANK(KPI!C6),"",CLEAN(KPI!C6))</f>
        <v>Problem Addressing: Software running on vulnerable hardware isnt secure and software developers are unaware of underlying physical vulnerabilities in hardware.Novel Solution: Physical Attacks like Fault Injection and Side Channel Attacks are modeled in terms of physical properties addressable during software compilation stage.Impact vs. SotA: Compiled Code by our proposed solution is more resistant to Fault Injection and Side Channel Attacks</v>
      </c>
      <c r="E3" s="29" t="str">
        <f>IF(ISBLANK(KPI!D6),"",CLEAN(KPI!D6))</f>
        <v>[Company Name Required] Your entry here…</v>
      </c>
      <c r="F3" s="29">
        <f>KPI!G$6</f>
        <v>0</v>
      </c>
      <c r="G3" s="29" t="e">
        <f t="shared" si="0"/>
        <v>#REF!</v>
      </c>
      <c r="H3" s="29" t="e">
        <f t="shared" si="1"/>
        <v>#REF!</v>
      </c>
      <c r="I3" s="29" t="e">
        <f t="shared" si="2"/>
        <v>#REF!</v>
      </c>
      <c r="J3" s="30" t="e">
        <f t="shared" si="3"/>
        <v>#REF!</v>
      </c>
      <c r="K3" t="str">
        <f t="shared" ref="K3:K17" si="4">K$2</f>
        <v>Add member name in first row only</v>
      </c>
    </row>
    <row r="4" spans="1:11" ht="15" customHeight="1" x14ac:dyDescent="0.2">
      <c r="A4" s="29">
        <v>2020</v>
      </c>
      <c r="B4" s="29" t="e">
        <f>MID(KPI!$C$1,FIND(".",KPI!$C$1,1)-4,8)</f>
        <v>#VALUE!</v>
      </c>
      <c r="C4" s="29">
        <v>1.3000000000000003</v>
      </c>
      <c r="D4" s="29" t="str">
        <f>IF(ISBLANK(KPI!C9), "", CLEAN(KPI!C9))</f>
        <v>[Tech Transfer Description] Your entry here…</v>
      </c>
      <c r="E4" s="29" t="str">
        <f>IF(ISBLANK(KPI!D9), "", CLEAN(KPI!D9))</f>
        <v>[Company Name Required] Your entry here…</v>
      </c>
      <c r="F4" s="29">
        <f>KPI!F$9</f>
        <v>0</v>
      </c>
      <c r="G4" s="29" t="e">
        <f t="shared" si="0"/>
        <v>#REF!</v>
      </c>
      <c r="H4" s="29" t="e">
        <f t="shared" si="1"/>
        <v>#REF!</v>
      </c>
      <c r="I4" s="29" t="e">
        <f t="shared" si="2"/>
        <v>#REF!</v>
      </c>
      <c r="J4" s="30" t="e">
        <f t="shared" si="3"/>
        <v>#REF!</v>
      </c>
      <c r="K4" t="str">
        <f t="shared" si="4"/>
        <v>Add member name in first row only</v>
      </c>
    </row>
    <row r="5" spans="1:11" ht="15" customHeight="1" x14ac:dyDescent="0.2">
      <c r="A5" s="29">
        <v>2020</v>
      </c>
      <c r="B5" s="29" t="e">
        <f>MID(KPI!$C$1,FIND(".",KPI!$C$1,1)-4,8)</f>
        <v>#VALUE!</v>
      </c>
      <c r="C5" s="29">
        <v>1.4000000000000004</v>
      </c>
      <c r="D5" s="29" t="str">
        <f>IF(ISBLANK(KPI!C12), "", CLEAN(KPI!C12))</f>
        <v/>
      </c>
      <c r="E5" s="29" t="str">
        <f>IF(ISBLANK(KPI!D12), "", CLEAN(KPI!D12))</f>
        <v>[Company Name Required] Your entry here…</v>
      </c>
      <c r="F5" s="29">
        <f>KPI!F$12</f>
        <v>3</v>
      </c>
      <c r="G5" s="29" t="e">
        <f t="shared" si="0"/>
        <v>#REF!</v>
      </c>
      <c r="H5" s="29" t="e">
        <f t="shared" si="1"/>
        <v>#REF!</v>
      </c>
      <c r="I5" s="29" t="e">
        <f t="shared" si="2"/>
        <v>#REF!</v>
      </c>
      <c r="J5" s="30" t="e">
        <f t="shared" si="3"/>
        <v>#REF!</v>
      </c>
      <c r="K5" t="str">
        <f t="shared" si="4"/>
        <v>Add member name in first row only</v>
      </c>
    </row>
    <row r="6" spans="1:11" ht="15" customHeight="1" x14ac:dyDescent="0.2">
      <c r="A6" s="29">
        <v>2020</v>
      </c>
      <c r="B6" s="29" t="e">
        <f>MID(KPI!$C$1,FIND(".",KPI!$C$1,1)-4,8)</f>
        <v>#VALUE!</v>
      </c>
      <c r="C6" s="29">
        <v>1.5000000000000004</v>
      </c>
      <c r="D6" s="29" t="str">
        <f>IF(ISBLANK(KPI!C10), "", CLEAN(KPI!C10))</f>
        <v xml:space="preserve">[Scholar Name and Company, e.g. Jane Doe (Samsung)] Your entry here… </v>
      </c>
      <c r="E6" s="29" t="str">
        <f>IF(ISBLANK(KPI!D10), "", CLEAN(KPI!D10))</f>
        <v>[Company Name Required] Your entry here…</v>
      </c>
      <c r="F6" s="29">
        <f>KPI!F$10</f>
        <v>0</v>
      </c>
      <c r="G6" s="29" t="e">
        <f t="shared" si="0"/>
        <v>#REF!</v>
      </c>
      <c r="H6" s="29" t="e">
        <f t="shared" si="1"/>
        <v>#REF!</v>
      </c>
      <c r="I6" s="29" t="e">
        <f t="shared" si="2"/>
        <v>#REF!</v>
      </c>
      <c r="J6" s="30" t="e">
        <f t="shared" si="3"/>
        <v>#REF!</v>
      </c>
      <c r="K6" t="str">
        <f t="shared" si="4"/>
        <v>Add member name in first row only</v>
      </c>
    </row>
    <row r="7" spans="1:11" ht="15" customHeight="1" x14ac:dyDescent="0.2">
      <c r="A7" s="29">
        <v>2020</v>
      </c>
      <c r="B7" s="29" t="e">
        <f>MID(KPI!$C$1,FIND(".",KPI!$C$1,1)-4,8)</f>
        <v>#VALUE!</v>
      </c>
      <c r="C7" s="29">
        <v>2.1</v>
      </c>
      <c r="D7" s="29" t="str">
        <f>IF(ISBLANK(KPI!C7), "", CLEAN(KPI!C7))</f>
        <v>Problem Addressing: Standard compilers like GCC lack physical hardening techniques among its suite of hardening options. Novel Solution: Based on our physical modeling of attacks, we add physical hardening techniques to GCC as security plugins. Impact vs. SotA: Adding physical hardening at compilation stage is fast, cost effective and easily scalable - with the ability to add new hardening techniques when new vulnerabilities are discovered.</v>
      </c>
      <c r="E7" s="29" t="str">
        <f>IF(ISBLANK(KPI!D7), "", CLEAN(KPI!D7))</f>
        <v>[Company Name Required] Your entry here…</v>
      </c>
      <c r="F7" s="29">
        <f>KPI!F$7</f>
        <v>5</v>
      </c>
      <c r="G7" s="29" t="e">
        <f t="shared" si="0"/>
        <v>#REF!</v>
      </c>
      <c r="H7" s="29" t="e">
        <f t="shared" si="1"/>
        <v>#REF!</v>
      </c>
      <c r="I7" s="29" t="e">
        <f t="shared" si="2"/>
        <v>#REF!</v>
      </c>
      <c r="J7" s="30" t="e">
        <f t="shared" si="3"/>
        <v>#REF!</v>
      </c>
      <c r="K7" t="str">
        <f t="shared" si="4"/>
        <v>Add member name in first row only</v>
      </c>
    </row>
    <row r="8" spans="1:11" ht="15" customHeight="1" x14ac:dyDescent="0.2">
      <c r="A8" s="29">
        <v>2020</v>
      </c>
      <c r="B8" s="29" t="e">
        <f>MID(KPI!$C$1,FIND(".",KPI!$C$1,1)-4,8)</f>
        <v>#VALUE!</v>
      </c>
      <c r="C8" s="29">
        <v>2.2000000000000002</v>
      </c>
      <c r="D8" s="29" t="str">
        <f>IF(ISBLANK(KPI!C13), "", CLEAN(KPI!C13))</f>
        <v>7 Liaisons namely, Ro Cammarota and Sohrab Aftabjahani (Intel), Doug Gardner and Wendell Manley(Analog Devices), Peilin Song and Nitin Pundir (IBM), Dhwani Mehta (AMD), Harry Chen (MediaTek)</v>
      </c>
      <c r="E8" s="29" t="str">
        <f>IF(ISBLANK(KPI!D13), "", CLEAN(KPI!D13))</f>
        <v>[Company Name Required] Your entry here…</v>
      </c>
      <c r="F8" s="29">
        <f>KPI!F$13</f>
        <v>3</v>
      </c>
      <c r="G8" s="29" t="e">
        <f t="shared" si="0"/>
        <v>#REF!</v>
      </c>
      <c r="H8" s="29" t="e">
        <f t="shared" si="1"/>
        <v>#REF!</v>
      </c>
      <c r="I8" s="29" t="e">
        <f t="shared" si="2"/>
        <v>#REF!</v>
      </c>
      <c r="J8" s="30" t="e">
        <f t="shared" si="3"/>
        <v>#REF!</v>
      </c>
      <c r="K8" t="str">
        <f t="shared" si="4"/>
        <v>Add member name in first row only</v>
      </c>
    </row>
    <row r="9" spans="1:11" ht="15" customHeight="1" x14ac:dyDescent="0.2">
      <c r="A9" s="29">
        <v>2020</v>
      </c>
      <c r="B9" s="29" t="e">
        <f>MID(KPI!$C$1,FIND(".",KPI!$C$1,1)-4,8)</f>
        <v>#VALUE!</v>
      </c>
      <c r="C9" s="29">
        <v>2.3000000000000003</v>
      </c>
      <c r="D9" s="29" t="str">
        <f>IF(ISBLANK(KPI!C14),"",CLEAN(KPI!C14))</f>
        <v>Highly co-operative works between Pis. Held regular meeting to discuss progress internally including student. All Pis activetly contributed to all task items along with in progress research papers.</v>
      </c>
      <c r="E9" s="29" t="str">
        <f>IF(ISBLANK(KPI!D14),"",CLEAN(KPI!D14))</f>
        <v/>
      </c>
      <c r="F9" s="29">
        <f>KPI!F$14</f>
        <v>3</v>
      </c>
      <c r="G9" s="29" t="e">
        <f t="shared" si="0"/>
        <v>#REF!</v>
      </c>
      <c r="H9" s="29" t="e">
        <f t="shared" si="1"/>
        <v>#REF!</v>
      </c>
      <c r="I9" s="29" t="e">
        <f t="shared" si="2"/>
        <v>#REF!</v>
      </c>
      <c r="J9" s="30" t="e">
        <f t="shared" si="3"/>
        <v>#REF!</v>
      </c>
      <c r="K9" t="str">
        <f t="shared" si="4"/>
        <v>Add member name in first row only</v>
      </c>
    </row>
    <row r="10" spans="1:11" ht="15" customHeight="1" x14ac:dyDescent="0.2">
      <c r="A10" s="29">
        <v>2020</v>
      </c>
      <c r="B10" s="29" t="e">
        <f>MID(KPI!$C$1,FIND(".",KPI!$C$1,1)-4,8)</f>
        <v>#VALUE!</v>
      </c>
      <c r="C10" s="29">
        <v>2.4000000000000004</v>
      </c>
      <c r="D10" s="29" t="str">
        <f>IF(ISBLANK(KPI!C15),"",CLEAN(KPI!C15))</f>
        <v/>
      </c>
      <c r="E10" s="29" t="str">
        <f>IF(ISBLANK(KPI!D15),"",CLEAN(KPI!D15))</f>
        <v/>
      </c>
      <c r="F10" s="29">
        <f>KPI!F$15</f>
        <v>0</v>
      </c>
      <c r="G10" s="29" t="e">
        <f t="shared" si="0"/>
        <v>#REF!</v>
      </c>
      <c r="H10" s="29" t="e">
        <f t="shared" si="1"/>
        <v>#REF!</v>
      </c>
      <c r="I10" s="29" t="e">
        <f t="shared" si="2"/>
        <v>#REF!</v>
      </c>
      <c r="J10" s="30" t="e">
        <f t="shared" si="3"/>
        <v>#REF!</v>
      </c>
      <c r="K10" t="str">
        <f t="shared" si="4"/>
        <v>Add member name in first row only</v>
      </c>
    </row>
    <row r="11" spans="1:11" ht="15" customHeight="1" x14ac:dyDescent="0.2">
      <c r="A11" s="29">
        <v>2020</v>
      </c>
      <c r="B11" s="29" t="e">
        <f>MID(KPI!$C$1,FIND(".",KPI!$C$1,1)-4,8)</f>
        <v>#VALUE!</v>
      </c>
      <c r="C11" s="29">
        <v>2.5000000000000004</v>
      </c>
      <c r="D11" s="29" t="str">
        <f>IF(ISBLANK(KPI!C16),"",CLEAN(KPI!C16))</f>
        <v/>
      </c>
      <c r="E11" s="29" t="str">
        <f>IF(ISBLANK(KPI!D16),"",CLEAN(KPI!D16))</f>
        <v>[Company Name Required] Your entry here…</v>
      </c>
      <c r="F11" s="29">
        <f>KPI!F$16</f>
        <v>0</v>
      </c>
      <c r="G11" s="29" t="e">
        <f t="shared" si="0"/>
        <v>#REF!</v>
      </c>
      <c r="H11" s="29" t="e">
        <f t="shared" si="1"/>
        <v>#REF!</v>
      </c>
      <c r="I11" s="29" t="e">
        <f t="shared" si="2"/>
        <v>#REF!</v>
      </c>
      <c r="J11" s="30" t="e">
        <f t="shared" si="3"/>
        <v>#REF!</v>
      </c>
      <c r="K11" t="str">
        <f t="shared" si="4"/>
        <v>Add member name in first row only</v>
      </c>
    </row>
    <row r="12" spans="1:11" ht="15" customHeight="1" x14ac:dyDescent="0.2">
      <c r="A12" s="29">
        <v>2020</v>
      </c>
      <c r="B12" s="29" t="e">
        <f>MID(KPI!$C$1,FIND(".",KPI!$C$1,1)-4,8)</f>
        <v>#VALUE!</v>
      </c>
      <c r="C12" s="29">
        <v>3.1</v>
      </c>
      <c r="D12" s="29" t="str">
        <f>IF(ISBLANK(KPI!C18), "", CLEAN(KPI!C18))</f>
        <v>Student : Mridha Md Mashahedur RahmanExpected Graduation (Ph.D.) : Fall 2025Previous Student enrolled : Arunabho BasuExpected Graduation (Ph.D.) : Spring 2026</v>
      </c>
      <c r="E12" s="29" t="str">
        <f>IF(ISBLANK(KPI!D18), "", CLEAN(KPI!D18))</f>
        <v/>
      </c>
      <c r="F12" s="29">
        <f>KPI!F$18</f>
        <v>1</v>
      </c>
      <c r="G12" s="29" t="e">
        <f t="shared" si="0"/>
        <v>#REF!</v>
      </c>
      <c r="H12" s="29" t="e">
        <f t="shared" si="1"/>
        <v>#REF!</v>
      </c>
      <c r="I12" s="29" t="e">
        <f t="shared" si="2"/>
        <v>#REF!</v>
      </c>
      <c r="J12" s="30" t="e">
        <f t="shared" si="3"/>
        <v>#REF!</v>
      </c>
      <c r="K12" t="str">
        <f t="shared" si="4"/>
        <v>Add member name in first row only</v>
      </c>
    </row>
    <row r="13" spans="1:11" ht="15" customHeight="1" x14ac:dyDescent="0.2">
      <c r="A13" s="29">
        <v>2020</v>
      </c>
      <c r="B13" s="29" t="e">
        <f>MID(KPI!$C$1,FIND(".",KPI!$C$1,1)-4,8)</f>
        <v>#VALUE!</v>
      </c>
      <c r="C13" s="29">
        <v>3.2</v>
      </c>
      <c r="D13" s="29" t="str">
        <f>IF(ISBLANK(KPI!C19),"",CLEAN(KPI!C19))</f>
        <v/>
      </c>
      <c r="E13" s="29" t="str">
        <f>IF(ISBLANK(KPI!D19),"",CLEAN(KPI!D19))</f>
        <v/>
      </c>
      <c r="F13" s="29">
        <f>KPI!F$19</f>
        <v>0</v>
      </c>
      <c r="G13" s="29" t="e">
        <f t="shared" si="0"/>
        <v>#REF!</v>
      </c>
      <c r="H13" s="29" t="e">
        <f t="shared" si="1"/>
        <v>#REF!</v>
      </c>
      <c r="I13" s="29" t="e">
        <f t="shared" si="2"/>
        <v>#REF!</v>
      </c>
      <c r="J13" s="30" t="e">
        <f t="shared" si="3"/>
        <v>#REF!</v>
      </c>
      <c r="K13" t="str">
        <f t="shared" si="4"/>
        <v>Add member name in first row only</v>
      </c>
    </row>
    <row r="14" spans="1:11" ht="15" customHeight="1" x14ac:dyDescent="0.2">
      <c r="A14" s="29">
        <v>2020</v>
      </c>
      <c r="B14" s="29" t="e">
        <f>MID(KPI!$C$1,FIND(".",KPI!$C$1,1)-4,8)</f>
        <v>#VALUE!</v>
      </c>
      <c r="C14" s="29">
        <v>3.3000000000000003</v>
      </c>
      <c r="D14" s="29" t="str">
        <f>IF(ISBLANK(KPI!C20),"",CLEAN(KPI!C20))</f>
        <v/>
      </c>
      <c r="E14" s="29" t="str">
        <f>IF(ISBLANK(KPI!D20),"",CLEAN(KPI!D20))</f>
        <v/>
      </c>
      <c r="F14" s="29">
        <f>KPI!F$20</f>
        <v>0</v>
      </c>
      <c r="G14" s="29" t="e">
        <f t="shared" si="0"/>
        <v>#REF!</v>
      </c>
      <c r="H14" s="29" t="e">
        <f t="shared" si="1"/>
        <v>#REF!</v>
      </c>
      <c r="I14" s="29" t="e">
        <f t="shared" si="2"/>
        <v>#REF!</v>
      </c>
      <c r="J14" s="30" t="e">
        <f t="shared" si="3"/>
        <v>#REF!</v>
      </c>
      <c r="K14" t="str">
        <f t="shared" si="4"/>
        <v>Add member name in first row only</v>
      </c>
    </row>
    <row r="15" spans="1:11" ht="15" customHeight="1" x14ac:dyDescent="0.2">
      <c r="A15" s="29">
        <v>2020</v>
      </c>
      <c r="B15" s="29" t="e">
        <f>MID(KPI!$C$1,FIND(".",KPI!$C$1,1)-4,8)</f>
        <v>#VALUE!</v>
      </c>
      <c r="C15" s="29">
        <v>3.4000000000000004</v>
      </c>
      <c r="D15" s="29" t="str">
        <f>IF(ISBLANK(KPI!C21),"",CLEAN(KPI!C21))</f>
        <v>1. Physical Model-Assisted Secure Software Execution Against Fault-Injection Attacks. Government Microcircuit Applications &amp; Critical Technology (GOMACTech) Conference, 2025</v>
      </c>
      <c r="E15" s="29" t="str">
        <f>IF(ISBLANK(KPI!D21),"",CLEAN(KPI!D21))</f>
        <v/>
      </c>
      <c r="F15" s="29">
        <f>KPI!F$21</f>
        <v>1</v>
      </c>
      <c r="G15" s="29" t="e">
        <f t="shared" si="0"/>
        <v>#REF!</v>
      </c>
      <c r="H15" s="29" t="e">
        <f t="shared" si="1"/>
        <v>#REF!</v>
      </c>
      <c r="I15" s="29" t="e">
        <f t="shared" si="2"/>
        <v>#REF!</v>
      </c>
      <c r="J15" s="30" t="e">
        <f t="shared" si="3"/>
        <v>#REF!</v>
      </c>
      <c r="K15" t="str">
        <f t="shared" si="4"/>
        <v>Add member name in first row only</v>
      </c>
    </row>
    <row r="16" spans="1:11" ht="15" customHeight="1" x14ac:dyDescent="0.2">
      <c r="A16" s="29">
        <v>2020</v>
      </c>
      <c r="B16" s="29" t="e">
        <f>MID(KPI!$C$1,FIND(".",KPI!$C$1,1)-4,8)</f>
        <v>#VALUE!</v>
      </c>
      <c r="C16" s="29">
        <v>3.5000000000000004</v>
      </c>
      <c r="D16" s="29" t="str">
        <f>IF(ISBLANK(KPI!C22),"",CLEAN(KPI!C22))</f>
        <v/>
      </c>
      <c r="E16" s="29" t="str">
        <f>IF(ISBLANK(KPI!D22),"",CLEAN(KPI!D22))</f>
        <v/>
      </c>
      <c r="F16" s="29">
        <f>KPI!F$22</f>
        <v>0</v>
      </c>
      <c r="G16" s="29" t="e">
        <f t="shared" si="0"/>
        <v>#REF!</v>
      </c>
      <c r="H16" s="29" t="e">
        <f t="shared" si="1"/>
        <v>#REF!</v>
      </c>
      <c r="I16" s="29" t="e">
        <f t="shared" si="2"/>
        <v>#REF!</v>
      </c>
      <c r="J16" s="30" t="e">
        <f t="shared" si="3"/>
        <v>#REF!</v>
      </c>
      <c r="K16" t="str">
        <f t="shared" si="4"/>
        <v>Add member name in first row only</v>
      </c>
    </row>
    <row r="17" spans="1:11" ht="15" customHeight="1" x14ac:dyDescent="0.2">
      <c r="A17" s="29">
        <v>2020</v>
      </c>
      <c r="B17" s="29" t="e">
        <f>MID(KPI!$C$1,FIND(".",KPI!$C$1,1)-4,8)</f>
        <v>#VALUE!</v>
      </c>
      <c r="C17" s="29">
        <v>3.6000000000000005</v>
      </c>
      <c r="D17" s="29" t="str">
        <f>IF(ISBLANK(KPI!C23),"",CLEAN(KPI!C23))</f>
        <v/>
      </c>
      <c r="E17" s="29" t="str">
        <f>IF(ISBLANK(KPI!D23),"",CLEAN(KPI!D23))</f>
        <v/>
      </c>
      <c r="F17" s="29">
        <f>KPI!F$23</f>
        <v>0</v>
      </c>
      <c r="G17" s="29" t="e">
        <f t="shared" si="0"/>
        <v>#REF!</v>
      </c>
      <c r="H17" s="29" t="e">
        <f t="shared" si="1"/>
        <v>#REF!</v>
      </c>
      <c r="I17" s="29" t="e">
        <f t="shared" si="2"/>
        <v>#REF!</v>
      </c>
      <c r="J17" s="30" t="e">
        <f t="shared" si="3"/>
        <v>#REF!</v>
      </c>
      <c r="K17" t="str">
        <f t="shared" si="4"/>
        <v>Add member name in first row only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A5" sqref="A5"/>
    </sheetView>
  </sheetViews>
  <sheetFormatPr defaultRowHeight="14.25" x14ac:dyDescent="0.2"/>
  <sheetData>
    <row r="1" spans="1:1" x14ac:dyDescent="0.2">
      <c r="A1">
        <v>0</v>
      </c>
    </row>
    <row r="2" spans="1:1" x14ac:dyDescent="0.2">
      <c r="A2">
        <v>1</v>
      </c>
    </row>
    <row r="3" spans="1:1" x14ac:dyDescent="0.2">
      <c r="A3">
        <v>3</v>
      </c>
    </row>
    <row r="4" spans="1:1" x14ac:dyDescent="0.2">
      <c r="A4">
        <v>5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A641A88CF45B42B27D0D373D8A6ED0" ma:contentTypeVersion="14" ma:contentTypeDescription="Create a new document." ma:contentTypeScope="" ma:versionID="9f5b96a1a7da45b757ab1dbf11436f02">
  <xsd:schema xmlns:xsd="http://www.w3.org/2001/XMLSchema" xmlns:xs="http://www.w3.org/2001/XMLSchema" xmlns:p="http://schemas.microsoft.com/office/2006/metadata/properties" xmlns:ns2="96be3502-2620-4285-8e0c-6431d4be1706" xmlns:ns3="6b996474-727a-467f-87bc-f3b82ec0c2cb" targetNamespace="http://schemas.microsoft.com/office/2006/metadata/properties" ma:root="true" ma:fieldsID="433aceda50780d3d73076a9fcb5f3115" ns2:_="" ns3:_="">
    <xsd:import namespace="96be3502-2620-4285-8e0c-6431d4be1706"/>
    <xsd:import namespace="6b996474-727a-467f-87bc-f3b82ec0c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e3502-2620-4285-8e0c-6431d4be17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0737dd-a360-427a-92f8-dca0c195ee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96474-727a-467f-87bc-f3b82ec0c2c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b42c0471-23d6-4b76-a1c8-a0226f3b0efb}" ma:internalName="TaxCatchAll" ma:showField="CatchAllData" ma:web="6b996474-727a-467f-87bc-f3b82ec0c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b996474-727a-467f-87bc-f3b82ec0c2cb" xsi:nil="true"/>
    <lcf76f155ced4ddcb4097134ff3c332f xmlns="96be3502-2620-4285-8e0c-6431d4be170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E21463-772E-4F63-A9D9-F6ACBB854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be3502-2620-4285-8e0c-6431d4be1706"/>
    <ds:schemaRef ds:uri="6b996474-727a-467f-87bc-f3b82ec0c2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066DDF-DF2E-4CDE-87C4-B11222F1AAA6}">
  <ds:schemaRefs>
    <ds:schemaRef ds:uri="http://schemas.microsoft.com/office/2006/metadata/properties"/>
    <ds:schemaRef ds:uri="http://schemas.microsoft.com/office/infopath/2007/PartnerControls"/>
    <ds:schemaRef ds:uri="6b996474-727a-467f-87bc-f3b82ec0c2cb"/>
    <ds:schemaRef ds:uri="96be3502-2620-4285-8e0c-6431d4be1706"/>
  </ds:schemaRefs>
</ds:datastoreItem>
</file>

<file path=customXml/itemProps3.xml><?xml version="1.0" encoding="utf-8"?>
<ds:datastoreItem xmlns:ds="http://schemas.openxmlformats.org/officeDocument/2006/customXml" ds:itemID="{5A5CA481-4F46-4AF1-AB38-BA853C438C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Data</vt:lpstr>
      <vt:lpstr>Score_List</vt:lpstr>
    </vt:vector>
  </TitlesOfParts>
  <Company>Semiconductor Research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Holmes, LaTanya / SRC</dc:creator>
  <cp:lastModifiedBy>Basu, Arunabho</cp:lastModifiedBy>
  <cp:revision>3</cp:revision>
  <dcterms:created xsi:type="dcterms:W3CDTF">2019-04-02T17:21:16Z</dcterms:created>
  <dcterms:modified xsi:type="dcterms:W3CDTF">2025-06-05T21:07:12Z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0x0101003AA641A88CF45B42B27D0D373D8A6ED0</vt:lpwstr>
  </property>
  <property fmtid="{D5CDD505-2E9C-101B-9397-08002B2CF9AE}" pid="3" name="MediaServiceImageTags">
    <vt:lpwstr/>
  </property>
</Properties>
</file>