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3"/>
  <c r="B1"/>
  <c r="A3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1"/>
  <c r="I3" i="2"/>
  <c r="I4"/>
  <c r="I5"/>
  <c r="I6"/>
  <c r="H3"/>
  <c r="H4"/>
  <c r="H5"/>
  <c r="H6"/>
  <c r="K4"/>
  <c r="K5"/>
  <c r="K2"/>
  <c r="O3" i="1"/>
  <c r="J2" i="2"/>
  <c r="I2"/>
  <c r="K2" i="1"/>
  <c r="O2" s="1"/>
  <c r="H2" i="2"/>
  <c r="W2" i="1"/>
  <c r="L2"/>
  <c r="V4"/>
  <c r="V3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U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T2"/>
  <c r="R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31"/>
  <c r="S31" s="1"/>
  <c r="H3"/>
  <c r="Q3" s="1"/>
  <c r="H4"/>
  <c r="S4" s="1"/>
  <c r="H5"/>
  <c r="S5" s="1"/>
  <c r="H6"/>
  <c r="S6" s="1"/>
  <c r="H7"/>
  <c r="Q7" s="1"/>
  <c r="H8"/>
  <c r="S8" s="1"/>
  <c r="H9"/>
  <c r="S9" s="1"/>
  <c r="H10"/>
  <c r="S10" s="1"/>
  <c r="H11"/>
  <c r="Q11" s="1"/>
  <c r="H12"/>
  <c r="S12" s="1"/>
  <c r="H13"/>
  <c r="S13" s="1"/>
  <c r="H14"/>
  <c r="S14" s="1"/>
  <c r="H15"/>
  <c r="Q15" s="1"/>
  <c r="H16"/>
  <c r="S16" s="1"/>
  <c r="H17"/>
  <c r="S17" s="1"/>
  <c r="H18"/>
  <c r="S18" s="1"/>
  <c r="H19"/>
  <c r="Q19" s="1"/>
  <c r="H20"/>
  <c r="S20" s="1"/>
  <c r="H21"/>
  <c r="S21" s="1"/>
  <c r="H22"/>
  <c r="S22" s="1"/>
  <c r="H23"/>
  <c r="Q23" s="1"/>
  <c r="H24"/>
  <c r="S24" s="1"/>
  <c r="H25"/>
  <c r="S25" s="1"/>
  <c r="H26"/>
  <c r="S26" s="1"/>
  <c r="H27"/>
  <c r="Q27" s="1"/>
  <c r="H28"/>
  <c r="S28" s="1"/>
  <c r="H29"/>
  <c r="S29" s="1"/>
  <c r="H30"/>
  <c r="S30" s="1"/>
  <c r="H2"/>
  <c r="S2" s="1"/>
  <c r="P3" l="1"/>
  <c r="S3"/>
  <c r="P2"/>
  <c r="L3"/>
  <c r="N3"/>
  <c r="N2"/>
  <c r="Q2"/>
  <c r="L27"/>
  <c r="L23"/>
  <c r="L19"/>
  <c r="L15"/>
  <c r="L11"/>
  <c r="L7"/>
  <c r="N29"/>
  <c r="N25"/>
  <c r="N21"/>
  <c r="N17"/>
  <c r="N13"/>
  <c r="N9"/>
  <c r="N5"/>
  <c r="P27"/>
  <c r="P23"/>
  <c r="P19"/>
  <c r="P15"/>
  <c r="P11"/>
  <c r="P7"/>
  <c r="Q29"/>
  <c r="Q25"/>
  <c r="Q21"/>
  <c r="Q17"/>
  <c r="Q13"/>
  <c r="Q9"/>
  <c r="Q5"/>
  <c r="S27"/>
  <c r="S23"/>
  <c r="S19"/>
  <c r="S15"/>
  <c r="S11"/>
  <c r="S7"/>
  <c r="L29"/>
  <c r="L25"/>
  <c r="L21"/>
  <c r="L17"/>
  <c r="L13"/>
  <c r="L9"/>
  <c r="L5"/>
  <c r="N27"/>
  <c r="N23"/>
  <c r="N19"/>
  <c r="N15"/>
  <c r="N11"/>
  <c r="N7"/>
  <c r="P29"/>
  <c r="P25"/>
  <c r="P21"/>
  <c r="P17"/>
  <c r="P13"/>
  <c r="P9"/>
  <c r="P5"/>
  <c r="L31"/>
  <c r="N31"/>
  <c r="P31"/>
  <c r="Q31"/>
  <c r="L30"/>
  <c r="L28"/>
  <c r="L26"/>
  <c r="L24"/>
  <c r="L22"/>
  <c r="L20"/>
  <c r="L18"/>
  <c r="L16"/>
  <c r="L14"/>
  <c r="L12"/>
  <c r="L10"/>
  <c r="L8"/>
  <c r="L6"/>
  <c r="L4"/>
  <c r="N30"/>
  <c r="N28"/>
  <c r="N26"/>
  <c r="N24"/>
  <c r="N22"/>
  <c r="N20"/>
  <c r="N18"/>
  <c r="N16"/>
  <c r="N14"/>
  <c r="N12"/>
  <c r="N10"/>
  <c r="N8"/>
  <c r="N6"/>
  <c r="N4"/>
  <c r="P30"/>
  <c r="P28"/>
  <c r="P26"/>
  <c r="P24"/>
  <c r="P22"/>
  <c r="P20"/>
  <c r="P18"/>
  <c r="P16"/>
  <c r="P14"/>
  <c r="P12"/>
  <c r="P10"/>
  <c r="P8"/>
  <c r="P6"/>
  <c r="P4"/>
  <c r="Q30"/>
  <c r="Q28"/>
  <c r="Q26"/>
  <c r="Q24"/>
  <c r="Q22"/>
  <c r="Q20"/>
  <c r="Q18"/>
  <c r="Q16"/>
  <c r="Q14"/>
  <c r="Q12"/>
  <c r="Q10"/>
  <c r="Q8"/>
  <c r="Q6"/>
  <c r="Q4"/>
  <c r="W4"/>
  <c r="W3"/>
  <c r="V5"/>
</calcChain>
</file>

<file path=xl/sharedStrings.xml><?xml version="1.0" encoding="utf-8"?>
<sst xmlns="http://schemas.openxmlformats.org/spreadsheetml/2006/main" count="94" uniqueCount="55">
  <si>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</si>
  <si>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</si>
  <si>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</si>
  <si>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</si>
  <si>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</si>
  <si>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</si>
  <si>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</si>
  <si>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</si>
  <si>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</si>
  <si>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</si>
  <si>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</si>
  <si>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</si>
  <si>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</si>
  <si>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</si>
  <si>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</si>
  <si>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</si>
  <si>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</si>
  <si>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</si>
  <si>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</si>
  <si>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</si>
  <si>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</si>
  <si>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</si>
  <si>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</si>
  <si>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</si>
  <si>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</si>
  <si>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</si>
  <si>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</si>
  <si>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</si>
  <si>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</si>
  <si>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</si>
  <si>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</si>
  <si>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</si>
  <si>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</si>
  <si>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</si>
  <si>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</t>
  </si>
  <si>
    <t>sno</t>
  </si>
  <si>
    <t>Multiplication</t>
  </si>
  <si>
    <t>subtraction</t>
  </si>
  <si>
    <t>devision</t>
  </si>
  <si>
    <t>modulas</t>
  </si>
  <si>
    <t>average</t>
  </si>
  <si>
    <t>power</t>
  </si>
  <si>
    <t>Fadd</t>
  </si>
  <si>
    <t>Fmulti</t>
  </si>
  <si>
    <t>Fsub</t>
  </si>
  <si>
    <t>Fdivi</t>
  </si>
  <si>
    <t>Fpower</t>
  </si>
  <si>
    <t>Fave</t>
  </si>
  <si>
    <t>count</t>
  </si>
  <si>
    <t>subtotal</t>
  </si>
  <si>
    <t>ADD</t>
  </si>
  <si>
    <t>SUB</t>
  </si>
  <si>
    <t>MULTI</t>
  </si>
  <si>
    <t>DIVI</t>
  </si>
  <si>
    <t>addtion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</si>
</sst>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u/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0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6" fillId="3" borderId="2" xfId="1" applyFont="1" applyFill="1" applyBorder="1" applyAlignment="1" applyProtection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2" fillId="0" borderId="3" xfId="0" applyFont="1" applyBorder="1" applyAlignment="1"/>
    <xf numFmtId="0" fontId="0" fillId="0" borderId="0" xfId="0" applyAlignment="1"/>
    <xf numFmtId="0" fontId="1" fillId="2" borderId="3" xfId="0" applyFont="1" applyFill="1" applyBorder="1" applyAlignment="1"/>
    <xf numFmtId="0" fontId="5" fillId="3" borderId="5" xfId="0" applyFont="1" applyFill="1" applyBorder="1" applyAlignment="1"/>
    <xf numFmtId="0" fontId="5" fillId="3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O4" sqref="O4"/>
    </sheetView>
  </sheetViews>
  <sheetFormatPr defaultRowHeight="15"/>
  <cols>
    <col min="1" max="1" width="4.14062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  <col min="8" max="9" width="4.5703125" customWidth="1"/>
    <col min="10" max="10" width="13.7109375" bestFit="1" customWidth="1"/>
    <col min="11" max="11" width="13.7109375" customWidth="1"/>
    <col min="12" max="12" width="11" bestFit="1" customWidth="1"/>
    <col min="13" max="13" width="11" customWidth="1"/>
    <col min="14" max="16" width="8.5703125" customWidth="1"/>
    <col min="17" max="18" width="6.7109375" customWidth="1"/>
    <col min="19" max="19" width="8" customWidth="1"/>
  </cols>
  <sheetData>
    <row r="1" spans="1:23" ht="16.5" customHeight="1" thickBot="1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34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44</v>
      </c>
      <c r="N1" s="4" t="s">
        <v>38</v>
      </c>
      <c r="O1" s="4" t="s">
        <v>45</v>
      </c>
      <c r="P1" s="4" t="s">
        <v>39</v>
      </c>
      <c r="Q1" s="4" t="s">
        <v>41</v>
      </c>
      <c r="R1" s="10" t="s">
        <v>46</v>
      </c>
      <c r="S1" s="10" t="s">
        <v>40</v>
      </c>
      <c r="T1" s="11" t="s">
        <v>47</v>
      </c>
      <c r="U1" s="11" t="s">
        <v>48</v>
      </c>
      <c r="V1" s="11" t="s">
        <v>49</v>
      </c>
    </row>
    <row r="2" spans="1:23" ht="15.75" thickBot="1">
      <c r="A2" s="5">
        <v>1</v>
      </c>
      <c r="B2" s="6" t="s">
        <v>4</v>
      </c>
      <c r="C2" s="7">
        <v>66</v>
      </c>
      <c r="D2" s="7">
        <v>15</v>
      </c>
      <c r="E2" s="7">
        <v>12</v>
      </c>
      <c r="F2" s="7">
        <v>80</v>
      </c>
      <c r="G2" s="7">
        <v>20</v>
      </c>
      <c r="H2" s="8">
        <f>C2+D2+E2+F2+G2</f>
        <v>193</v>
      </c>
      <c r="I2" s="8">
        <f>SUM(C2:G2)</f>
        <v>193</v>
      </c>
      <c r="J2">
        <f>C2*D2*E2*F2*G2</f>
        <v>19008000</v>
      </c>
      <c r="K2">
        <f>PRODUCT(Sheet2!G2:IC2)</f>
        <v>1.3735189330248178E+23</v>
      </c>
      <c r="L2">
        <f>J2-H2</f>
        <v>19007807</v>
      </c>
      <c r="N2">
        <f>J2/H2</f>
        <v>98487.046632124358</v>
      </c>
      <c r="O2">
        <f>QUOTIENT(K2,H2)</f>
        <v>7.1166784094550137E+20</v>
      </c>
      <c r="P2">
        <f>MOD(J2,H2)</f>
        <v>9</v>
      </c>
      <c r="Q2">
        <f>H2*H2</f>
        <v>37249</v>
      </c>
      <c r="R2">
        <f>POWER(H2,2)</f>
        <v>37249</v>
      </c>
      <c r="S2">
        <f>(H2/5)</f>
        <v>38.6</v>
      </c>
      <c r="T2">
        <f>AVERAGE(C2:G2)</f>
        <v>38.6</v>
      </c>
      <c r="U2">
        <f>COUNT(C2:G2)</f>
        <v>5</v>
      </c>
      <c r="V2">
        <f>SUBTOTAL(2,C2:G2)</f>
        <v>5</v>
      </c>
      <c r="W2">
        <f>SUM(U2)</f>
        <v>5</v>
      </c>
    </row>
    <row r="3" spans="1:23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>C3+D3+E3+F3+G3</f>
        <v>220</v>
      </c>
      <c r="I3" s="8">
        <f t="shared" ref="I3:I31" si="0">SUM(C3:G3)</f>
        <v>220</v>
      </c>
      <c r="J3">
        <f t="shared" ref="J3:J31" si="1">C3*D3*E3*F3*G3</f>
        <v>23882586</v>
      </c>
      <c r="K3">
        <f t="shared" ref="K3:K31" si="2">PRODUCT(C3:G3)</f>
        <v>23882586</v>
      </c>
      <c r="L3">
        <f t="shared" ref="L3:L31" si="3">J3-H3</f>
        <v>23882366</v>
      </c>
      <c r="N3">
        <f t="shared" ref="N3:N31" si="4">J3/H3</f>
        <v>108557.20909090909</v>
      </c>
      <c r="O3">
        <f>QUOTIENT(K3,H3)</f>
        <v>108557</v>
      </c>
      <c r="P3">
        <f t="shared" ref="P3:P31" si="5">MOD(J3,H3)</f>
        <v>46</v>
      </c>
      <c r="Q3">
        <f t="shared" ref="Q3:Q31" si="6">H3*H3</f>
        <v>48400</v>
      </c>
      <c r="R3">
        <f t="shared" ref="R3:R31" si="7">POWER(H3,2)</f>
        <v>48400</v>
      </c>
      <c r="S3">
        <f t="shared" ref="S3:S31" si="8">(H3/5)</f>
        <v>44</v>
      </c>
      <c r="T3">
        <f t="shared" ref="T3:T31" si="9">AVERAGE(C3:G3)</f>
        <v>44</v>
      </c>
      <c r="U3">
        <f t="shared" ref="U3:U31" si="10">COUNT(C3:G3)</f>
        <v>5</v>
      </c>
      <c r="V3">
        <f>SUBTOTAL(1,C2:G2)</f>
        <v>38.6</v>
      </c>
      <c r="W3">
        <f ca="1">SUM(A3:W3)</f>
        <v>0</v>
      </c>
    </row>
    <row r="4" spans="1:23" ht="27" customHeight="1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ref="H4:H31" si="11">C4+D4+E4+F4+G4</f>
        <v>212</v>
      </c>
      <c r="I4" s="8">
        <f t="shared" si="0"/>
        <v>212</v>
      </c>
      <c r="J4">
        <f t="shared" si="1"/>
        <v>35505792</v>
      </c>
      <c r="K4">
        <f t="shared" si="2"/>
        <v>35505792</v>
      </c>
      <c r="L4">
        <f t="shared" si="3"/>
        <v>35505580</v>
      </c>
      <c r="N4">
        <f t="shared" si="4"/>
        <v>167480.15094339623</v>
      </c>
      <c r="O4">
        <f t="shared" ref="O4:O31" si="12">QUOTIENT(K4,H4)</f>
        <v>167480</v>
      </c>
      <c r="P4">
        <f t="shared" si="5"/>
        <v>32</v>
      </c>
      <c r="Q4">
        <f t="shared" si="6"/>
        <v>44944</v>
      </c>
      <c r="R4">
        <f t="shared" si="7"/>
        <v>44944</v>
      </c>
      <c r="S4">
        <f t="shared" si="8"/>
        <v>42.4</v>
      </c>
      <c r="T4">
        <f t="shared" si="9"/>
        <v>42.4</v>
      </c>
      <c r="U4">
        <f t="shared" si="10"/>
        <v>5</v>
      </c>
      <c r="V4">
        <f>SUBTOTAL(4,C2)</f>
        <v>66</v>
      </c>
      <c r="W4">
        <f ca="1">SUM(C4:W4)</f>
        <v>0</v>
      </c>
    </row>
    <row r="5" spans="1:23" ht="27" customHeight="1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11"/>
        <v>244</v>
      </c>
      <c r="I5" s="8">
        <f t="shared" si="0"/>
        <v>244</v>
      </c>
      <c r="J5">
        <f t="shared" si="1"/>
        <v>47941632</v>
      </c>
      <c r="K5">
        <f t="shared" si="2"/>
        <v>47941632</v>
      </c>
      <c r="L5">
        <f t="shared" si="3"/>
        <v>47941388</v>
      </c>
      <c r="N5">
        <f t="shared" si="4"/>
        <v>196482.09836065574</v>
      </c>
      <c r="O5">
        <f t="shared" si="12"/>
        <v>196482</v>
      </c>
      <c r="P5">
        <f t="shared" si="5"/>
        <v>24</v>
      </c>
      <c r="Q5">
        <f t="shared" si="6"/>
        <v>59536</v>
      </c>
      <c r="R5">
        <f t="shared" si="7"/>
        <v>59536</v>
      </c>
      <c r="S5">
        <f t="shared" si="8"/>
        <v>48.8</v>
      </c>
      <c r="T5">
        <f t="shared" si="9"/>
        <v>48.8</v>
      </c>
      <c r="U5">
        <f t="shared" si="10"/>
        <v>5</v>
      </c>
      <c r="V5">
        <f ca="1">SUM(H5:V5)</f>
        <v>0</v>
      </c>
    </row>
    <row r="6" spans="1:23" ht="27" customHeight="1" thickBot="1">
      <c r="A6" s="5">
        <v>5</v>
      </c>
      <c r="B6" s="5" t="s">
        <v>8</v>
      </c>
      <c r="C6" s="7"/>
      <c r="D6" s="7"/>
      <c r="E6" s="7"/>
      <c r="F6" s="7">
        <v>93</v>
      </c>
      <c r="G6" s="7">
        <v>21</v>
      </c>
      <c r="H6" s="8">
        <f t="shared" si="11"/>
        <v>114</v>
      </c>
      <c r="I6" s="8">
        <f t="shared" si="0"/>
        <v>114</v>
      </c>
      <c r="J6">
        <f t="shared" si="1"/>
        <v>0</v>
      </c>
      <c r="K6">
        <f t="shared" si="2"/>
        <v>1953</v>
      </c>
      <c r="L6">
        <f t="shared" si="3"/>
        <v>-114</v>
      </c>
      <c r="N6">
        <f t="shared" si="4"/>
        <v>0</v>
      </c>
      <c r="O6">
        <f t="shared" si="12"/>
        <v>17</v>
      </c>
      <c r="P6">
        <f t="shared" si="5"/>
        <v>0</v>
      </c>
      <c r="Q6">
        <f t="shared" si="6"/>
        <v>12996</v>
      </c>
      <c r="R6">
        <f t="shared" si="7"/>
        <v>12996</v>
      </c>
      <c r="S6">
        <f t="shared" si="8"/>
        <v>22.8</v>
      </c>
      <c r="T6">
        <f t="shared" si="9"/>
        <v>57</v>
      </c>
      <c r="U6">
        <f t="shared" si="10"/>
        <v>2</v>
      </c>
    </row>
    <row r="7" spans="1:23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11"/>
        <v>201</v>
      </c>
      <c r="I7" s="8">
        <f t="shared" si="0"/>
        <v>201</v>
      </c>
      <c r="J7">
        <f t="shared" si="1"/>
        <v>10707840</v>
      </c>
      <c r="K7">
        <f t="shared" si="2"/>
        <v>10707840</v>
      </c>
      <c r="L7">
        <f t="shared" si="3"/>
        <v>10707639</v>
      </c>
      <c r="N7">
        <f t="shared" si="4"/>
        <v>53272.835820895525</v>
      </c>
      <c r="O7">
        <f t="shared" si="12"/>
        <v>53272</v>
      </c>
      <c r="P7">
        <f t="shared" si="5"/>
        <v>168</v>
      </c>
      <c r="Q7">
        <f t="shared" si="6"/>
        <v>40401</v>
      </c>
      <c r="R7">
        <f t="shared" si="7"/>
        <v>40401</v>
      </c>
      <c r="S7">
        <f t="shared" si="8"/>
        <v>40.200000000000003</v>
      </c>
      <c r="T7">
        <f t="shared" si="9"/>
        <v>40.200000000000003</v>
      </c>
      <c r="U7">
        <f t="shared" si="10"/>
        <v>5</v>
      </c>
    </row>
    <row r="8" spans="1:23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11"/>
        <v>238</v>
      </c>
      <c r="I8" s="8">
        <f t="shared" si="0"/>
        <v>238</v>
      </c>
      <c r="J8">
        <f t="shared" si="1"/>
        <v>75000562</v>
      </c>
      <c r="K8">
        <f t="shared" si="2"/>
        <v>75000562</v>
      </c>
      <c r="L8">
        <f t="shared" si="3"/>
        <v>75000324</v>
      </c>
      <c r="N8">
        <f t="shared" si="4"/>
        <v>315128.4117647059</v>
      </c>
      <c r="O8">
        <f t="shared" si="12"/>
        <v>315128</v>
      </c>
      <c r="P8">
        <f t="shared" si="5"/>
        <v>98</v>
      </c>
      <c r="Q8">
        <f t="shared" si="6"/>
        <v>56644</v>
      </c>
      <c r="R8">
        <f t="shared" si="7"/>
        <v>56644</v>
      </c>
      <c r="S8">
        <f t="shared" si="8"/>
        <v>47.6</v>
      </c>
      <c r="T8">
        <f t="shared" si="9"/>
        <v>47.6</v>
      </c>
      <c r="U8">
        <f t="shared" si="10"/>
        <v>5</v>
      </c>
    </row>
    <row r="9" spans="1:23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11"/>
        <v>252</v>
      </c>
      <c r="I9" s="8">
        <f t="shared" si="0"/>
        <v>252</v>
      </c>
      <c r="J9">
        <f t="shared" si="1"/>
        <v>117667264</v>
      </c>
      <c r="K9">
        <f t="shared" si="2"/>
        <v>117667264</v>
      </c>
      <c r="L9">
        <f t="shared" si="3"/>
        <v>117667012</v>
      </c>
      <c r="N9">
        <f t="shared" si="4"/>
        <v>466933.58730158728</v>
      </c>
      <c r="O9">
        <f t="shared" si="12"/>
        <v>466933</v>
      </c>
      <c r="P9">
        <f t="shared" si="5"/>
        <v>148</v>
      </c>
      <c r="Q9">
        <f t="shared" si="6"/>
        <v>63504</v>
      </c>
      <c r="R9">
        <f t="shared" si="7"/>
        <v>63504</v>
      </c>
      <c r="S9">
        <f t="shared" si="8"/>
        <v>50.4</v>
      </c>
      <c r="T9">
        <f t="shared" si="9"/>
        <v>50.4</v>
      </c>
      <c r="U9">
        <f t="shared" si="10"/>
        <v>5</v>
      </c>
    </row>
    <row r="10" spans="1:23" ht="39.75" customHeight="1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11"/>
        <v>296</v>
      </c>
      <c r="I10" s="8">
        <f t="shared" si="0"/>
        <v>296</v>
      </c>
      <c r="J10">
        <f t="shared" si="1"/>
        <v>359100000</v>
      </c>
      <c r="K10">
        <f t="shared" si="2"/>
        <v>359100000</v>
      </c>
      <c r="L10">
        <f t="shared" si="3"/>
        <v>359099704</v>
      </c>
      <c r="N10">
        <f t="shared" si="4"/>
        <v>1213175.6756756757</v>
      </c>
      <c r="O10">
        <f t="shared" si="12"/>
        <v>1213175</v>
      </c>
      <c r="P10">
        <f t="shared" si="5"/>
        <v>200</v>
      </c>
      <c r="Q10">
        <f t="shared" si="6"/>
        <v>87616</v>
      </c>
      <c r="R10">
        <f t="shared" si="7"/>
        <v>87616</v>
      </c>
      <c r="S10">
        <f t="shared" si="8"/>
        <v>59.2</v>
      </c>
      <c r="T10">
        <f t="shared" si="9"/>
        <v>59.2</v>
      </c>
      <c r="U10">
        <f t="shared" si="10"/>
        <v>5</v>
      </c>
    </row>
    <row r="11" spans="1:23" ht="27" customHeight="1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11"/>
        <v>240</v>
      </c>
      <c r="I11" s="8">
        <f t="shared" si="0"/>
        <v>240</v>
      </c>
      <c r="J11">
        <f t="shared" si="1"/>
        <v>103910400</v>
      </c>
      <c r="K11">
        <f t="shared" si="2"/>
        <v>103910400</v>
      </c>
      <c r="L11">
        <f t="shared" si="3"/>
        <v>103910160</v>
      </c>
      <c r="N11">
        <f t="shared" si="4"/>
        <v>432960</v>
      </c>
      <c r="O11">
        <f t="shared" si="12"/>
        <v>432960</v>
      </c>
      <c r="P11">
        <f t="shared" si="5"/>
        <v>0</v>
      </c>
      <c r="Q11">
        <f t="shared" si="6"/>
        <v>57600</v>
      </c>
      <c r="R11">
        <f t="shared" si="7"/>
        <v>57600</v>
      </c>
      <c r="S11">
        <f t="shared" si="8"/>
        <v>48</v>
      </c>
      <c r="T11">
        <f t="shared" si="9"/>
        <v>48</v>
      </c>
      <c r="U11">
        <f t="shared" si="10"/>
        <v>5</v>
      </c>
    </row>
    <row r="12" spans="1:23" ht="27" customHeight="1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11"/>
        <v>251</v>
      </c>
      <c r="I12" s="8">
        <f t="shared" si="0"/>
        <v>251</v>
      </c>
      <c r="J12">
        <f t="shared" si="1"/>
        <v>103631616</v>
      </c>
      <c r="K12">
        <f t="shared" si="2"/>
        <v>103631616</v>
      </c>
      <c r="L12">
        <f t="shared" si="3"/>
        <v>103631365</v>
      </c>
      <c r="N12">
        <f t="shared" si="4"/>
        <v>412874.96414342627</v>
      </c>
      <c r="O12">
        <f t="shared" si="12"/>
        <v>412874</v>
      </c>
      <c r="P12">
        <f t="shared" si="5"/>
        <v>242</v>
      </c>
      <c r="Q12">
        <f t="shared" si="6"/>
        <v>63001</v>
      </c>
      <c r="R12">
        <f t="shared" si="7"/>
        <v>63001</v>
      </c>
      <c r="S12">
        <f t="shared" si="8"/>
        <v>50.2</v>
      </c>
      <c r="T12">
        <f t="shared" si="9"/>
        <v>50.2</v>
      </c>
      <c r="U12">
        <f t="shared" si="10"/>
        <v>5</v>
      </c>
    </row>
    <row r="13" spans="1:23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11"/>
        <v>202</v>
      </c>
      <c r="I13" s="8">
        <f t="shared" si="0"/>
        <v>202</v>
      </c>
      <c r="J13">
        <f t="shared" si="1"/>
        <v>29825820</v>
      </c>
      <c r="K13">
        <f t="shared" si="2"/>
        <v>29825820</v>
      </c>
      <c r="L13">
        <f t="shared" si="3"/>
        <v>29825618</v>
      </c>
      <c r="N13">
        <f t="shared" si="4"/>
        <v>147652.57425742573</v>
      </c>
      <c r="O13">
        <f t="shared" si="12"/>
        <v>147652</v>
      </c>
      <c r="P13">
        <f t="shared" si="5"/>
        <v>116</v>
      </c>
      <c r="Q13">
        <f t="shared" si="6"/>
        <v>40804</v>
      </c>
      <c r="R13">
        <f t="shared" si="7"/>
        <v>40804</v>
      </c>
      <c r="S13">
        <f t="shared" si="8"/>
        <v>40.4</v>
      </c>
      <c r="T13">
        <f t="shared" si="9"/>
        <v>40.4</v>
      </c>
      <c r="U13">
        <f t="shared" si="10"/>
        <v>5</v>
      </c>
    </row>
    <row r="14" spans="1:23" ht="39.75" customHeight="1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11"/>
        <v>221</v>
      </c>
      <c r="I14" s="8">
        <f t="shared" si="0"/>
        <v>221</v>
      </c>
      <c r="J14">
        <f t="shared" si="1"/>
        <v>13698432</v>
      </c>
      <c r="K14">
        <f t="shared" si="2"/>
        <v>13698432</v>
      </c>
      <c r="L14">
        <f t="shared" si="3"/>
        <v>13698211</v>
      </c>
      <c r="N14">
        <f t="shared" si="4"/>
        <v>61983.855203619911</v>
      </c>
      <c r="O14">
        <f t="shared" si="12"/>
        <v>61983</v>
      </c>
      <c r="P14">
        <f t="shared" si="5"/>
        <v>189</v>
      </c>
      <c r="Q14">
        <f t="shared" si="6"/>
        <v>48841</v>
      </c>
      <c r="R14">
        <f t="shared" si="7"/>
        <v>48841</v>
      </c>
      <c r="S14">
        <f t="shared" si="8"/>
        <v>44.2</v>
      </c>
      <c r="T14">
        <f t="shared" si="9"/>
        <v>44.2</v>
      </c>
      <c r="U14">
        <f t="shared" si="10"/>
        <v>5</v>
      </c>
    </row>
    <row r="15" spans="1:23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11"/>
        <v>257</v>
      </c>
      <c r="I15" s="8">
        <f t="shared" si="0"/>
        <v>257</v>
      </c>
      <c r="J15">
        <f t="shared" si="1"/>
        <v>110434500</v>
      </c>
      <c r="K15">
        <f t="shared" si="2"/>
        <v>110434500</v>
      </c>
      <c r="L15">
        <f t="shared" si="3"/>
        <v>110434243</v>
      </c>
      <c r="N15">
        <f t="shared" si="4"/>
        <v>429706.22568093386</v>
      </c>
      <c r="O15">
        <f t="shared" si="12"/>
        <v>429706</v>
      </c>
      <c r="P15">
        <f t="shared" si="5"/>
        <v>58</v>
      </c>
      <c r="Q15">
        <f t="shared" si="6"/>
        <v>66049</v>
      </c>
      <c r="R15">
        <f t="shared" si="7"/>
        <v>66049</v>
      </c>
      <c r="S15">
        <f t="shared" si="8"/>
        <v>51.4</v>
      </c>
      <c r="T15">
        <f t="shared" si="9"/>
        <v>51.4</v>
      </c>
      <c r="U15">
        <f t="shared" si="10"/>
        <v>5</v>
      </c>
    </row>
    <row r="16" spans="1:23" ht="27" customHeight="1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7"/>
      <c r="H16" s="8">
        <f t="shared" si="11"/>
        <v>124</v>
      </c>
      <c r="I16" s="8">
        <f t="shared" si="0"/>
        <v>124</v>
      </c>
      <c r="J16">
        <f t="shared" si="1"/>
        <v>0</v>
      </c>
      <c r="K16">
        <f t="shared" si="2"/>
        <v>22320</v>
      </c>
      <c r="L16">
        <f t="shared" si="3"/>
        <v>-124</v>
      </c>
      <c r="N16">
        <f t="shared" si="4"/>
        <v>0</v>
      </c>
      <c r="O16">
        <f t="shared" si="12"/>
        <v>180</v>
      </c>
      <c r="P16">
        <f t="shared" si="5"/>
        <v>0</v>
      </c>
      <c r="Q16">
        <f t="shared" si="6"/>
        <v>15376</v>
      </c>
      <c r="R16">
        <f t="shared" si="7"/>
        <v>15376</v>
      </c>
      <c r="S16">
        <f t="shared" si="8"/>
        <v>24.8</v>
      </c>
      <c r="T16">
        <f t="shared" si="9"/>
        <v>41.333333333333336</v>
      </c>
      <c r="U16">
        <f t="shared" si="10"/>
        <v>3</v>
      </c>
    </row>
    <row r="17" spans="1:21" ht="27" customHeight="1" thickBot="1">
      <c r="A17" s="5">
        <v>16</v>
      </c>
      <c r="B17" s="5" t="s">
        <v>19</v>
      </c>
      <c r="C17" s="7"/>
      <c r="D17" s="7"/>
      <c r="E17" s="7"/>
      <c r="F17" s="7"/>
      <c r="G17" s="7"/>
      <c r="H17" s="8">
        <f t="shared" si="11"/>
        <v>0</v>
      </c>
      <c r="I17" s="8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N17" t="e">
        <f t="shared" si="4"/>
        <v>#DIV/0!</v>
      </c>
      <c r="O17" t="e">
        <f t="shared" si="12"/>
        <v>#DIV/0!</v>
      </c>
      <c r="P17" t="e">
        <f t="shared" si="5"/>
        <v>#DIV/0!</v>
      </c>
      <c r="Q17">
        <f t="shared" si="6"/>
        <v>0</v>
      </c>
      <c r="R17">
        <f t="shared" si="7"/>
        <v>0</v>
      </c>
      <c r="S17">
        <f t="shared" si="8"/>
        <v>0</v>
      </c>
      <c r="T17" t="e">
        <f t="shared" si="9"/>
        <v>#DIV/0!</v>
      </c>
      <c r="U17">
        <f t="shared" si="10"/>
        <v>0</v>
      </c>
    </row>
    <row r="18" spans="1:21" ht="27" customHeight="1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11"/>
        <v>196</v>
      </c>
      <c r="I18" s="8">
        <f t="shared" si="0"/>
        <v>196</v>
      </c>
      <c r="J18">
        <f t="shared" si="1"/>
        <v>8067600</v>
      </c>
      <c r="K18">
        <f t="shared" si="2"/>
        <v>8067600</v>
      </c>
      <c r="L18">
        <f t="shared" si="3"/>
        <v>8067404</v>
      </c>
      <c r="N18">
        <f t="shared" si="4"/>
        <v>41161.224489795917</v>
      </c>
      <c r="O18">
        <f t="shared" si="12"/>
        <v>41161</v>
      </c>
      <c r="P18">
        <f t="shared" si="5"/>
        <v>44</v>
      </c>
      <c r="Q18">
        <f t="shared" si="6"/>
        <v>38416</v>
      </c>
      <c r="R18">
        <f t="shared" si="7"/>
        <v>38416</v>
      </c>
      <c r="S18">
        <f t="shared" si="8"/>
        <v>39.200000000000003</v>
      </c>
      <c r="T18">
        <f t="shared" si="9"/>
        <v>39.200000000000003</v>
      </c>
      <c r="U18">
        <f t="shared" si="10"/>
        <v>5</v>
      </c>
    </row>
    <row r="19" spans="1:21" ht="27" customHeight="1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11"/>
        <v>274</v>
      </c>
      <c r="I19" s="8">
        <f t="shared" si="0"/>
        <v>274</v>
      </c>
      <c r="J19">
        <f t="shared" si="1"/>
        <v>216950400</v>
      </c>
      <c r="K19">
        <f t="shared" si="2"/>
        <v>216950400</v>
      </c>
      <c r="L19">
        <f t="shared" si="3"/>
        <v>216950126</v>
      </c>
      <c r="N19">
        <f t="shared" si="4"/>
        <v>791789.7810218978</v>
      </c>
      <c r="O19">
        <f t="shared" si="12"/>
        <v>791789</v>
      </c>
      <c r="P19">
        <f t="shared" si="5"/>
        <v>214</v>
      </c>
      <c r="Q19">
        <f t="shared" si="6"/>
        <v>75076</v>
      </c>
      <c r="R19">
        <f t="shared" si="7"/>
        <v>75076</v>
      </c>
      <c r="S19">
        <f t="shared" si="8"/>
        <v>54.8</v>
      </c>
      <c r="T19">
        <f t="shared" si="9"/>
        <v>54.8</v>
      </c>
      <c r="U19">
        <f t="shared" si="10"/>
        <v>5</v>
      </c>
    </row>
    <row r="20" spans="1:21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11"/>
        <v>183</v>
      </c>
      <c r="I20" s="8">
        <f t="shared" si="0"/>
        <v>183</v>
      </c>
      <c r="J20">
        <f t="shared" si="1"/>
        <v>5203440</v>
      </c>
      <c r="K20">
        <f t="shared" si="2"/>
        <v>5203440</v>
      </c>
      <c r="L20">
        <f t="shared" si="3"/>
        <v>5203257</v>
      </c>
      <c r="N20">
        <f t="shared" si="4"/>
        <v>28434.098360655738</v>
      </c>
      <c r="O20">
        <f t="shared" si="12"/>
        <v>28434</v>
      </c>
      <c r="P20">
        <f t="shared" si="5"/>
        <v>18</v>
      </c>
      <c r="Q20">
        <f t="shared" si="6"/>
        <v>33489</v>
      </c>
      <c r="R20">
        <f t="shared" si="7"/>
        <v>33489</v>
      </c>
      <c r="S20">
        <f t="shared" si="8"/>
        <v>36.6</v>
      </c>
      <c r="T20">
        <f t="shared" si="9"/>
        <v>36.6</v>
      </c>
      <c r="U20">
        <f t="shared" si="10"/>
        <v>5</v>
      </c>
    </row>
    <row r="21" spans="1:21" ht="27" customHeight="1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11"/>
        <v>284</v>
      </c>
      <c r="I21" s="8">
        <f t="shared" si="0"/>
        <v>284</v>
      </c>
      <c r="J21">
        <f t="shared" si="1"/>
        <v>239600592</v>
      </c>
      <c r="K21">
        <f t="shared" si="2"/>
        <v>239600592</v>
      </c>
      <c r="L21">
        <f t="shared" si="3"/>
        <v>239600308</v>
      </c>
      <c r="N21">
        <f t="shared" si="4"/>
        <v>843664.05633802817</v>
      </c>
      <c r="O21">
        <f t="shared" si="12"/>
        <v>843664</v>
      </c>
      <c r="P21">
        <f t="shared" si="5"/>
        <v>16</v>
      </c>
      <c r="Q21">
        <f t="shared" si="6"/>
        <v>80656</v>
      </c>
      <c r="R21">
        <f t="shared" si="7"/>
        <v>80656</v>
      </c>
      <c r="S21">
        <f t="shared" si="8"/>
        <v>56.8</v>
      </c>
      <c r="T21">
        <f t="shared" si="9"/>
        <v>56.8</v>
      </c>
      <c r="U21">
        <f t="shared" si="10"/>
        <v>5</v>
      </c>
    </row>
    <row r="22" spans="1:21" ht="27" customHeight="1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11"/>
        <v>225</v>
      </c>
      <c r="I22" s="8">
        <f t="shared" si="0"/>
        <v>225</v>
      </c>
      <c r="J22">
        <f t="shared" si="1"/>
        <v>50112000</v>
      </c>
      <c r="K22">
        <f t="shared" si="2"/>
        <v>50112000</v>
      </c>
      <c r="L22">
        <f t="shared" si="3"/>
        <v>50111775</v>
      </c>
      <c r="N22">
        <f t="shared" si="4"/>
        <v>222720</v>
      </c>
      <c r="O22">
        <f t="shared" si="12"/>
        <v>222720</v>
      </c>
      <c r="P22">
        <f t="shared" si="5"/>
        <v>0</v>
      </c>
      <c r="Q22">
        <f t="shared" si="6"/>
        <v>50625</v>
      </c>
      <c r="R22">
        <f t="shared" si="7"/>
        <v>50625</v>
      </c>
      <c r="S22">
        <f t="shared" si="8"/>
        <v>45</v>
      </c>
      <c r="T22">
        <f t="shared" si="9"/>
        <v>45</v>
      </c>
      <c r="U22">
        <f t="shared" si="10"/>
        <v>5</v>
      </c>
    </row>
    <row r="23" spans="1:21" ht="27" customHeight="1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11"/>
        <v>322</v>
      </c>
      <c r="I23" s="8">
        <f t="shared" si="0"/>
        <v>322</v>
      </c>
      <c r="J23">
        <f t="shared" si="1"/>
        <v>881100000</v>
      </c>
      <c r="K23">
        <f t="shared" si="2"/>
        <v>881100000</v>
      </c>
      <c r="L23">
        <f t="shared" si="3"/>
        <v>881099678</v>
      </c>
      <c r="N23">
        <f t="shared" si="4"/>
        <v>2736335.4037267081</v>
      </c>
      <c r="O23">
        <f t="shared" si="12"/>
        <v>2736335</v>
      </c>
      <c r="P23">
        <f t="shared" si="5"/>
        <v>130</v>
      </c>
      <c r="Q23">
        <f t="shared" si="6"/>
        <v>103684</v>
      </c>
      <c r="R23">
        <f t="shared" si="7"/>
        <v>103684</v>
      </c>
      <c r="S23">
        <f t="shared" si="8"/>
        <v>64.400000000000006</v>
      </c>
      <c r="T23">
        <f t="shared" si="9"/>
        <v>64.400000000000006</v>
      </c>
      <c r="U23">
        <f t="shared" si="10"/>
        <v>5</v>
      </c>
    </row>
    <row r="24" spans="1:21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11"/>
        <v>266</v>
      </c>
      <c r="I24" s="8">
        <f t="shared" si="0"/>
        <v>266</v>
      </c>
      <c r="J24">
        <f t="shared" si="1"/>
        <v>138240000</v>
      </c>
      <c r="K24">
        <f t="shared" si="2"/>
        <v>138240000</v>
      </c>
      <c r="L24">
        <f t="shared" si="3"/>
        <v>138239734</v>
      </c>
      <c r="N24">
        <f t="shared" si="4"/>
        <v>519699.24812030076</v>
      </c>
      <c r="O24">
        <f t="shared" si="12"/>
        <v>519699</v>
      </c>
      <c r="P24">
        <f t="shared" si="5"/>
        <v>66</v>
      </c>
      <c r="Q24">
        <f t="shared" si="6"/>
        <v>70756</v>
      </c>
      <c r="R24">
        <f t="shared" si="7"/>
        <v>70756</v>
      </c>
      <c r="S24">
        <f t="shared" si="8"/>
        <v>53.2</v>
      </c>
      <c r="T24">
        <f t="shared" si="9"/>
        <v>53.2</v>
      </c>
      <c r="U24">
        <f t="shared" si="10"/>
        <v>5</v>
      </c>
    </row>
    <row r="25" spans="1:21" ht="39.75" customHeight="1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11"/>
        <v>296</v>
      </c>
      <c r="I25" s="8">
        <f t="shared" si="0"/>
        <v>296</v>
      </c>
      <c r="J25">
        <f t="shared" si="1"/>
        <v>470635200</v>
      </c>
      <c r="K25">
        <f t="shared" si="2"/>
        <v>470635200</v>
      </c>
      <c r="L25">
        <f t="shared" si="3"/>
        <v>470634904</v>
      </c>
      <c r="N25">
        <f t="shared" si="4"/>
        <v>1589983.7837837837</v>
      </c>
      <c r="O25">
        <f t="shared" si="12"/>
        <v>1589983</v>
      </c>
      <c r="P25">
        <f t="shared" si="5"/>
        <v>232</v>
      </c>
      <c r="Q25">
        <f t="shared" si="6"/>
        <v>87616</v>
      </c>
      <c r="R25">
        <f t="shared" si="7"/>
        <v>87616</v>
      </c>
      <c r="S25">
        <f t="shared" si="8"/>
        <v>59.2</v>
      </c>
      <c r="T25">
        <f t="shared" si="9"/>
        <v>59.2</v>
      </c>
      <c r="U25">
        <f t="shared" si="10"/>
        <v>5</v>
      </c>
    </row>
    <row r="26" spans="1:21" ht="27" customHeight="1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7">
        <v>15</v>
      </c>
      <c r="H26" s="8">
        <f t="shared" si="11"/>
        <v>213</v>
      </c>
      <c r="I26" s="8">
        <f t="shared" si="0"/>
        <v>213</v>
      </c>
      <c r="J26">
        <f t="shared" si="1"/>
        <v>0</v>
      </c>
      <c r="K26">
        <f t="shared" si="2"/>
        <v>1986480</v>
      </c>
      <c r="L26">
        <f t="shared" si="3"/>
        <v>-213</v>
      </c>
      <c r="N26">
        <f t="shared" si="4"/>
        <v>0</v>
      </c>
      <c r="O26">
        <f t="shared" si="12"/>
        <v>9326</v>
      </c>
      <c r="P26">
        <f t="shared" si="5"/>
        <v>0</v>
      </c>
      <c r="Q26">
        <f t="shared" si="6"/>
        <v>45369</v>
      </c>
      <c r="R26">
        <f t="shared" si="7"/>
        <v>45369</v>
      </c>
      <c r="S26">
        <f t="shared" si="8"/>
        <v>42.6</v>
      </c>
      <c r="T26">
        <f t="shared" si="9"/>
        <v>53.25</v>
      </c>
      <c r="U26">
        <f t="shared" si="10"/>
        <v>4</v>
      </c>
    </row>
    <row r="27" spans="1:21" ht="39.75" customHeight="1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11"/>
        <v>310</v>
      </c>
      <c r="I27" s="8">
        <f t="shared" si="0"/>
        <v>310</v>
      </c>
      <c r="J27">
        <f t="shared" si="1"/>
        <v>550560000</v>
      </c>
      <c r="K27">
        <f t="shared" si="2"/>
        <v>550560000</v>
      </c>
      <c r="L27">
        <f t="shared" si="3"/>
        <v>550559690</v>
      </c>
      <c r="N27">
        <f t="shared" si="4"/>
        <v>1776000</v>
      </c>
      <c r="O27">
        <f t="shared" si="12"/>
        <v>1776000</v>
      </c>
      <c r="P27">
        <f t="shared" si="5"/>
        <v>0</v>
      </c>
      <c r="Q27">
        <f t="shared" si="6"/>
        <v>96100</v>
      </c>
      <c r="R27">
        <f t="shared" si="7"/>
        <v>96100</v>
      </c>
      <c r="S27">
        <f t="shared" si="8"/>
        <v>62</v>
      </c>
      <c r="T27">
        <f t="shared" si="9"/>
        <v>62</v>
      </c>
      <c r="U27">
        <f t="shared" si="10"/>
        <v>5</v>
      </c>
    </row>
    <row r="28" spans="1:21" ht="27" customHeight="1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11"/>
        <v>228</v>
      </c>
      <c r="I28" s="8">
        <f t="shared" si="0"/>
        <v>228</v>
      </c>
      <c r="J28">
        <f t="shared" si="1"/>
        <v>49082880</v>
      </c>
      <c r="K28">
        <f t="shared" si="2"/>
        <v>49082880</v>
      </c>
      <c r="L28">
        <f t="shared" si="3"/>
        <v>49082652</v>
      </c>
      <c r="N28">
        <f t="shared" si="4"/>
        <v>215275.78947368421</v>
      </c>
      <c r="O28">
        <f t="shared" si="12"/>
        <v>215275</v>
      </c>
      <c r="P28">
        <f t="shared" si="5"/>
        <v>180</v>
      </c>
      <c r="Q28">
        <f t="shared" si="6"/>
        <v>51984</v>
      </c>
      <c r="R28">
        <f t="shared" si="7"/>
        <v>51984</v>
      </c>
      <c r="S28">
        <f t="shared" si="8"/>
        <v>45.6</v>
      </c>
      <c r="T28">
        <f t="shared" si="9"/>
        <v>45.6</v>
      </c>
      <c r="U28">
        <f t="shared" si="10"/>
        <v>5</v>
      </c>
    </row>
    <row r="29" spans="1:21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11"/>
        <v>199</v>
      </c>
      <c r="I29" s="8">
        <f t="shared" si="0"/>
        <v>199</v>
      </c>
      <c r="J29">
        <f t="shared" si="1"/>
        <v>13728000</v>
      </c>
      <c r="K29">
        <f t="shared" si="2"/>
        <v>13728000</v>
      </c>
      <c r="L29">
        <f t="shared" si="3"/>
        <v>13727801</v>
      </c>
      <c r="N29">
        <f t="shared" si="4"/>
        <v>68984.924623115585</v>
      </c>
      <c r="O29">
        <f t="shared" si="12"/>
        <v>68984</v>
      </c>
      <c r="P29">
        <f t="shared" si="5"/>
        <v>184</v>
      </c>
      <c r="Q29">
        <f t="shared" si="6"/>
        <v>39601</v>
      </c>
      <c r="R29">
        <f t="shared" si="7"/>
        <v>39601</v>
      </c>
      <c r="S29">
        <f t="shared" si="8"/>
        <v>39.799999999999997</v>
      </c>
      <c r="T29">
        <f t="shared" si="9"/>
        <v>39.799999999999997</v>
      </c>
      <c r="U29">
        <f t="shared" si="10"/>
        <v>5</v>
      </c>
    </row>
    <row r="30" spans="1:21" ht="27" customHeight="1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11"/>
        <v>178</v>
      </c>
      <c r="I30" s="8">
        <f t="shared" si="0"/>
        <v>178</v>
      </c>
      <c r="J30">
        <f t="shared" si="1"/>
        <v>10617600</v>
      </c>
      <c r="K30">
        <f t="shared" si="2"/>
        <v>10617600</v>
      </c>
      <c r="L30">
        <f t="shared" si="3"/>
        <v>10617422</v>
      </c>
      <c r="N30">
        <f t="shared" si="4"/>
        <v>59649.438202247191</v>
      </c>
      <c r="O30">
        <f t="shared" si="12"/>
        <v>59649</v>
      </c>
      <c r="P30">
        <f t="shared" si="5"/>
        <v>78</v>
      </c>
      <c r="Q30">
        <f t="shared" si="6"/>
        <v>31684</v>
      </c>
      <c r="R30">
        <f t="shared" si="7"/>
        <v>31684</v>
      </c>
      <c r="S30">
        <f t="shared" si="8"/>
        <v>35.6</v>
      </c>
      <c r="T30">
        <f t="shared" si="9"/>
        <v>35.6</v>
      </c>
      <c r="U30">
        <f t="shared" si="10"/>
        <v>5</v>
      </c>
    </row>
    <row r="31" spans="1:21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11"/>
        <v>244</v>
      </c>
      <c r="I31" s="8">
        <f t="shared" si="0"/>
        <v>244</v>
      </c>
      <c r="J31">
        <f t="shared" si="1"/>
        <v>50066938</v>
      </c>
      <c r="K31">
        <f t="shared" si="2"/>
        <v>50066938</v>
      </c>
      <c r="L31">
        <f t="shared" si="3"/>
        <v>50066694</v>
      </c>
      <c r="N31">
        <f t="shared" si="4"/>
        <v>205192.36885245901</v>
      </c>
      <c r="O31">
        <f t="shared" si="12"/>
        <v>205192</v>
      </c>
      <c r="P31">
        <f t="shared" si="5"/>
        <v>90</v>
      </c>
      <c r="Q31">
        <f t="shared" si="6"/>
        <v>59536</v>
      </c>
      <c r="R31">
        <f t="shared" si="7"/>
        <v>59536</v>
      </c>
      <c r="S31">
        <f t="shared" si="8"/>
        <v>48.8</v>
      </c>
      <c r="T31">
        <f t="shared" si="9"/>
        <v>48.8</v>
      </c>
      <c r="U31">
        <f t="shared" si="10"/>
        <v>5</v>
      </c>
    </row>
    <row r="32" spans="1:21" ht="27" customHeight="1"/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L13" sqref="L13"/>
    </sheetView>
  </sheetViews>
  <sheetFormatPr defaultRowHeight="15"/>
  <cols>
    <col min="1" max="1" width="4.140625" customWidth="1"/>
    <col min="2" max="2" width="20.85546875" customWidth="1"/>
    <col min="3" max="3" width="4" bestFit="1" customWidth="1"/>
    <col min="4" max="5" width="3.42578125" customWidth="1"/>
    <col min="6" max="6" width="4" bestFit="1" customWidth="1"/>
    <col min="7" max="7" width="3.42578125" customWidth="1"/>
  </cols>
  <sheetData>
    <row r="1" spans="1:11" ht="16.5" thickBot="1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</v>
      </c>
      <c r="G1" s="3" t="s">
        <v>2</v>
      </c>
      <c r="H1" s="4" t="s">
        <v>50</v>
      </c>
      <c r="I1" s="4" t="s">
        <v>52</v>
      </c>
      <c r="J1" s="4" t="s">
        <v>51</v>
      </c>
      <c r="K1" s="4" t="s">
        <v>53</v>
      </c>
    </row>
    <row r="2" spans="1:11" ht="15.75" thickBot="1">
      <c r="A2" s="5">
        <v>1</v>
      </c>
      <c r="B2" s="6" t="s">
        <v>4</v>
      </c>
      <c r="C2" s="7">
        <v>66</v>
      </c>
      <c r="D2" s="7">
        <v>15</v>
      </c>
      <c r="E2" s="7">
        <v>12</v>
      </c>
      <c r="F2" s="7">
        <v>80</v>
      </c>
      <c r="G2" s="7">
        <v>20</v>
      </c>
      <c r="H2">
        <f>SUM(C2:G2)</f>
        <v>193</v>
      </c>
      <c r="I2">
        <f>PRODUCT(C2:G2)</f>
        <v>19008000</v>
      </c>
      <c r="J2">
        <f>I2-H2</f>
        <v>19007807</v>
      </c>
      <c r="K2">
        <f>QUOTIENT(I2,H2)</f>
        <v>98487</v>
      </c>
    </row>
    <row r="3" spans="1:11" ht="15.75" thickBot="1">
      <c r="A3" s="5">
        <v>2</v>
      </c>
      <c r="B3" s="5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>
        <f t="shared" ref="H3:H6" si="0">SUM(C3:G3)</f>
        <v>220</v>
      </c>
      <c r="I3">
        <f t="shared" ref="I3:I6" si="1">PRODUCT(C3:G3)</f>
        <v>23882586</v>
      </c>
    </row>
    <row r="4" spans="1:11" ht="15.75" thickBot="1">
      <c r="A4" s="5">
        <v>3</v>
      </c>
      <c r="B4" s="5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>
        <f t="shared" si="0"/>
        <v>212</v>
      </c>
      <c r="I4">
        <f t="shared" si="1"/>
        <v>35505792</v>
      </c>
      <c r="K4">
        <f t="shared" ref="K4:K5" si="2">QUOTIENT(I4,H4)</f>
        <v>167480</v>
      </c>
    </row>
    <row r="5" spans="1:11" ht="15.75" thickBot="1">
      <c r="A5" s="5">
        <v>4</v>
      </c>
      <c r="B5" s="5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>
        <f t="shared" si="0"/>
        <v>244</v>
      </c>
      <c r="I5">
        <f t="shared" si="1"/>
        <v>47941632</v>
      </c>
      <c r="K5">
        <f t="shared" si="2"/>
        <v>196482</v>
      </c>
    </row>
    <row r="6" spans="1:11" ht="15.75" thickBot="1">
      <c r="A6" s="5">
        <v>5</v>
      </c>
      <c r="B6" s="5" t="s">
        <v>8</v>
      </c>
      <c r="C6" s="7"/>
      <c r="D6" s="7"/>
      <c r="E6" s="7"/>
      <c r="F6" s="7">
        <v>93</v>
      </c>
      <c r="G6" s="7">
        <v>21</v>
      </c>
      <c r="H6">
        <f t="shared" si="0"/>
        <v>114</v>
      </c>
      <c r="I6">
        <f t="shared" si="1"/>
        <v>1953</v>
      </c>
    </row>
    <row r="7" spans="1:11" ht="15.75" thickBot="1">
      <c r="A7" s="5">
        <v>6</v>
      </c>
      <c r="B7" s="5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</row>
    <row r="8" spans="1:11" ht="15.75" thickBot="1">
      <c r="A8" s="5">
        <v>7</v>
      </c>
      <c r="B8" s="5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</row>
    <row r="9" spans="1:11" ht="15.75" thickBot="1">
      <c r="A9" s="5">
        <v>8</v>
      </c>
      <c r="B9" s="5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</row>
    <row r="10" spans="1:11" ht="15.75" thickBot="1">
      <c r="A10" s="5">
        <v>9</v>
      </c>
      <c r="B10" s="5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</row>
    <row r="11" spans="1:11" ht="15.75" thickBot="1">
      <c r="A11" s="5">
        <v>10</v>
      </c>
      <c r="B11" s="5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</row>
    <row r="12" spans="1:11" ht="15.75" thickBot="1">
      <c r="A12" s="5">
        <v>11</v>
      </c>
      <c r="B12" s="5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</row>
    <row r="13" spans="1:11" ht="15.75" thickBot="1">
      <c r="A13" s="5">
        <v>12</v>
      </c>
      <c r="B13" s="5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</row>
    <row r="14" spans="1:11" ht="15.75" thickBot="1">
      <c r="A14" s="5">
        <v>13</v>
      </c>
      <c r="B14" s="5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</row>
    <row r="15" spans="1:11" ht="15.75" thickBot="1">
      <c r="A15" s="5">
        <v>14</v>
      </c>
      <c r="B15" s="5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</row>
    <row r="16" spans="1:11" ht="15.75" thickBot="1">
      <c r="A16" s="5">
        <v>15</v>
      </c>
      <c r="B16" s="5" t="s">
        <v>18</v>
      </c>
      <c r="C16" s="7">
        <v>93</v>
      </c>
      <c r="D16" s="7">
        <v>16</v>
      </c>
      <c r="E16" s="7">
        <v>15</v>
      </c>
      <c r="F16" s="7"/>
      <c r="G16" s="7"/>
    </row>
    <row r="17" spans="1:7" ht="15.75" thickBot="1">
      <c r="A17" s="5">
        <v>16</v>
      </c>
      <c r="B17" s="5" t="s">
        <v>19</v>
      </c>
      <c r="C17" s="7"/>
      <c r="D17" s="7"/>
      <c r="E17" s="7"/>
      <c r="F17" s="7"/>
      <c r="G17" s="7"/>
    </row>
    <row r="18" spans="1:7" ht="15.75" thickBot="1">
      <c r="A18" s="5">
        <v>17</v>
      </c>
      <c r="B18" s="5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</row>
    <row r="19" spans="1:7" ht="15.75" thickBot="1">
      <c r="A19" s="5">
        <v>18</v>
      </c>
      <c r="B19" s="5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</row>
    <row r="20" spans="1:7" ht="15.75" thickBot="1">
      <c r="A20" s="5">
        <v>19</v>
      </c>
      <c r="B20" s="5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</row>
    <row r="21" spans="1:7" ht="15.75" thickBot="1">
      <c r="A21" s="5">
        <v>20</v>
      </c>
      <c r="B21" s="5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</row>
    <row r="22" spans="1:7" ht="15.75" thickBot="1">
      <c r="A22" s="5">
        <v>21</v>
      </c>
      <c r="B22" s="5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</row>
    <row r="23" spans="1:7" ht="15.75" thickBot="1">
      <c r="A23" s="5">
        <v>22</v>
      </c>
      <c r="B23" s="5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</row>
    <row r="24" spans="1:7" ht="15.75" thickBot="1">
      <c r="A24" s="5">
        <v>23</v>
      </c>
      <c r="B24" s="5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</row>
    <row r="25" spans="1:7" ht="15.75" thickBot="1">
      <c r="A25" s="5">
        <v>24</v>
      </c>
      <c r="B25" s="5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</row>
    <row r="26" spans="1:7" ht="15.75" thickBot="1">
      <c r="A26" s="5">
        <v>25</v>
      </c>
      <c r="B26" s="5" t="s">
        <v>28</v>
      </c>
      <c r="C26" s="7">
        <v>89</v>
      </c>
      <c r="D26" s="7">
        <v>16</v>
      </c>
      <c r="E26" s="7"/>
      <c r="F26" s="7">
        <v>93</v>
      </c>
      <c r="G26" s="7">
        <v>15</v>
      </c>
    </row>
    <row r="27" spans="1:7" ht="15.75" thickBot="1">
      <c r="A27" s="5">
        <v>26</v>
      </c>
      <c r="B27" s="5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</row>
    <row r="28" spans="1:7" ht="15.75" thickBot="1">
      <c r="A28" s="5">
        <v>27</v>
      </c>
      <c r="B28" s="5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</row>
    <row r="29" spans="1:7" ht="15.75" thickBot="1">
      <c r="A29" s="5">
        <v>28</v>
      </c>
      <c r="B29" s="5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</row>
    <row r="30" spans="1:7" ht="15.75" thickBot="1">
      <c r="A30" s="5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</row>
    <row r="31" spans="1:7" ht="15.75" thickBot="1">
      <c r="A31" s="5">
        <v>30</v>
      </c>
      <c r="B31" s="5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Q6" sqref="Q6"/>
    </sheetView>
  </sheetViews>
  <sheetFormatPr defaultRowHeight="15"/>
  <sheetData>
    <row r="1" spans="1:3">
      <c r="A1" t="str">
        <f>Sheet1!A1</f>
        <v>sno</v>
      </c>
      <c r="B1" t="str">
        <f>Sheet1!B1</f>
        <v>Candidates Name</v>
      </c>
      <c r="C1" t="s">
        <v>54</v>
      </c>
    </row>
    <row r="2" spans="1:3">
      <c r="A2">
        <f>Sheet1!A2</f>
        <v>1</v>
      </c>
      <c r="C2">
        <f>SUM(Sheet1!C2:'Sheet1'!G2)</f>
        <v>193</v>
      </c>
    </row>
    <row r="3" spans="1:3">
      <c r="A3">
        <f>Sheet1!A3</f>
        <v>2</v>
      </c>
    </row>
    <row r="4" spans="1:3">
      <c r="A4">
        <f>Sheet1!A4</f>
        <v>3</v>
      </c>
    </row>
    <row r="5" spans="1:3">
      <c r="A5">
        <f>Sheet1!A5</f>
        <v>4</v>
      </c>
    </row>
    <row r="6" spans="1:3">
      <c r="A6">
        <f>Sheet1!A6</f>
        <v>5</v>
      </c>
    </row>
    <row r="7" spans="1:3">
      <c r="A7">
        <f>Sheet1!A7</f>
        <v>6</v>
      </c>
    </row>
    <row r="8" spans="1:3">
      <c r="A8">
        <f>Sheet1!A8</f>
        <v>7</v>
      </c>
    </row>
    <row r="9" spans="1:3">
      <c r="A9">
        <f>Sheet1!A9</f>
        <v>8</v>
      </c>
    </row>
    <row r="10" spans="1:3">
      <c r="A10">
        <f>Sheet1!A10</f>
        <v>9</v>
      </c>
    </row>
    <row r="11" spans="1:3">
      <c r="A11">
        <f>Sheet1!A11</f>
        <v>10</v>
      </c>
    </row>
    <row r="12" spans="1:3">
      <c r="A12">
        <f>Sheet1!A12</f>
        <v>11</v>
      </c>
    </row>
    <row r="13" spans="1:3">
      <c r="A13">
        <f>Sheet1!A13</f>
        <v>12</v>
      </c>
    </row>
    <row r="14" spans="1:3">
      <c r="A14">
        <f>Sheet1!A14</f>
        <v>13</v>
      </c>
    </row>
    <row r="15" spans="1:3">
      <c r="A15">
        <f>Sheet1!A15</f>
        <v>14</v>
      </c>
    </row>
    <row r="16" spans="1:3">
      <c r="A16">
        <f>Sheet1!A16</f>
        <v>15</v>
      </c>
    </row>
    <row r="17" spans="1:1">
      <c r="A17">
        <f>Sheet1!A17</f>
        <v>16</v>
      </c>
    </row>
    <row r="18" spans="1:1">
      <c r="A18">
        <f>Sheet1!A18</f>
        <v>17</v>
      </c>
    </row>
    <row r="19" spans="1:1">
      <c r="A19">
        <f>Sheet1!A19</f>
        <v>18</v>
      </c>
    </row>
    <row r="20" spans="1:1">
      <c r="A20">
        <f>Sheet1!A20</f>
        <v>19</v>
      </c>
    </row>
    <row r="21" spans="1:1">
      <c r="A21">
        <f>Sheet1!A21</f>
        <v>20</v>
      </c>
    </row>
    <row r="22" spans="1:1">
      <c r="A22">
        <f>Sheet1!A22</f>
        <v>21</v>
      </c>
    </row>
    <row r="23" spans="1:1">
      <c r="A23">
        <f>Sheet1!A23</f>
        <v>22</v>
      </c>
    </row>
    <row r="24" spans="1:1">
      <c r="A24">
        <f>Sheet1!A24</f>
        <v>23</v>
      </c>
    </row>
    <row r="25" spans="1:1">
      <c r="A25">
        <f>Sheet1!A25</f>
        <v>24</v>
      </c>
    </row>
    <row r="26" spans="1:1">
      <c r="A26">
        <f>Sheet1!A26</f>
        <v>25</v>
      </c>
    </row>
    <row r="27" spans="1:1">
      <c r="A27">
        <f>Sheet1!A27</f>
        <v>26</v>
      </c>
    </row>
    <row r="28" spans="1:1">
      <c r="A28">
        <f>Sheet1!A28</f>
        <v>27</v>
      </c>
    </row>
    <row r="29" spans="1:1">
      <c r="A29">
        <f>Sheet1!A29</f>
        <v>28</v>
      </c>
    </row>
    <row r="30" spans="1:1">
      <c r="A30">
        <f>Sheet1!A30</f>
        <v>29</v>
      </c>
    </row>
    <row r="31" spans="1:1">
      <c r="A31">
        <f>Sheet1!A31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arunai01</cp:lastModifiedBy>
  <dcterms:created xsi:type="dcterms:W3CDTF">2024-01-09T06:17:20Z</dcterms:created>
  <dcterms:modified xsi:type="dcterms:W3CDTF">2024-01-20T04:34:36Z</dcterms:modified>
</cp:coreProperties>
</file>