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rung\OneDrive - Yash Technologies Pvt Ltd\Documents\YASH  Digital Exp\AI - CapstoneProject\AI Governance Project for Yash\"/>
    </mc:Choice>
  </mc:AlternateContent>
  <xr:revisionPtr revIDLastSave="0" documentId="13_ncr:1_{294144C8-C81C-4523-A6EC-058916E6E48C}" xr6:coauthVersionLast="47" xr6:coauthVersionMax="47" xr10:uidLastSave="{00000000-0000-0000-0000-000000000000}"/>
  <bookViews>
    <workbookView xWindow="28680" yWindow="-4470" windowWidth="29040" windowHeight="15720" firstSheet="26" activeTab="32" xr2:uid="{00000000-000D-0000-FFFF-FFFF00000000}"/>
  </bookViews>
  <sheets>
    <sheet name="Decision Rules" sheetId="40" r:id="rId1"/>
    <sheet name="Evaluation Template" sheetId="41" r:id="rId2"/>
    <sheet name="Roles &amp; Responsibilities" sheetId="42" r:id="rId3"/>
    <sheet name="G0_Ethics_Fit_Checklist" sheetId="1" r:id="rId4"/>
    <sheet name="G1_Data_Policy_Checklist" sheetId="2" r:id="rId5"/>
    <sheet name="Use Case Brief" sheetId="3" r:id="rId6"/>
    <sheet name="Risk Profile Report" sheetId="4" r:id="rId7"/>
    <sheet name="Ethics Alignment Note" sheetId="5" r:id="rId8"/>
    <sheet name="Stakeholder Register" sheetId="6" r:id="rId9"/>
    <sheet name="Initial DPIA or PIA" sheetId="7" r:id="rId10"/>
    <sheet name="Data Card" sheetId="8" r:id="rId11"/>
    <sheet name="Data Sensitivity Checklist" sheetId="9" r:id="rId12"/>
    <sheet name="Jurisdiction Mapping Report" sheetId="10" r:id="rId13"/>
    <sheet name="Policy Compliance Report" sheetId="11" r:id="rId14"/>
    <sheet name="Roles_and_Gates" sheetId="12" r:id="rId15"/>
    <sheet name="G2_Model_Build_Checklist" sheetId="13" r:id="rId16"/>
    <sheet name="G3_Risk_Compliance_Checklist" sheetId="14" r:id="rId17"/>
    <sheet name="G4_Operational_Approval_Checkli" sheetId="15" r:id="rId18"/>
    <sheet name="G5_Continuous_Audit_Checklist" sheetId="16" r:id="rId19"/>
    <sheet name="Fairness &amp; Robustness Report" sheetId="17" r:id="rId20"/>
    <sheet name="Explainability Report" sheetId="18" r:id="rId21"/>
    <sheet name="Model Card v1" sheetId="19" r:id="rId22"/>
    <sheet name="Model Lineage Record" sheetId="20" r:id="rId23"/>
    <sheet name="Security Scan Summary" sheetId="21" r:id="rId24"/>
    <sheet name="Security Test Report" sheetId="22" r:id="rId25"/>
    <sheet name="Privacy Scan Report" sheetId="23" r:id="rId26"/>
    <sheet name="Guardrails Validation Report" sheetId="24" r:id="rId27"/>
    <sheet name="SLA_SLO Document" sheetId="25" r:id="rId28"/>
    <sheet name="Residual Risk Memo" sheetId="26" r:id="rId29"/>
    <sheet name="Compliance Checklist" sheetId="27" r:id="rId30"/>
    <sheet name="Audit Log Config" sheetId="28" r:id="rId31"/>
    <sheet name="Ops Playbook" sheetId="29" r:id="rId32"/>
    <sheet name="Alert Matrix" sheetId="30" r:id="rId33"/>
    <sheet name="Rollback Runbook" sheetId="31" r:id="rId34"/>
    <sheet name="Evidence Vault Test Log" sheetId="32" r:id="rId35"/>
    <sheet name="On-call Roster" sheetId="33" r:id="rId36"/>
    <sheet name="Release Approval Sign-off" sheetId="34" r:id="rId37"/>
    <sheet name="Quarterly Governance Scorecard" sheetId="35" r:id="rId38"/>
    <sheet name="Bias Monitoring Log" sheetId="36" r:id="rId39"/>
    <sheet name="Incident Log" sheetId="37" r:id="rId40"/>
    <sheet name="Retraining Record" sheetId="38" r:id="rId41"/>
    <sheet name="Updated Model_Data Cards" sheetId="39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1" l="1"/>
  <c r="E3" i="41"/>
  <c r="E4" i="41"/>
  <c r="E5" i="41"/>
  <c r="E6" i="41"/>
  <c r="E7" i="41"/>
  <c r="I6" i="2"/>
  <c r="I5" i="2"/>
  <c r="I4" i="2"/>
  <c r="I3" i="2"/>
  <c r="I7" i="2" s="1"/>
  <c r="I8" i="2" s="1"/>
  <c r="I6" i="1"/>
  <c r="I5" i="1"/>
  <c r="I4" i="1"/>
  <c r="I3" i="1"/>
  <c r="I7" i="1" s="1"/>
  <c r="I8" i="1" l="1"/>
</calcChain>
</file>

<file path=xl/sharedStrings.xml><?xml version="1.0" encoding="utf-8"?>
<sst xmlns="http://schemas.openxmlformats.org/spreadsheetml/2006/main" count="1046" uniqueCount="478">
  <si>
    <t>Checkpoint</t>
  </si>
  <si>
    <t>Description</t>
  </si>
  <si>
    <t>Possible Decisions</t>
  </si>
  <si>
    <t>Artifacts Produced</t>
  </si>
  <si>
    <t>Submitted By</t>
  </si>
  <si>
    <t>Reviewed By</t>
  </si>
  <si>
    <t>Business justification documented</t>
  </si>
  <si>
    <t>Clear business purpose and measurable outcomes are defined.</t>
  </si>
  <si>
    <t>Approve,Rescope,Reject</t>
  </si>
  <si>
    <t>Use Case Brief</t>
  </si>
  <si>
    <t>Product Owner</t>
  </si>
  <si>
    <t>Governance Officer</t>
  </si>
  <si>
    <t>Calculator</t>
  </si>
  <si>
    <t>Ethical alignment with company values</t>
  </si>
  <si>
    <t>Use case aligns with corporate ethics and ESG/CSR commitments.</t>
  </si>
  <si>
    <t>Ethics Alignment Note</t>
  </si>
  <si>
    <t>AI Governance Board</t>
  </si>
  <si>
    <t>Total Items</t>
  </si>
  <si>
    <t>Risk classification (EU AI Act, NIST RMF)</t>
  </si>
  <si>
    <t>Risk tiering complete and recorded.</t>
  </si>
  <si>
    <t>Risk Profile Report</t>
  </si>
  <si>
    <t>Chief AI Officer</t>
  </si>
  <si>
    <t>Approves</t>
  </si>
  <si>
    <t>Prohibited use case screening</t>
  </si>
  <si>
    <t>Check against prohibited categories (e.g., mass surveillance).</t>
  </si>
  <si>
    <t>Rescopes</t>
  </si>
  <si>
    <t>Intended user identification</t>
  </si>
  <si>
    <t>Primary and secondary users, and impacted groups identified.</t>
  </si>
  <si>
    <t>AI Product Manager</t>
  </si>
  <si>
    <t>Rejects</t>
  </si>
  <si>
    <t>Initial DPIA/PIA created</t>
  </si>
  <si>
    <t>Initial privacy assessment drafted for personal data usage.</t>
  </si>
  <si>
    <t>Initial DPIA or PIA</t>
  </si>
  <si>
    <t>Compliance Lead</t>
  </si>
  <si>
    <t>Responsible AI Officer</t>
  </si>
  <si>
    <t>% Approve</t>
  </si>
  <si>
    <t>Stakeholders mapped</t>
  </si>
  <si>
    <t>Internal/external stakeholders and responsibilities captured.</t>
  </si>
  <si>
    <t>Stakeholder Register</t>
  </si>
  <si>
    <t>Gate Decision</t>
  </si>
  <si>
    <t>Jurisdiction identified</t>
  </si>
  <si>
    <t>Deployment regions and applicable legal frameworks identified.</t>
  </si>
  <si>
    <t>Data consent/licensing validated</t>
  </si>
  <si>
    <t>Verify evidence of consent and legal usage rights for datasets.</t>
  </si>
  <si>
    <t>Policy Compliance Report</t>
  </si>
  <si>
    <t>Data lineage captured</t>
  </si>
  <si>
    <t>Record lineage from source to consumption; transformations documented.</t>
  </si>
  <si>
    <t>Data Card</t>
  </si>
  <si>
    <t>Data Scientist</t>
  </si>
  <si>
    <t>Data quality assessment</t>
  </si>
  <si>
    <t>Assess completeness, accuracy, timeliness with thresholds.</t>
  </si>
  <si>
    <t>Sensitive attributes flagged</t>
  </si>
  <si>
    <t>Identify protected attributes and define handling strategy.</t>
  </si>
  <si>
    <t>Data Sensitivity Checklist</t>
  </si>
  <si>
    <t>Data Card completed</t>
  </si>
  <si>
    <t>Complete data documentation (schema, fields, limitations).</t>
  </si>
  <si>
    <t>Regulatory mapping (GDPR/CCPA/HIPAA)</t>
  </si>
  <si>
    <t>Map applicable regulations and corresponding controls.</t>
  </si>
  <si>
    <t>Jurisdiction Mapping Report</t>
  </si>
  <si>
    <t>Policy validation executed</t>
  </si>
  <si>
    <t>Validate internal policies (retention, access, masking).</t>
  </si>
  <si>
    <t>Data anonymization/masking status</t>
  </si>
  <si>
    <t>Confirm PII/PHI masked per policy and document exceptions.</t>
  </si>
  <si>
    <t>Field</t>
  </si>
  <si>
    <t>Example</t>
  </si>
  <si>
    <t>Project Name</t>
  </si>
  <si>
    <t>Loan Approval AI</t>
  </si>
  <si>
    <t>Objective</t>
  </si>
  <si>
    <t>Automate SME loan approvals</t>
  </si>
  <si>
    <t>Intended Users</t>
  </si>
  <si>
    <t>SME banking customers</t>
  </si>
  <si>
    <t>Business Justification</t>
  </si>
  <si>
    <t>Efficiency &amp; reduce bias</t>
  </si>
  <si>
    <t>Risk Tier</t>
  </si>
  <si>
    <t>High-Risk</t>
  </si>
  <si>
    <t>Criteria</t>
  </si>
  <si>
    <t>Employment/credit scoring</t>
  </si>
  <si>
    <t>Assessment Tool</t>
  </si>
  <si>
    <t>EU AI Act Mapping</t>
  </si>
  <si>
    <t>Ethical Principle</t>
  </si>
  <si>
    <t>Fairness</t>
  </si>
  <si>
    <t>Alignment Statement</t>
  </si>
  <si>
    <t>Ensures equal access for SMEs</t>
  </si>
  <si>
    <t>Stakeholder</t>
  </si>
  <si>
    <t>Regulator</t>
  </si>
  <si>
    <t>Role</t>
  </si>
  <si>
    <t>Oversight</t>
  </si>
  <si>
    <t>Interest/Concern</t>
  </si>
  <si>
    <t>Bias &amp; transparency</t>
  </si>
  <si>
    <t>Risk Area</t>
  </si>
  <si>
    <t>Data Breach</t>
  </si>
  <si>
    <t>Likelihood</t>
  </si>
  <si>
    <t>Medium</t>
  </si>
  <si>
    <t>Impact</t>
  </si>
  <si>
    <t>High</t>
  </si>
  <si>
    <t>Mitigation</t>
  </si>
  <si>
    <t>Encrypt data</t>
  </si>
  <si>
    <t>Dataset Name</t>
  </si>
  <si>
    <t>Loans_2024</t>
  </si>
  <si>
    <t>Owner</t>
  </si>
  <si>
    <t>Data Engineering</t>
  </si>
  <si>
    <t>Purpose</t>
  </si>
  <si>
    <t>Train SME loan model</t>
  </si>
  <si>
    <t>Fields</t>
  </si>
  <si>
    <t>customer_id, income, amount, status</t>
  </si>
  <si>
    <t>Attribute</t>
  </si>
  <si>
    <t>SSN</t>
  </si>
  <si>
    <t>Category</t>
  </si>
  <si>
    <t>PII</t>
  </si>
  <si>
    <t>Present?</t>
  </si>
  <si>
    <t>Yes</t>
  </si>
  <si>
    <t>Handling</t>
  </si>
  <si>
    <t>Mask</t>
  </si>
  <si>
    <t>Jurisdiction</t>
  </si>
  <si>
    <t>EU</t>
  </si>
  <si>
    <t>Applicable Regulation</t>
  </si>
  <si>
    <t>GDPR</t>
  </si>
  <si>
    <t>Control Required</t>
  </si>
  <si>
    <t>Data minimization</t>
  </si>
  <si>
    <t>Implemented?</t>
  </si>
  <si>
    <t>Policy Area</t>
  </si>
  <si>
    <t>Data Retention</t>
  </si>
  <si>
    <t>Requirement</t>
  </si>
  <si>
    <t>Retain raw PII &lt; 30 days</t>
  </si>
  <si>
    <t>Status</t>
  </si>
  <si>
    <t>Compliant</t>
  </si>
  <si>
    <t>Primary Gates</t>
  </si>
  <si>
    <t>Key Responsibilities</t>
  </si>
  <si>
    <t>G0, G1, G3, G5</t>
  </si>
  <si>
    <t>Sets AI risk appetite; reviews high‑risk projects; board reporting</t>
  </si>
  <si>
    <t>G0–G5</t>
  </si>
  <si>
    <t>Defines framework; monitors adoption; reviews checkpoints</t>
  </si>
  <si>
    <t>G1, G2, G3</t>
  </si>
  <si>
    <t>Domain compliance; fairness &amp; ethics validation</t>
  </si>
  <si>
    <t>G0, G1, G3</t>
  </si>
  <si>
    <t>Prepares compliance evidence; regulatory reporting</t>
  </si>
  <si>
    <t>G1, G2</t>
  </si>
  <si>
    <t>Prepares Data Cards; lineage; quality checks</t>
  </si>
  <si>
    <t>Data Engineer</t>
  </si>
  <si>
    <t>G1, G4</t>
  </si>
  <si>
    <t>Implements masking; builds lineage pipelines</t>
  </si>
  <si>
    <t>G0, G3, G4</t>
  </si>
  <si>
    <t>Owns scope; stakeholder comms; release approvals</t>
  </si>
  <si>
    <t>Fairness metrics tested</t>
  </si>
  <si>
    <t>Compute DI/TPR parity; compare to thresholds.</t>
  </si>
  <si>
    <t>Fairness &amp; Robustness Report</t>
  </si>
  <si>
    <t>Explainability outputs produced (SHAP/LIME)</t>
  </si>
  <si>
    <t>Generate local/global explanations and summary plots.</t>
  </si>
  <si>
    <t>Explainability Report</t>
  </si>
  <si>
    <t>Robustness tests executed</t>
  </si>
  <si>
    <t>Stress/perturbation tests against adversarial or noisy inputs.</t>
  </si>
  <si>
    <t>Tech Lead</t>
  </si>
  <si>
    <t>Baseline metrics validated</t>
  </si>
  <si>
    <t>Define and validate baseline accuracy/recall/precision; compare to business KPIs.</t>
  </si>
  <si>
    <t>Model Card v1</t>
  </si>
  <si>
    <t>Model versioning &amp; lineage captured</t>
  </si>
  <si>
    <t>Track datasets, code commit, parameters; link to Evidence Vault.</t>
  </si>
  <si>
    <t>Model Lineage Record</t>
  </si>
  <si>
    <t>Security vulnerability scan (libs/dependencies)</t>
  </si>
  <si>
    <t>Scan training/runtime images for CVEs; record mitigation.</t>
  </si>
  <si>
    <t>Security Scan Summary</t>
  </si>
  <si>
    <t>Security Lead</t>
  </si>
  <si>
    <t>Security penetration tests passed</t>
  </si>
  <si>
    <t>App/API/infra pen-test results with remediation closed.</t>
  </si>
  <si>
    <t>Security Test Report</t>
  </si>
  <si>
    <t>Privacy &amp; secrets scans completed</t>
  </si>
  <si>
    <t>Scan for PII, keys, secrets in code, configs, data stores.</t>
  </si>
  <si>
    <t>Privacy Scan Report</t>
  </si>
  <si>
    <t>GenAI guardrails validated</t>
  </si>
  <si>
    <t>Prompt/response safety tests; jailbreak/PII leakage checks.</t>
  </si>
  <si>
    <t>Guardrails Validation Report</t>
  </si>
  <si>
    <t>SLA/SLO documented</t>
  </si>
  <si>
    <t>Agreed SLOs (latency, availability) and incident targets.</t>
  </si>
  <si>
    <t>SLA/SLO Document</t>
  </si>
  <si>
    <t>Residual risk memo approved</t>
  </si>
  <si>
    <t>Summarize remaining risks and acceptance rationale.</t>
  </si>
  <si>
    <t>Residual Risk Memo</t>
  </si>
  <si>
    <t>Compliance checklist completed</t>
  </si>
  <si>
    <t>Regulatory controls verified; exceptions documented.</t>
  </si>
  <si>
    <t>Compliance Checklist</t>
  </si>
  <si>
    <t>Audit logs prepared</t>
  </si>
  <si>
    <t>Configure immutable logging and retention policies.</t>
  </si>
  <si>
    <t>Audit Log Config</t>
  </si>
  <si>
    <t>MLOps Engineer</t>
  </si>
  <si>
    <t>Monitoring dashboards configured</t>
  </si>
  <si>
    <t>Live metrics for drift, bias, latency, errors.</t>
  </si>
  <si>
    <t>Ops Playbook</t>
  </si>
  <si>
    <t>Alerting setup validated</t>
  </si>
  <si>
    <t>Thresholds &amp; on-call routing tested; false-positive tuning.</t>
  </si>
  <si>
    <t>Alert Matrix</t>
  </si>
  <si>
    <t>Rollback plan documented</t>
  </si>
  <si>
    <t>Canary/blue-green with rollback steps and owners.</t>
  </si>
  <si>
    <t>Rollback Runbook</t>
  </si>
  <si>
    <t>Evidence Vault integration tested</t>
  </si>
  <si>
    <t>Automated push of metrics, approvals, logs to vault.</t>
  </si>
  <si>
    <t>Evidence Vault Test Log</t>
  </si>
  <si>
    <t>On-call responsibilities assigned</t>
  </si>
  <si>
    <t>Pager schedule and coverage confirmed.</t>
  </si>
  <si>
    <t>On-call Roster</t>
  </si>
  <si>
    <t>Release approval sign-off</t>
  </si>
  <si>
    <t>Final go-live sign by accountable owners.</t>
  </si>
  <si>
    <t>Release Approval Sign-off</t>
  </si>
  <si>
    <t>Drift detection running</t>
  </si>
  <si>
    <t>Statistical &amp; performance drift detectors active.</t>
  </si>
  <si>
    <t>Quarterly Governance Scorecard</t>
  </si>
  <si>
    <t>Bias detection alerts monitored</t>
  </si>
  <si>
    <t>Bias thresholds and alert handling documented.</t>
  </si>
  <si>
    <t>Bias Monitoring Log</t>
  </si>
  <si>
    <t>Quarterly governance review performed</t>
  </si>
  <si>
    <t>Board-level review with actions tracked.</t>
  </si>
  <si>
    <t>Incident log maintained</t>
  </si>
  <si>
    <t>All model incidents recorded with RCA and actions.</t>
  </si>
  <si>
    <t>Incident Log</t>
  </si>
  <si>
    <t>Retraining/redeployment documented</t>
  </si>
  <si>
    <t>Change control for new models/data and approvals.</t>
  </si>
  <si>
    <t>Retraining Record</t>
  </si>
  <si>
    <t>Factsheets updated</t>
  </si>
  <si>
    <t>Model/Data Cards refreshed with current status.</t>
  </si>
  <si>
    <t>Updated Model/Data Cards</t>
  </si>
  <si>
    <t>Metric/Probe</t>
  </si>
  <si>
    <t>DI, TPR parity, adversarial noise test</t>
  </si>
  <si>
    <t>Dataset/Segment</t>
  </si>
  <si>
    <t>Loans_2024 / female</t>
  </si>
  <si>
    <t>Threshold &amp; Result</t>
  </si>
  <si>
    <t>DI &gt;= 0.8, achieved 0.85</t>
  </si>
  <si>
    <t>Mitigation Action</t>
  </si>
  <si>
    <t>Reweight underrepresented group</t>
  </si>
  <si>
    <t>Scope</t>
  </si>
  <si>
    <t>Global + local explanations</t>
  </si>
  <si>
    <t>Method</t>
  </si>
  <si>
    <t>SHAP Kernel</t>
  </si>
  <si>
    <t>Top Drivers</t>
  </si>
  <si>
    <t>Debt-to-income, past defaults</t>
  </si>
  <si>
    <t>Example Case Link</t>
  </si>
  <si>
    <t>Notebook://explain/case_123</t>
  </si>
  <si>
    <t>Model Name/Version</t>
  </si>
  <si>
    <t>LoanApprovalX / v1.2</t>
  </si>
  <si>
    <t>Intended Use</t>
  </si>
  <si>
    <t>SME loan pre-screening</t>
  </si>
  <si>
    <t>Performance (overall/segment)</t>
  </si>
  <si>
    <t>AUC 0.89 / parity diff 0.04</t>
  </si>
  <si>
    <t>Limitations</t>
  </si>
  <si>
    <t>Not validated for consumer loans</t>
  </si>
  <si>
    <t>Dataset Version</t>
  </si>
  <si>
    <t>Loans_2024_v3</t>
  </si>
  <si>
    <t>Code Commit</t>
  </si>
  <si>
    <t>git: a1b2c3d</t>
  </si>
  <si>
    <t>Hyperparams</t>
  </si>
  <si>
    <t>max_depth=6, lr=0.03</t>
  </si>
  <si>
    <t>Evidence Vault Link</t>
  </si>
  <si>
    <t>Vault://models/loanx/v1.2</t>
  </si>
  <si>
    <t>Image/Env</t>
  </si>
  <si>
    <t>training:mlops-ubuntu:22.04</t>
  </si>
  <si>
    <t>Scanner &amp; Version</t>
  </si>
  <si>
    <t>Trivy 0.50</t>
  </si>
  <si>
    <t>Findings by Severity</t>
  </si>
  <si>
    <t>CRIT:0 HIGH:1 MED:3</t>
  </si>
  <si>
    <t>Mitigations</t>
  </si>
  <si>
    <t>Pin numpy==1.26.4</t>
  </si>
  <si>
    <t>API + model endpoints</t>
  </si>
  <si>
    <t>Findings</t>
  </si>
  <si>
    <t>Authz bypass fixed</t>
  </si>
  <si>
    <t>Residual Risk</t>
  </si>
  <si>
    <t>Low</t>
  </si>
  <si>
    <t>Evidence Link</t>
  </si>
  <si>
    <t>Jira://SEC-123</t>
  </si>
  <si>
    <t>System/Store</t>
  </si>
  <si>
    <t>Feature Store</t>
  </si>
  <si>
    <t>PII/Secrets Found</t>
  </si>
  <si>
    <t>None</t>
  </si>
  <si>
    <t>Tool</t>
  </si>
  <si>
    <t>ggshield + custom regex</t>
  </si>
  <si>
    <t>Remediation</t>
  </si>
  <si>
    <t>N/A</t>
  </si>
  <si>
    <t>Test Set</t>
  </si>
  <si>
    <t>Jailbreak bank list v2</t>
  </si>
  <si>
    <t>Safety Metrics</t>
  </si>
  <si>
    <t>Toxicity &lt; 0.01, PII leak 0</t>
  </si>
  <si>
    <t>Blocked Patterns</t>
  </si>
  <si>
    <t>Prompt injection, code exec</t>
  </si>
  <si>
    <t>Gaps &amp; Fixes</t>
  </si>
  <si>
    <t>Added retrieval whitelist</t>
  </si>
  <si>
    <t>Metric</t>
  </si>
  <si>
    <t>P95 latency</t>
  </si>
  <si>
    <t>Target</t>
  </si>
  <si>
    <t>&lt;= 250 ms</t>
  </si>
  <si>
    <t>Measurement</t>
  </si>
  <si>
    <t>Prometheus/Grafana</t>
  </si>
  <si>
    <t>Escalation</t>
  </si>
  <si>
    <t>PagerDuty Sev-2 in 15m</t>
  </si>
  <si>
    <t>Risk</t>
  </si>
  <si>
    <t>Model drift in Q3</t>
  </si>
  <si>
    <t>Likelihood/Impact</t>
  </si>
  <si>
    <t>Med/Med</t>
  </si>
  <si>
    <t>Acceptance Rationale</t>
  </si>
  <si>
    <t>Mitigated via canary</t>
  </si>
  <si>
    <t>Next Review Date</t>
  </si>
  <si>
    <t>2026-01-15</t>
  </si>
  <si>
    <t>Control</t>
  </si>
  <si>
    <t>GDPR Art.5 data minimization</t>
  </si>
  <si>
    <t>Evidence</t>
  </si>
  <si>
    <t>Link to record</t>
  </si>
  <si>
    <t>Exception</t>
  </si>
  <si>
    <t>No</t>
  </si>
  <si>
    <t>System</t>
  </si>
  <si>
    <t>Model Serving API</t>
  </si>
  <si>
    <t>Log Fields</t>
  </si>
  <si>
    <t>req_id, user_id_hash, inference</t>
  </si>
  <si>
    <t>Retention</t>
  </si>
  <si>
    <t>365 days</t>
  </si>
  <si>
    <t>Tamper-Proofing</t>
  </si>
  <si>
    <t>WORM storage</t>
  </si>
  <si>
    <t>Service</t>
  </si>
  <si>
    <t>loanx-serving</t>
  </si>
  <si>
    <t>Runbooks</t>
  </si>
  <si>
    <t>deploy, rollback, scale</t>
  </si>
  <si>
    <t>Dashboards</t>
  </si>
  <si>
    <t>latency, drift, bias</t>
  </si>
  <si>
    <t>Contacts</t>
  </si>
  <si>
    <t>on-call primary/secondary</t>
  </si>
  <si>
    <t>Alert</t>
  </si>
  <si>
    <t>Drift &gt; 0.1</t>
  </si>
  <si>
    <t>Severity</t>
  </si>
  <si>
    <t>Sev-2</t>
  </si>
  <si>
    <t>Channel</t>
  </si>
  <si>
    <t>PagerDuty</t>
  </si>
  <si>
    <t>On-call DS</t>
  </si>
  <si>
    <t>Scenario</t>
  </si>
  <si>
    <t>Performance regression</t>
  </si>
  <si>
    <t>Trigger</t>
  </si>
  <si>
    <t>Latency &gt; 300ms for 10m</t>
  </si>
  <si>
    <t>Steps</t>
  </si>
  <si>
    <t>Revert to v1.1; clear cache</t>
  </si>
  <si>
    <t>Validation</t>
  </si>
  <si>
    <t>Green metrics for 30m</t>
  </si>
  <si>
    <t>Event</t>
  </si>
  <si>
    <t>Model card write</t>
  </si>
  <si>
    <t>Outcome</t>
  </si>
  <si>
    <t>Success</t>
  </si>
  <si>
    <t>Time</t>
  </si>
  <si>
    <t>2025-09-04 13:22</t>
  </si>
  <si>
    <t>Link</t>
  </si>
  <si>
    <t>Vault://events/abc</t>
  </si>
  <si>
    <t>Week</t>
  </si>
  <si>
    <t>2025-W40</t>
  </si>
  <si>
    <t>Primary</t>
  </si>
  <si>
    <t>alice@</t>
  </si>
  <si>
    <t>Secondary</t>
  </si>
  <si>
    <t>bob@</t>
  </si>
  <si>
    <t>Mgmt chain</t>
  </si>
  <si>
    <t>Version</t>
  </si>
  <si>
    <t>v1.2</t>
  </si>
  <si>
    <t>Owners</t>
  </si>
  <si>
    <t>PO, Tech Lead, Gov Officer</t>
  </si>
  <si>
    <t>Criteria Met</t>
  </si>
  <si>
    <t>G0–G4 approved</t>
  </si>
  <si>
    <t>Date</t>
  </si>
  <si>
    <t>2025-09-04</t>
  </si>
  <si>
    <t>Period</t>
  </si>
  <si>
    <t>Q4-2025</t>
  </si>
  <si>
    <t>KPI Summary</t>
  </si>
  <si>
    <t>% approved, incidents</t>
  </si>
  <si>
    <t>Non-Conformities</t>
  </si>
  <si>
    <t>2 open</t>
  </si>
  <si>
    <t>Actions</t>
  </si>
  <si>
    <t>Remediation in progress</t>
  </si>
  <si>
    <t>2025-09-05</t>
  </si>
  <si>
    <t>Parity diff</t>
  </si>
  <si>
    <t>Value</t>
  </si>
  <si>
    <t>0.06</t>
  </si>
  <si>
    <t>Action</t>
  </si>
  <si>
    <t>Investigate segment</t>
  </si>
  <si>
    <t>Date/Time</t>
  </si>
  <si>
    <t>2025-09-06 10:42</t>
  </si>
  <si>
    <t>Incident</t>
  </si>
  <si>
    <t>Latency spike</t>
  </si>
  <si>
    <t>RCA</t>
  </si>
  <si>
    <t>DB connection pool</t>
  </si>
  <si>
    <t>Increase pool size</t>
  </si>
  <si>
    <t>Reason</t>
  </si>
  <si>
    <t>Data drift</t>
  </si>
  <si>
    <t>Dataset/Window</t>
  </si>
  <si>
    <t>Loans_2025_Q3</t>
  </si>
  <si>
    <t>v1.3</t>
  </si>
  <si>
    <t>Approval</t>
  </si>
  <si>
    <t>G3 exception 2025-09-10</t>
  </si>
  <si>
    <t>What Changed</t>
  </si>
  <si>
    <t>New feature set v2</t>
  </si>
  <si>
    <t>Effective Date</t>
  </si>
  <si>
    <t>2025-09-06</t>
  </si>
  <si>
    <t>Links</t>
  </si>
  <si>
    <t>Model Card v1.3, Data Card v2</t>
  </si>
  <si>
    <t>Reviewer Notes</t>
  </si>
  <si>
    <t>OK</t>
  </si>
  <si>
    <t>Continue / Suspend</t>
  </si>
  <si>
    <t>Project suspended if continuous audits fail</t>
  </si>
  <si>
    <t>Ignored drift/bias/compliance incidents</t>
  </si>
  <si>
    <t>Ongoing</t>
  </si>
  <si>
    <t>G5: Continuous Audit</t>
  </si>
  <si>
    <t>Approve / Reject</t>
  </si>
  <si>
    <t>All operational readiness checkpoints pass</t>
  </si>
  <si>
    <t>No rollback plan; monitoring not configured</t>
  </si>
  <si>
    <t>G4: Operational Approval</t>
  </si>
  <si>
    <t>100% of security/compliance checkpoints pass</t>
  </si>
  <si>
    <t>Security/pen-test fail; missing guardrails</t>
  </si>
  <si>
    <t>G3: Risk &amp; Compliance</t>
  </si>
  <si>
    <t>Approve / Rescope / Reject</t>
  </si>
  <si>
    <t>≥80% pass; fairness + explainability must pass</t>
  </si>
  <si>
    <t>Fairness threshold fail; missing explainability</t>
  </si>
  <si>
    <t>G2: Model Build</t>
  </si>
  <si>
    <t>≥90% pass; all high‑risk data mitigated</t>
  </si>
  <si>
    <t>No consent; missing Data Card; GDPR/CCPA/HIPAA non-compliance</t>
  </si>
  <si>
    <t>G1: Data &amp; Policy Compliance</t>
  </si>
  <si>
    <t>≥80% pass; no critical fails</t>
  </si>
  <si>
    <t>Prohibited use case; misalignment with values</t>
  </si>
  <si>
    <t>G0: Ethics Fit</t>
  </si>
  <si>
    <t>Possible Outcomes</t>
  </si>
  <si>
    <t>Approval Rule</t>
  </si>
  <si>
    <t>Critical Blockers</t>
  </si>
  <si>
    <t>Checkpoints (approx)</t>
  </si>
  <si>
    <t>Gate</t>
  </si>
  <si>
    <t>G5</t>
  </si>
  <si>
    <t>G4</t>
  </si>
  <si>
    <t>G3</t>
  </si>
  <si>
    <t>G2</t>
  </si>
  <si>
    <t>G1</t>
  </si>
  <si>
    <t>G0</t>
  </si>
  <si>
    <t>Calculated Decision</t>
  </si>
  <si>
    <t>Critical Fail? (Yes/No)</t>
  </si>
  <si>
    <t>Checkpoints Passed</t>
  </si>
  <si>
    <t>Total Checkpoints</t>
  </si>
  <si>
    <t>90% Human / 10% AI</t>
  </si>
  <si>
    <t>User impact &amp; acceptance criteria; release decisions; stakeholder comms</t>
  </si>
  <si>
    <t>AI Product Managers</t>
  </si>
  <si>
    <t>Project Teams</t>
  </si>
  <si>
    <t>G4, G5</t>
  </si>
  <si>
    <t>60% AI / 40% Human</t>
  </si>
  <si>
    <t>Monitoring, alerting, rollout/rollback; evidence vault integration</t>
  </si>
  <si>
    <t>MLOps / DevOps Engineers</t>
  </si>
  <si>
    <t>50% AI / 50% Human</t>
  </si>
  <si>
    <t>Implement fairness, robustness, explainability; address findings</t>
  </si>
  <si>
    <t>Data Scientists &amp; ML Engineers</t>
  </si>
  <si>
    <t>G0–G4</t>
  </si>
  <si>
    <t>80% Human / 20% AI</t>
  </si>
  <si>
    <t>Accountable for governance completion; coordinate artifacts and fixes</t>
  </si>
  <si>
    <t>AI Project Leads (Responsible Owners)</t>
  </si>
  <si>
    <t>G2, G3, G5</t>
  </si>
  <si>
    <t>Model/Data Cards; explainability packs; scorecards</t>
  </si>
  <si>
    <t>Transparency Specialists</t>
  </si>
  <si>
    <t>Operational Enablers</t>
  </si>
  <si>
    <t>G2, G5</t>
  </si>
  <si>
    <t>Bias detection; mitigation strategy; ethical impact assessments</t>
  </si>
  <si>
    <t>Fairness &amp; Ethics Leads</t>
  </si>
  <si>
    <t>G3, G4, G5</t>
  </si>
  <si>
    <t>80% AI / 20% Human</t>
  </si>
  <si>
    <t>Threat modeling; pen‑tests; data protection; incident response</t>
  </si>
  <si>
    <t>Security &amp; Privacy Leads</t>
  </si>
  <si>
    <t>G3, G5</t>
  </si>
  <si>
    <t>70% AI / 30% Human</t>
  </si>
  <si>
    <t>Maintain risk register; audits; regulatory reporting; monitor KRIs</t>
  </si>
  <si>
    <t>Risk &amp; Compliance Managers</t>
  </si>
  <si>
    <t>50% Human / 50% AI</t>
  </si>
  <si>
    <t>Domain compliance checks; validate fairness/impact; approve domain risks</t>
  </si>
  <si>
    <t>Responsible AI Officers (Domain)</t>
  </si>
  <si>
    <t>Governance Leadership</t>
  </si>
  <si>
    <t>60% Human / 40% AI</t>
  </si>
  <si>
    <t>Own framework; run gates; ensure adoption; escalate issues</t>
  </si>
  <si>
    <t>Head of AI Governance / Governance Officer</t>
  </si>
  <si>
    <t>G0, G3, G5</t>
  </si>
  <si>
    <t>100% Human</t>
  </si>
  <si>
    <t>Approve high‑risk projects; adjudicate exceptions; quarterly reviews</t>
  </si>
  <si>
    <t>Executive Oversight</t>
  </si>
  <si>
    <t>G0–G5 (oversight)</t>
  </si>
  <si>
    <t>Set AI risk appetite and policy; sponsor governance; board reporting</t>
  </si>
  <si>
    <t>Chief AI Officer (CDAO)</t>
  </si>
  <si>
    <t>Involved Gates</t>
  </si>
  <si>
    <t>Automation vs Human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</si>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</sst>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1"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0440-3179-4F28-92AC-4E1D23FF63E2}">
  <sheetPr>
    <tabColor rgb="FF00B050"/>
  </sheetPr>
  <dimension ref="A1:E7"/>
  <sheetViews>
    <sheetView zoomScale="145" zoomScaleNormal="145" workbookViewId="0">
      <selection activeCell="D13" sqref="D13"/>
    </sheetView>
  </sheetViews>
  <sheetFormatPr defaultRowHeight="14.4" x14ac:dyDescent="0.3"/>
  <cols>
    <col min="1" max="1" width="25.5546875" style="3" bestFit="1" customWidth="1"/>
    <col min="2" max="2" width="9.6640625" style="3" customWidth="1"/>
    <col min="3" max="3" width="57" style="3" bestFit="1" customWidth="1"/>
    <col min="4" max="4" width="39.44140625" style="3" bestFit="1" customWidth="1"/>
    <col min="5" max="5" width="23.44140625" style="3" bestFit="1" customWidth="1"/>
    <col min="6" max="16384" width="8.88671875" style="3"/>
  </cols>
  <sheetData>
    <row r="1" spans="1:5" ht="43.2" x14ac:dyDescent="0.3">
      <c r="A1" s="2" t="s">
        <v>420</v>
      </c>
      <c r="B1" s="2" t="s">
        <v>419</v>
      </c>
      <c r="C1" s="2" t="s">
        <v>418</v>
      </c>
      <c r="D1" s="2" t="s">
        <v>417</v>
      </c>
      <c r="E1" s="2" t="s">
        <v>416</v>
      </c>
    </row>
    <row r="2" spans="1:5" x14ac:dyDescent="0.3">
      <c r="A2" s="3" t="s">
        <v>415</v>
      </c>
      <c r="B2" s="3">
        <v>10</v>
      </c>
      <c r="C2" s="3" t="s">
        <v>414</v>
      </c>
      <c r="D2" s="3" t="s">
        <v>413</v>
      </c>
      <c r="E2" s="3" t="s">
        <v>406</v>
      </c>
    </row>
    <row r="3" spans="1:5" x14ac:dyDescent="0.3">
      <c r="A3" s="3" t="s">
        <v>412</v>
      </c>
      <c r="B3" s="3">
        <v>10</v>
      </c>
      <c r="C3" s="3" t="s">
        <v>411</v>
      </c>
      <c r="D3" s="3" t="s">
        <v>410</v>
      </c>
      <c r="E3" s="3" t="s">
        <v>406</v>
      </c>
    </row>
    <row r="4" spans="1:5" x14ac:dyDescent="0.3">
      <c r="A4" s="3" t="s">
        <v>409</v>
      </c>
      <c r="B4" s="3">
        <v>12</v>
      </c>
      <c r="C4" s="3" t="s">
        <v>408</v>
      </c>
      <c r="D4" s="3" t="s">
        <v>407</v>
      </c>
      <c r="E4" s="3" t="s">
        <v>406</v>
      </c>
    </row>
    <row r="5" spans="1:5" x14ac:dyDescent="0.3">
      <c r="A5" s="3" t="s">
        <v>405</v>
      </c>
      <c r="B5" s="3">
        <v>8</v>
      </c>
      <c r="C5" s="3" t="s">
        <v>404</v>
      </c>
      <c r="D5" s="3" t="s">
        <v>403</v>
      </c>
      <c r="E5" s="3" t="s">
        <v>399</v>
      </c>
    </row>
    <row r="6" spans="1:5" x14ac:dyDescent="0.3">
      <c r="A6" s="3" t="s">
        <v>402</v>
      </c>
      <c r="B6" s="3">
        <v>6</v>
      </c>
      <c r="C6" s="3" t="s">
        <v>401</v>
      </c>
      <c r="D6" s="3" t="s">
        <v>400</v>
      </c>
      <c r="E6" s="3" t="s">
        <v>399</v>
      </c>
    </row>
    <row r="7" spans="1:5" x14ac:dyDescent="0.3">
      <c r="A7" s="3" t="s">
        <v>398</v>
      </c>
      <c r="B7" s="3" t="s">
        <v>397</v>
      </c>
      <c r="C7" s="3" t="s">
        <v>396</v>
      </c>
      <c r="D7" s="3" t="s">
        <v>395</v>
      </c>
      <c r="E7" s="3" t="s">
        <v>394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89</v>
      </c>
      <c r="B2" t="s">
        <v>33</v>
      </c>
      <c r="C2" t="s">
        <v>34</v>
      </c>
      <c r="D2" t="s">
        <v>90</v>
      </c>
    </row>
    <row r="3" spans="1:4" x14ac:dyDescent="0.3">
      <c r="A3" t="s">
        <v>91</v>
      </c>
      <c r="B3" t="s">
        <v>33</v>
      </c>
      <c r="C3" t="s">
        <v>34</v>
      </c>
      <c r="D3" t="s">
        <v>92</v>
      </c>
    </row>
    <row r="4" spans="1:4" x14ac:dyDescent="0.3">
      <c r="A4" t="s">
        <v>93</v>
      </c>
      <c r="B4" t="s">
        <v>33</v>
      </c>
      <c r="C4" t="s">
        <v>34</v>
      </c>
      <c r="D4" t="s">
        <v>94</v>
      </c>
    </row>
    <row r="5" spans="1:4" x14ac:dyDescent="0.3">
      <c r="A5" t="s">
        <v>95</v>
      </c>
      <c r="B5" t="s">
        <v>33</v>
      </c>
      <c r="C5" t="s">
        <v>34</v>
      </c>
      <c r="D5" t="s">
        <v>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97</v>
      </c>
      <c r="B2" t="s">
        <v>48</v>
      </c>
      <c r="C2" t="s">
        <v>34</v>
      </c>
      <c r="D2" t="s">
        <v>98</v>
      </c>
    </row>
    <row r="3" spans="1:4" x14ac:dyDescent="0.3">
      <c r="A3" t="s">
        <v>99</v>
      </c>
      <c r="B3" t="s">
        <v>48</v>
      </c>
      <c r="C3" t="s">
        <v>34</v>
      </c>
      <c r="D3" t="s">
        <v>100</v>
      </c>
    </row>
    <row r="4" spans="1:4" x14ac:dyDescent="0.3">
      <c r="A4" t="s">
        <v>101</v>
      </c>
      <c r="B4" t="s">
        <v>48</v>
      </c>
      <c r="C4" t="s">
        <v>34</v>
      </c>
      <c r="D4" t="s">
        <v>102</v>
      </c>
    </row>
    <row r="5" spans="1:4" x14ac:dyDescent="0.3">
      <c r="A5" t="s">
        <v>103</v>
      </c>
      <c r="B5" t="s">
        <v>48</v>
      </c>
      <c r="C5" t="s">
        <v>34</v>
      </c>
      <c r="D5" t="s">
        <v>104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105</v>
      </c>
      <c r="B2" t="s">
        <v>34</v>
      </c>
      <c r="C2" t="s">
        <v>11</v>
      </c>
      <c r="D2" t="s">
        <v>106</v>
      </c>
    </row>
    <row r="3" spans="1:4" x14ac:dyDescent="0.3">
      <c r="A3" t="s">
        <v>107</v>
      </c>
      <c r="B3" t="s">
        <v>34</v>
      </c>
      <c r="C3" t="s">
        <v>11</v>
      </c>
      <c r="D3" t="s">
        <v>108</v>
      </c>
    </row>
    <row r="4" spans="1:4" x14ac:dyDescent="0.3">
      <c r="A4" t="s">
        <v>109</v>
      </c>
      <c r="B4" t="s">
        <v>34</v>
      </c>
      <c r="C4" t="s">
        <v>11</v>
      </c>
      <c r="D4" t="s">
        <v>110</v>
      </c>
    </row>
    <row r="5" spans="1:4" x14ac:dyDescent="0.3">
      <c r="A5" t="s">
        <v>111</v>
      </c>
      <c r="B5" t="s">
        <v>34</v>
      </c>
      <c r="C5" t="s">
        <v>11</v>
      </c>
      <c r="D5" t="s">
        <v>112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113</v>
      </c>
      <c r="B2" t="s">
        <v>33</v>
      </c>
      <c r="C2" t="s">
        <v>21</v>
      </c>
      <c r="D2" t="s">
        <v>114</v>
      </c>
    </row>
    <row r="3" spans="1:4" x14ac:dyDescent="0.3">
      <c r="A3" t="s">
        <v>115</v>
      </c>
      <c r="B3" t="s">
        <v>33</v>
      </c>
      <c r="C3" t="s">
        <v>21</v>
      </c>
      <c r="D3" t="s">
        <v>116</v>
      </c>
    </row>
    <row r="4" spans="1:4" x14ac:dyDescent="0.3">
      <c r="A4" t="s">
        <v>117</v>
      </c>
      <c r="B4" t="s">
        <v>33</v>
      </c>
      <c r="C4" t="s">
        <v>21</v>
      </c>
      <c r="D4" t="s">
        <v>118</v>
      </c>
    </row>
    <row r="5" spans="1:4" x14ac:dyDescent="0.3">
      <c r="A5" t="s">
        <v>119</v>
      </c>
      <c r="B5" t="s">
        <v>33</v>
      </c>
      <c r="C5" t="s">
        <v>21</v>
      </c>
      <c r="D5" t="s">
        <v>110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120</v>
      </c>
      <c r="B2" t="s">
        <v>33</v>
      </c>
      <c r="C2" t="s">
        <v>11</v>
      </c>
      <c r="D2" t="s">
        <v>121</v>
      </c>
    </row>
    <row r="3" spans="1:4" x14ac:dyDescent="0.3">
      <c r="A3" t="s">
        <v>122</v>
      </c>
      <c r="B3" t="s">
        <v>33</v>
      </c>
      <c r="C3" t="s">
        <v>11</v>
      </c>
      <c r="D3" t="s">
        <v>123</v>
      </c>
    </row>
    <row r="4" spans="1:4" x14ac:dyDescent="0.3">
      <c r="A4" t="s">
        <v>124</v>
      </c>
      <c r="B4" t="s">
        <v>33</v>
      </c>
      <c r="C4" t="s">
        <v>11</v>
      </c>
      <c r="D4" t="s">
        <v>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>
      <selection activeCell="B21" sqref="B21"/>
    </sheetView>
  </sheetViews>
  <sheetFormatPr defaultRowHeight="14.4" x14ac:dyDescent="0.3"/>
  <sheetData>
    <row r="1" spans="1:3" x14ac:dyDescent="0.3">
      <c r="A1" t="s">
        <v>85</v>
      </c>
      <c r="B1" t="s">
        <v>126</v>
      </c>
      <c r="C1" t="s">
        <v>127</v>
      </c>
    </row>
    <row r="2" spans="1:3" x14ac:dyDescent="0.3">
      <c r="A2" t="s">
        <v>21</v>
      </c>
      <c r="B2" t="s">
        <v>128</v>
      </c>
      <c r="C2" t="s">
        <v>129</v>
      </c>
    </row>
    <row r="3" spans="1:3" x14ac:dyDescent="0.3">
      <c r="A3" t="s">
        <v>11</v>
      </c>
      <c r="B3" t="s">
        <v>130</v>
      </c>
      <c r="C3" t="s">
        <v>131</v>
      </c>
    </row>
    <row r="4" spans="1:3" x14ac:dyDescent="0.3">
      <c r="A4" t="s">
        <v>34</v>
      </c>
      <c r="B4" t="s">
        <v>132</v>
      </c>
      <c r="C4" t="s">
        <v>133</v>
      </c>
    </row>
    <row r="5" spans="1:3" x14ac:dyDescent="0.3">
      <c r="A5" t="s">
        <v>33</v>
      </c>
      <c r="B5" t="s">
        <v>134</v>
      </c>
      <c r="C5" t="s">
        <v>135</v>
      </c>
    </row>
    <row r="6" spans="1:3" x14ac:dyDescent="0.3">
      <c r="A6" t="s">
        <v>48</v>
      </c>
      <c r="B6" t="s">
        <v>136</v>
      </c>
      <c r="C6" t="s">
        <v>137</v>
      </c>
    </row>
    <row r="7" spans="1:3" x14ac:dyDescent="0.3">
      <c r="A7" t="s">
        <v>138</v>
      </c>
      <c r="B7" t="s">
        <v>139</v>
      </c>
      <c r="C7" t="s">
        <v>140</v>
      </c>
    </row>
    <row r="8" spans="1:3" x14ac:dyDescent="0.3">
      <c r="A8" t="s">
        <v>28</v>
      </c>
      <c r="B8" t="s">
        <v>141</v>
      </c>
      <c r="C8" t="s">
        <v>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"/>
  <sheetViews>
    <sheetView workbookViewId="0">
      <selection activeCell="B21" sqref="B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143</v>
      </c>
      <c r="B2" t="s">
        <v>144</v>
      </c>
      <c r="C2" t="s">
        <v>8</v>
      </c>
      <c r="D2" t="s">
        <v>145</v>
      </c>
      <c r="E2" t="s">
        <v>48</v>
      </c>
      <c r="F2" t="s">
        <v>34</v>
      </c>
    </row>
    <row r="3" spans="1:6" x14ac:dyDescent="0.3">
      <c r="A3" t="s">
        <v>146</v>
      </c>
      <c r="B3" t="s">
        <v>147</v>
      </c>
      <c r="C3" t="s">
        <v>8</v>
      </c>
      <c r="D3" t="s">
        <v>148</v>
      </c>
      <c r="E3" t="s">
        <v>48</v>
      </c>
      <c r="F3" t="s">
        <v>34</v>
      </c>
    </row>
    <row r="4" spans="1:6" x14ac:dyDescent="0.3">
      <c r="A4" t="s">
        <v>149</v>
      </c>
      <c r="B4" t="s">
        <v>150</v>
      </c>
      <c r="C4" t="s">
        <v>8</v>
      </c>
      <c r="D4" t="s">
        <v>145</v>
      </c>
      <c r="E4" t="s">
        <v>151</v>
      </c>
      <c r="F4" t="s">
        <v>11</v>
      </c>
    </row>
    <row r="5" spans="1:6" x14ac:dyDescent="0.3">
      <c r="A5" t="s">
        <v>152</v>
      </c>
      <c r="B5" t="s">
        <v>153</v>
      </c>
      <c r="C5" t="s">
        <v>8</v>
      </c>
      <c r="D5" t="s">
        <v>154</v>
      </c>
      <c r="E5" t="s">
        <v>48</v>
      </c>
      <c r="F5" t="s">
        <v>151</v>
      </c>
    </row>
    <row r="6" spans="1:6" x14ac:dyDescent="0.3">
      <c r="A6" t="s">
        <v>155</v>
      </c>
      <c r="B6" t="s">
        <v>156</v>
      </c>
      <c r="C6" t="s">
        <v>8</v>
      </c>
      <c r="D6" t="s">
        <v>157</v>
      </c>
      <c r="E6" t="s">
        <v>48</v>
      </c>
      <c r="F6" t="s">
        <v>11</v>
      </c>
    </row>
    <row r="7" spans="1:6" x14ac:dyDescent="0.3">
      <c r="A7" t="s">
        <v>158</v>
      </c>
      <c r="B7" t="s">
        <v>159</v>
      </c>
      <c r="C7" t="s">
        <v>8</v>
      </c>
      <c r="D7" t="s">
        <v>160</v>
      </c>
      <c r="E7" t="s">
        <v>161</v>
      </c>
      <c r="F7" t="s">
        <v>151</v>
      </c>
    </row>
  </sheetData>
  <dataValidations count="1">
    <dataValidation type="list" allowBlank="1" showInputMessage="1" showErrorMessage="1" sqref="E2 F2 E3 F3 E4 F4 E5 F5 E6 F6 E7 F7 E8 F8" xr:uid="{00000000-0002-0000-0C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sqref="A1:XFD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162</v>
      </c>
      <c r="B2" t="s">
        <v>163</v>
      </c>
      <c r="C2" t="s">
        <v>8</v>
      </c>
      <c r="D2" t="s">
        <v>164</v>
      </c>
      <c r="E2" t="s">
        <v>161</v>
      </c>
      <c r="F2" t="s">
        <v>11</v>
      </c>
    </row>
    <row r="3" spans="1:6" x14ac:dyDescent="0.3">
      <c r="A3" t="s">
        <v>165</v>
      </c>
      <c r="B3" t="s">
        <v>166</v>
      </c>
      <c r="C3" t="s">
        <v>8</v>
      </c>
      <c r="D3" t="s">
        <v>167</v>
      </c>
      <c r="E3" t="s">
        <v>33</v>
      </c>
      <c r="F3" t="s">
        <v>11</v>
      </c>
    </row>
    <row r="4" spans="1:6" x14ac:dyDescent="0.3">
      <c r="A4" t="s">
        <v>168</v>
      </c>
      <c r="B4" t="s">
        <v>169</v>
      </c>
      <c r="C4" t="s">
        <v>8</v>
      </c>
      <c r="D4" t="s">
        <v>170</v>
      </c>
      <c r="E4" t="s">
        <v>161</v>
      </c>
      <c r="F4" t="s">
        <v>34</v>
      </c>
    </row>
    <row r="5" spans="1:6" x14ac:dyDescent="0.3">
      <c r="A5" t="s">
        <v>171</v>
      </c>
      <c r="B5" t="s">
        <v>172</v>
      </c>
      <c r="C5" t="s">
        <v>8</v>
      </c>
      <c r="D5" t="s">
        <v>173</v>
      </c>
      <c r="E5" t="s">
        <v>10</v>
      </c>
      <c r="F5" t="s">
        <v>21</v>
      </c>
    </row>
    <row r="6" spans="1:6" x14ac:dyDescent="0.3">
      <c r="A6" t="s">
        <v>174</v>
      </c>
      <c r="B6" t="s">
        <v>175</v>
      </c>
      <c r="C6" t="s">
        <v>8</v>
      </c>
      <c r="D6" t="s">
        <v>176</v>
      </c>
      <c r="E6" t="s">
        <v>11</v>
      </c>
      <c r="F6" t="s">
        <v>21</v>
      </c>
    </row>
    <row r="7" spans="1:6" x14ac:dyDescent="0.3">
      <c r="A7" t="s">
        <v>177</v>
      </c>
      <c r="B7" t="s">
        <v>178</v>
      </c>
      <c r="C7" t="s">
        <v>8</v>
      </c>
      <c r="D7" t="s">
        <v>179</v>
      </c>
      <c r="E7" t="s">
        <v>33</v>
      </c>
      <c r="F7" t="s">
        <v>11</v>
      </c>
    </row>
    <row r="8" spans="1:6" x14ac:dyDescent="0.3">
      <c r="A8" t="s">
        <v>180</v>
      </c>
      <c r="B8" t="s">
        <v>181</v>
      </c>
      <c r="C8" t="s">
        <v>8</v>
      </c>
      <c r="D8" t="s">
        <v>182</v>
      </c>
      <c r="E8" t="s">
        <v>183</v>
      </c>
      <c r="F8" t="s">
        <v>11</v>
      </c>
    </row>
  </sheetData>
  <dataValidations count="1">
    <dataValidation type="list" allowBlank="1" showInputMessage="1" showErrorMessage="1" sqref="E2 F2 E3 F3 E4 F4 E5 F5 E6 F6 E7 F7 E8 F8" xr:uid="{00000000-0002-0000-0D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B2" sqref="B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184</v>
      </c>
      <c r="B2" t="s">
        <v>185</v>
      </c>
      <c r="C2" t="s">
        <v>8</v>
      </c>
      <c r="D2" t="s">
        <v>186</v>
      </c>
      <c r="E2" t="s">
        <v>183</v>
      </c>
      <c r="F2" t="s">
        <v>10</v>
      </c>
    </row>
    <row r="3" spans="1:6" x14ac:dyDescent="0.3">
      <c r="A3" t="s">
        <v>187</v>
      </c>
      <c r="B3" t="s">
        <v>188</v>
      </c>
      <c r="C3" t="s">
        <v>8</v>
      </c>
      <c r="D3" t="s">
        <v>189</v>
      </c>
      <c r="E3" t="s">
        <v>183</v>
      </c>
      <c r="F3" t="s">
        <v>11</v>
      </c>
    </row>
    <row r="4" spans="1:6" x14ac:dyDescent="0.3">
      <c r="A4" t="s">
        <v>190</v>
      </c>
      <c r="B4" t="s">
        <v>191</v>
      </c>
      <c r="C4" t="s">
        <v>8</v>
      </c>
      <c r="D4" t="s">
        <v>192</v>
      </c>
      <c r="E4" t="s">
        <v>151</v>
      </c>
      <c r="F4" t="s">
        <v>10</v>
      </c>
    </row>
    <row r="5" spans="1:6" x14ac:dyDescent="0.3">
      <c r="A5" t="s">
        <v>193</v>
      </c>
      <c r="B5" t="s">
        <v>194</v>
      </c>
      <c r="C5" t="s">
        <v>8</v>
      </c>
      <c r="D5" t="s">
        <v>195</v>
      </c>
      <c r="E5" t="s">
        <v>183</v>
      </c>
      <c r="F5" t="s">
        <v>11</v>
      </c>
    </row>
    <row r="6" spans="1:6" x14ac:dyDescent="0.3">
      <c r="A6" t="s">
        <v>196</v>
      </c>
      <c r="B6" t="s">
        <v>197</v>
      </c>
      <c r="C6" t="s">
        <v>8</v>
      </c>
      <c r="D6" t="s">
        <v>198</v>
      </c>
      <c r="E6" t="s">
        <v>10</v>
      </c>
      <c r="F6" t="s">
        <v>11</v>
      </c>
    </row>
    <row r="7" spans="1:6" x14ac:dyDescent="0.3">
      <c r="A7" t="s">
        <v>199</v>
      </c>
      <c r="B7" t="s">
        <v>200</v>
      </c>
      <c r="C7" t="s">
        <v>8</v>
      </c>
      <c r="D7" t="s">
        <v>201</v>
      </c>
      <c r="E7" t="s">
        <v>10</v>
      </c>
      <c r="F7" t="s">
        <v>21</v>
      </c>
    </row>
  </sheetData>
  <dataValidations count="1">
    <dataValidation type="list" allowBlank="1" showInputMessage="1" showErrorMessage="1" sqref="E2 F2 E3 F3 E4 F4 E5 F5 E6 F6 E7 F7 E8 F8" xr:uid="{00000000-0002-0000-0E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21" sqref="B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202</v>
      </c>
      <c r="B2" t="s">
        <v>203</v>
      </c>
      <c r="C2" t="s">
        <v>8</v>
      </c>
      <c r="D2" t="s">
        <v>204</v>
      </c>
      <c r="E2" t="s">
        <v>183</v>
      </c>
      <c r="F2" t="s">
        <v>11</v>
      </c>
    </row>
    <row r="3" spans="1:6" x14ac:dyDescent="0.3">
      <c r="A3" t="s">
        <v>205</v>
      </c>
      <c r="B3" t="s">
        <v>206</v>
      </c>
      <c r="C3" t="s">
        <v>8</v>
      </c>
      <c r="D3" t="s">
        <v>207</v>
      </c>
      <c r="E3" t="s">
        <v>183</v>
      </c>
      <c r="F3" t="s">
        <v>34</v>
      </c>
    </row>
    <row r="4" spans="1:6" x14ac:dyDescent="0.3">
      <c r="A4" t="s">
        <v>208</v>
      </c>
      <c r="B4" t="s">
        <v>209</v>
      </c>
      <c r="C4" t="s">
        <v>8</v>
      </c>
      <c r="D4" t="s">
        <v>204</v>
      </c>
      <c r="E4" t="s">
        <v>11</v>
      </c>
      <c r="F4" t="s">
        <v>21</v>
      </c>
    </row>
    <row r="5" spans="1:6" x14ac:dyDescent="0.3">
      <c r="A5" t="s">
        <v>210</v>
      </c>
      <c r="B5" t="s">
        <v>211</v>
      </c>
      <c r="C5" t="s">
        <v>8</v>
      </c>
      <c r="D5" t="s">
        <v>212</v>
      </c>
      <c r="E5" t="s">
        <v>183</v>
      </c>
      <c r="F5" t="s">
        <v>11</v>
      </c>
    </row>
    <row r="6" spans="1:6" x14ac:dyDescent="0.3">
      <c r="A6" t="s">
        <v>213</v>
      </c>
      <c r="B6" t="s">
        <v>214</v>
      </c>
      <c r="C6" t="s">
        <v>8</v>
      </c>
      <c r="D6" t="s">
        <v>215</v>
      </c>
      <c r="E6" t="s">
        <v>48</v>
      </c>
      <c r="F6" t="s">
        <v>11</v>
      </c>
    </row>
    <row r="7" spans="1:6" x14ac:dyDescent="0.3">
      <c r="A7" t="s">
        <v>216</v>
      </c>
      <c r="B7" t="s">
        <v>217</v>
      </c>
      <c r="C7" t="s">
        <v>8</v>
      </c>
      <c r="D7" t="s">
        <v>218</v>
      </c>
      <c r="E7" t="s">
        <v>48</v>
      </c>
      <c r="F7" t="s">
        <v>11</v>
      </c>
    </row>
  </sheetData>
  <dataValidations count="1">
    <dataValidation type="list" allowBlank="1" showInputMessage="1" showErrorMessage="1" sqref="E2 F2 E3 F3 E4 F4 E5 F5 E6 F6 E7 F7 E8 F8" xr:uid="{00000000-0002-0000-0F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41F3-F111-4D83-BECB-944750746D3E}">
  <sheetPr>
    <tabColor rgb="FF00B050"/>
  </sheetPr>
  <dimension ref="A1:E7"/>
  <sheetViews>
    <sheetView zoomScale="160" zoomScaleNormal="160" workbookViewId="0">
      <selection activeCell="C13" sqref="C13"/>
    </sheetView>
  </sheetViews>
  <sheetFormatPr defaultRowHeight="14.4" x14ac:dyDescent="0.3"/>
  <cols>
    <col min="2" max="2" width="8.88671875" style="3"/>
    <col min="3" max="3" width="17.77734375" bestFit="1" customWidth="1"/>
    <col min="4" max="4" width="18.88671875" bestFit="1" customWidth="1"/>
    <col min="5" max="5" width="17.44140625" bestFit="1" customWidth="1"/>
  </cols>
  <sheetData>
    <row r="1" spans="1:5" ht="43.2" x14ac:dyDescent="0.3">
      <c r="A1" s="1" t="s">
        <v>420</v>
      </c>
      <c r="B1" s="2" t="s">
        <v>430</v>
      </c>
      <c r="C1" s="1" t="s">
        <v>429</v>
      </c>
      <c r="D1" s="1" t="s">
        <v>428</v>
      </c>
      <c r="E1" s="1" t="s">
        <v>427</v>
      </c>
    </row>
    <row r="2" spans="1:5" x14ac:dyDescent="0.3">
      <c r="A2" t="s">
        <v>426</v>
      </c>
      <c r="B2" s="3">
        <v>10</v>
      </c>
      <c r="E2" t="str">
        <f>IF(D2="Yes","Reject",IFERROR(IF(C2/B2&gt;=0.8,"Approve","Rescope"),"Rescope"))</f>
        <v>Rescope</v>
      </c>
    </row>
    <row r="3" spans="1:5" x14ac:dyDescent="0.3">
      <c r="A3" t="s">
        <v>425</v>
      </c>
      <c r="B3" s="3">
        <v>10</v>
      </c>
      <c r="E3" t="str">
        <f>IF(D3="Yes","Reject",IFERROR(IF(C3/B3&gt;=0.9,"Approve","Rescope"),"Rescope"))</f>
        <v>Rescope</v>
      </c>
    </row>
    <row r="4" spans="1:5" x14ac:dyDescent="0.3">
      <c r="A4" t="s">
        <v>424</v>
      </c>
      <c r="B4" s="3">
        <v>12</v>
      </c>
      <c r="E4" t="str">
        <f>IF(D4="Yes","Reject",IFERROR(IF(C4/B4&gt;=0.8,"Approve","Rescope"),"Rescope"))</f>
        <v>Rescope</v>
      </c>
    </row>
    <row r="5" spans="1:5" x14ac:dyDescent="0.3">
      <c r="A5" t="s">
        <v>423</v>
      </c>
      <c r="B5" s="3">
        <v>8</v>
      </c>
      <c r="E5" t="str">
        <f>IF(D5="Yes","Reject",IFERROR(IF(C5=B5,"Approve","Reject"),"Reject"))</f>
        <v>Reject</v>
      </c>
    </row>
    <row r="6" spans="1:5" x14ac:dyDescent="0.3">
      <c r="A6" t="s">
        <v>422</v>
      </c>
      <c r="B6" s="3">
        <v>6</v>
      </c>
      <c r="E6" t="str">
        <f>IF(D6="Yes","Reject",IFERROR(IF(C6=B6,"Approve","Reject"),"Reject"))</f>
        <v>Reject</v>
      </c>
    </row>
    <row r="7" spans="1:5" x14ac:dyDescent="0.3">
      <c r="A7" t="s">
        <v>421</v>
      </c>
      <c r="E7" t="str">
        <f>IF(D7="Yes","Suspend","Continue")</f>
        <v>Continue</v>
      </c>
    </row>
  </sheetData>
  <conditionalFormatting sqref="E2:E7">
    <cfRule type="cellIs" dxfId="10" priority="1" stopIfTrue="1" operator="equal">
      <formula>"Approve"</formula>
    </cfRule>
    <cfRule type="cellIs" dxfId="9" priority="2" stopIfTrue="1" operator="equal">
      <formula>"Continue"</formula>
    </cfRule>
    <cfRule type="cellIs" dxfId="8" priority="3" stopIfTrue="1" operator="equal">
      <formula>"Rescope"</formula>
    </cfRule>
    <cfRule type="cellIs" dxfId="7" priority="4" stopIfTrue="1" operator="equal">
      <formula>"Reject"</formula>
    </cfRule>
    <cfRule type="cellIs" dxfId="6" priority="5" stopIfTrue="1" operator="equal">
      <formula>"Suspend"</formula>
    </cfRule>
  </conditionalFormatting>
  <dataValidations count="2">
    <dataValidation type="list" allowBlank="1" showInputMessage="1" showErrorMessage="1" sqref="D2:D7" xr:uid="{A9D5F31F-7EB2-40B8-9D74-48263B4D018D}">
      <formula1>"Yes,No"</formula1>
    </dataValidation>
    <dataValidation type="whole" allowBlank="1" showInputMessage="1" showErrorMessage="1" sqref="C2:C6" xr:uid="{D0E270CD-DDAD-44A0-9AF6-A9EF04A339AF}">
      <formula1>0</formula1>
      <formula2>100</formula2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219</v>
      </c>
      <c r="B2" t="s">
        <v>48</v>
      </c>
      <c r="C2" t="s">
        <v>34</v>
      </c>
      <c r="D2" t="s">
        <v>220</v>
      </c>
    </row>
    <row r="3" spans="1:4" x14ac:dyDescent="0.3">
      <c r="A3" t="s">
        <v>221</v>
      </c>
      <c r="B3" t="s">
        <v>48</v>
      </c>
      <c r="C3" t="s">
        <v>34</v>
      </c>
      <c r="D3" t="s">
        <v>222</v>
      </c>
    </row>
    <row r="4" spans="1:4" x14ac:dyDescent="0.3">
      <c r="A4" t="s">
        <v>223</v>
      </c>
      <c r="B4" t="s">
        <v>48</v>
      </c>
      <c r="C4" t="s">
        <v>34</v>
      </c>
      <c r="D4" t="s">
        <v>224</v>
      </c>
    </row>
    <row r="5" spans="1:4" x14ac:dyDescent="0.3">
      <c r="A5" t="s">
        <v>225</v>
      </c>
      <c r="B5" t="s">
        <v>48</v>
      </c>
      <c r="C5" t="s">
        <v>34</v>
      </c>
      <c r="D5" t="s">
        <v>226</v>
      </c>
    </row>
  </sheetData>
  <dataValidations count="1">
    <dataValidation type="list" allowBlank="1" showInputMessage="1" showErrorMessage="1" sqref="B2 C2 B3 C3 B4 C4 B5 C5" xr:uid="{00000000-0002-0000-10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227</v>
      </c>
      <c r="B2" t="s">
        <v>48</v>
      </c>
      <c r="C2" t="s">
        <v>34</v>
      </c>
      <c r="D2" t="s">
        <v>228</v>
      </c>
    </row>
    <row r="3" spans="1:4" x14ac:dyDescent="0.3">
      <c r="A3" t="s">
        <v>229</v>
      </c>
      <c r="B3" t="s">
        <v>48</v>
      </c>
      <c r="C3" t="s">
        <v>34</v>
      </c>
      <c r="D3" t="s">
        <v>230</v>
      </c>
    </row>
    <row r="4" spans="1:4" x14ac:dyDescent="0.3">
      <c r="A4" t="s">
        <v>231</v>
      </c>
      <c r="B4" t="s">
        <v>48</v>
      </c>
      <c r="C4" t="s">
        <v>34</v>
      </c>
      <c r="D4" t="s">
        <v>232</v>
      </c>
    </row>
    <row r="5" spans="1:4" x14ac:dyDescent="0.3">
      <c r="A5" t="s">
        <v>233</v>
      </c>
      <c r="B5" t="s">
        <v>48</v>
      </c>
      <c r="C5" t="s">
        <v>34</v>
      </c>
      <c r="D5" t="s">
        <v>234</v>
      </c>
    </row>
  </sheetData>
  <dataValidations count="1">
    <dataValidation type="list" allowBlank="1" showInputMessage="1" showErrorMessage="1" sqref="B2 C2 B3 C3 B4 C4 B5 C5" xr:uid="{00000000-0002-0000-11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235</v>
      </c>
      <c r="B2" t="s">
        <v>48</v>
      </c>
      <c r="C2" t="s">
        <v>151</v>
      </c>
      <c r="D2" t="s">
        <v>236</v>
      </c>
    </row>
    <row r="3" spans="1:4" x14ac:dyDescent="0.3">
      <c r="A3" t="s">
        <v>237</v>
      </c>
      <c r="B3" t="s">
        <v>48</v>
      </c>
      <c r="C3" t="s">
        <v>151</v>
      </c>
      <c r="D3" t="s">
        <v>238</v>
      </c>
    </row>
    <row r="4" spans="1:4" x14ac:dyDescent="0.3">
      <c r="A4" t="s">
        <v>239</v>
      </c>
      <c r="B4" t="s">
        <v>48</v>
      </c>
      <c r="C4" t="s">
        <v>151</v>
      </c>
      <c r="D4" t="s">
        <v>240</v>
      </c>
    </row>
    <row r="5" spans="1:4" x14ac:dyDescent="0.3">
      <c r="A5" t="s">
        <v>241</v>
      </c>
      <c r="B5" t="s">
        <v>48</v>
      </c>
      <c r="C5" t="s">
        <v>151</v>
      </c>
      <c r="D5" t="s">
        <v>242</v>
      </c>
    </row>
  </sheetData>
  <dataValidations count="1">
    <dataValidation type="list" allowBlank="1" showInputMessage="1" showErrorMessage="1" sqref="B2 C2 B3 C3 B4 C4 B5 C5" xr:uid="{00000000-0002-0000-12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243</v>
      </c>
      <c r="B2" t="s">
        <v>48</v>
      </c>
      <c r="C2" t="s">
        <v>11</v>
      </c>
      <c r="D2" t="s">
        <v>244</v>
      </c>
    </row>
    <row r="3" spans="1:4" x14ac:dyDescent="0.3">
      <c r="A3" t="s">
        <v>245</v>
      </c>
      <c r="B3" t="s">
        <v>48</v>
      </c>
      <c r="C3" t="s">
        <v>11</v>
      </c>
      <c r="D3" t="s">
        <v>246</v>
      </c>
    </row>
    <row r="4" spans="1:4" x14ac:dyDescent="0.3">
      <c r="A4" t="s">
        <v>247</v>
      </c>
      <c r="B4" t="s">
        <v>48</v>
      </c>
      <c r="C4" t="s">
        <v>11</v>
      </c>
      <c r="D4" t="s">
        <v>248</v>
      </c>
    </row>
    <row r="5" spans="1:4" x14ac:dyDescent="0.3">
      <c r="A5" t="s">
        <v>249</v>
      </c>
      <c r="B5" t="s">
        <v>48</v>
      </c>
      <c r="C5" t="s">
        <v>11</v>
      </c>
      <c r="D5" t="s">
        <v>250</v>
      </c>
    </row>
  </sheetData>
  <dataValidations count="1">
    <dataValidation type="list" allowBlank="1" showInputMessage="1" showErrorMessage="1" sqref="B2 C2 B3 C3 B4 C4 B5 C5" xr:uid="{00000000-0002-0000-13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251</v>
      </c>
      <c r="B2" t="s">
        <v>161</v>
      </c>
      <c r="C2" t="s">
        <v>151</v>
      </c>
      <c r="D2" t="s">
        <v>252</v>
      </c>
    </row>
    <row r="3" spans="1:4" x14ac:dyDescent="0.3">
      <c r="A3" t="s">
        <v>253</v>
      </c>
      <c r="B3" t="s">
        <v>161</v>
      </c>
      <c r="C3" t="s">
        <v>151</v>
      </c>
      <c r="D3" t="s">
        <v>254</v>
      </c>
    </row>
    <row r="4" spans="1:4" x14ac:dyDescent="0.3">
      <c r="A4" t="s">
        <v>255</v>
      </c>
      <c r="B4" t="s">
        <v>161</v>
      </c>
      <c r="C4" t="s">
        <v>151</v>
      </c>
      <c r="D4" t="s">
        <v>256</v>
      </c>
    </row>
    <row r="5" spans="1:4" x14ac:dyDescent="0.3">
      <c r="A5" t="s">
        <v>257</v>
      </c>
      <c r="B5" t="s">
        <v>161</v>
      </c>
      <c r="C5" t="s">
        <v>151</v>
      </c>
      <c r="D5" t="s">
        <v>258</v>
      </c>
    </row>
  </sheetData>
  <dataValidations count="1">
    <dataValidation type="list" allowBlank="1" showInputMessage="1" showErrorMessage="1" sqref="B2 C2 B3 C3 B4 C4 B5 C5" xr:uid="{00000000-0002-0000-14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227</v>
      </c>
      <c r="B2" t="s">
        <v>161</v>
      </c>
      <c r="C2" t="s">
        <v>11</v>
      </c>
      <c r="D2" t="s">
        <v>259</v>
      </c>
    </row>
    <row r="3" spans="1:4" x14ac:dyDescent="0.3">
      <c r="A3" t="s">
        <v>260</v>
      </c>
      <c r="B3" t="s">
        <v>161</v>
      </c>
      <c r="C3" t="s">
        <v>11</v>
      </c>
      <c r="D3" t="s">
        <v>261</v>
      </c>
    </row>
    <row r="4" spans="1:4" x14ac:dyDescent="0.3">
      <c r="A4" t="s">
        <v>262</v>
      </c>
      <c r="B4" t="s">
        <v>161</v>
      </c>
      <c r="C4" t="s">
        <v>11</v>
      </c>
      <c r="D4" t="s">
        <v>263</v>
      </c>
    </row>
    <row r="5" spans="1:4" x14ac:dyDescent="0.3">
      <c r="A5" t="s">
        <v>264</v>
      </c>
      <c r="B5" t="s">
        <v>161</v>
      </c>
      <c r="C5" t="s">
        <v>11</v>
      </c>
      <c r="D5" t="s">
        <v>265</v>
      </c>
    </row>
  </sheetData>
  <dataValidations count="1">
    <dataValidation type="list" allowBlank="1" showInputMessage="1" showErrorMessage="1" sqref="B2 C2 B3 C3 B4 C4 B5 C5" xr:uid="{00000000-0002-0000-15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266</v>
      </c>
      <c r="B2" t="s">
        <v>33</v>
      </c>
      <c r="C2" t="s">
        <v>11</v>
      </c>
      <c r="D2" t="s">
        <v>267</v>
      </c>
    </row>
    <row r="3" spans="1:4" x14ac:dyDescent="0.3">
      <c r="A3" t="s">
        <v>268</v>
      </c>
      <c r="B3" t="s">
        <v>33</v>
      </c>
      <c r="C3" t="s">
        <v>11</v>
      </c>
      <c r="D3" t="s">
        <v>269</v>
      </c>
    </row>
    <row r="4" spans="1:4" x14ac:dyDescent="0.3">
      <c r="A4" t="s">
        <v>270</v>
      </c>
      <c r="B4" t="s">
        <v>33</v>
      </c>
      <c r="C4" t="s">
        <v>11</v>
      </c>
      <c r="D4" t="s">
        <v>271</v>
      </c>
    </row>
    <row r="5" spans="1:4" x14ac:dyDescent="0.3">
      <c r="A5" t="s">
        <v>272</v>
      </c>
      <c r="B5" t="s">
        <v>33</v>
      </c>
      <c r="C5" t="s">
        <v>11</v>
      </c>
      <c r="D5" t="s">
        <v>273</v>
      </c>
    </row>
  </sheetData>
  <dataValidations count="1">
    <dataValidation type="list" allowBlank="1" showInputMessage="1" showErrorMessage="1" sqref="B2 C2 B3 C3 B4 C4 B5 C5" xr:uid="{00000000-0002-0000-16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274</v>
      </c>
      <c r="B2" t="s">
        <v>161</v>
      </c>
      <c r="C2" t="s">
        <v>34</v>
      </c>
      <c r="D2" t="s">
        <v>275</v>
      </c>
    </row>
    <row r="3" spans="1:4" x14ac:dyDescent="0.3">
      <c r="A3" t="s">
        <v>276</v>
      </c>
      <c r="B3" t="s">
        <v>161</v>
      </c>
      <c r="C3" t="s">
        <v>34</v>
      </c>
      <c r="D3" t="s">
        <v>277</v>
      </c>
    </row>
    <row r="4" spans="1:4" x14ac:dyDescent="0.3">
      <c r="A4" t="s">
        <v>278</v>
      </c>
      <c r="B4" t="s">
        <v>161</v>
      </c>
      <c r="C4" t="s">
        <v>34</v>
      </c>
      <c r="D4" t="s">
        <v>279</v>
      </c>
    </row>
    <row r="5" spans="1:4" x14ac:dyDescent="0.3">
      <c r="A5" t="s">
        <v>280</v>
      </c>
      <c r="B5" t="s">
        <v>161</v>
      </c>
      <c r="C5" t="s">
        <v>34</v>
      </c>
      <c r="D5" t="s">
        <v>281</v>
      </c>
    </row>
  </sheetData>
  <dataValidations count="1">
    <dataValidation type="list" allowBlank="1" showInputMessage="1" showErrorMessage="1" sqref="B2 C2 B3 C3 B4 C4 B5 C5" xr:uid="{00000000-0002-0000-17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282</v>
      </c>
      <c r="B2" t="s">
        <v>10</v>
      </c>
      <c r="C2" t="s">
        <v>21</v>
      </c>
      <c r="D2" t="s">
        <v>283</v>
      </c>
    </row>
    <row r="3" spans="1:4" x14ac:dyDescent="0.3">
      <c r="A3" t="s">
        <v>284</v>
      </c>
      <c r="B3" t="s">
        <v>10</v>
      </c>
      <c r="C3" t="s">
        <v>21</v>
      </c>
      <c r="D3" t="s">
        <v>285</v>
      </c>
    </row>
    <row r="4" spans="1:4" x14ac:dyDescent="0.3">
      <c r="A4" t="s">
        <v>286</v>
      </c>
      <c r="B4" t="s">
        <v>10</v>
      </c>
      <c r="C4" t="s">
        <v>21</v>
      </c>
      <c r="D4" t="s">
        <v>287</v>
      </c>
    </row>
    <row r="5" spans="1:4" x14ac:dyDescent="0.3">
      <c r="A5" t="s">
        <v>288</v>
      </c>
      <c r="B5" t="s">
        <v>10</v>
      </c>
      <c r="C5" t="s">
        <v>21</v>
      </c>
      <c r="D5" t="s">
        <v>289</v>
      </c>
    </row>
  </sheetData>
  <dataValidations count="1">
    <dataValidation type="list" allowBlank="1" showInputMessage="1" showErrorMessage="1" sqref="B2 C2 B3 C3 B4 C4 B5 C5" xr:uid="{00000000-0002-0000-18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290</v>
      </c>
      <c r="B2" t="s">
        <v>11</v>
      </c>
      <c r="C2" t="s">
        <v>21</v>
      </c>
      <c r="D2" t="s">
        <v>291</v>
      </c>
    </row>
    <row r="3" spans="1:4" x14ac:dyDescent="0.3">
      <c r="A3" t="s">
        <v>292</v>
      </c>
      <c r="B3" t="s">
        <v>11</v>
      </c>
      <c r="C3" t="s">
        <v>21</v>
      </c>
      <c r="D3" t="s">
        <v>293</v>
      </c>
    </row>
    <row r="4" spans="1:4" x14ac:dyDescent="0.3">
      <c r="A4" t="s">
        <v>294</v>
      </c>
      <c r="B4" t="s">
        <v>11</v>
      </c>
      <c r="C4" t="s">
        <v>21</v>
      </c>
      <c r="D4" t="s">
        <v>295</v>
      </c>
    </row>
    <row r="5" spans="1:4" x14ac:dyDescent="0.3">
      <c r="A5" t="s">
        <v>296</v>
      </c>
      <c r="B5" t="s">
        <v>11</v>
      </c>
      <c r="C5" t="s">
        <v>21</v>
      </c>
      <c r="D5" t="s">
        <v>297</v>
      </c>
    </row>
  </sheetData>
  <dataValidations count="1">
    <dataValidation type="list" allowBlank="1" showInputMessage="1" showErrorMessage="1" sqref="B2 C2 B3 C3 B4 C4 B5 C5" xr:uid="{00000000-0002-0000-19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1727-B496-4643-BE30-FDA1DEDF736C}">
  <sheetPr>
    <tabColor rgb="FF00B050"/>
  </sheetPr>
  <dimension ref="A1:E13"/>
  <sheetViews>
    <sheetView zoomScale="145" zoomScaleNormal="145" workbookViewId="0">
      <selection activeCell="C22" sqref="C22"/>
    </sheetView>
  </sheetViews>
  <sheetFormatPr defaultRowHeight="14.4" x14ac:dyDescent="0.3"/>
  <cols>
    <col min="1" max="1" width="21.5546875" bestFit="1" customWidth="1"/>
    <col min="2" max="2" width="39.88671875" bestFit="1" customWidth="1"/>
    <col min="3" max="3" width="67.109375" bestFit="1" customWidth="1"/>
    <col min="4" max="4" width="20.21875" bestFit="1" customWidth="1"/>
    <col min="5" max="5" width="15.5546875" bestFit="1" customWidth="1"/>
  </cols>
  <sheetData>
    <row r="1" spans="1:5" x14ac:dyDescent="0.3">
      <c r="A1" s="1" t="s">
        <v>477</v>
      </c>
      <c r="B1" s="1" t="s">
        <v>85</v>
      </c>
      <c r="C1" s="1" t="s">
        <v>127</v>
      </c>
      <c r="D1" s="1" t="s">
        <v>476</v>
      </c>
      <c r="E1" s="1" t="s">
        <v>475</v>
      </c>
    </row>
    <row r="2" spans="1:5" x14ac:dyDescent="0.3">
      <c r="A2" t="s">
        <v>471</v>
      </c>
      <c r="B2" t="s">
        <v>474</v>
      </c>
      <c r="C2" t="s">
        <v>473</v>
      </c>
      <c r="D2" t="s">
        <v>469</v>
      </c>
      <c r="E2" t="s">
        <v>472</v>
      </c>
    </row>
    <row r="3" spans="1:5" x14ac:dyDescent="0.3">
      <c r="A3" t="s">
        <v>471</v>
      </c>
      <c r="B3" t="s">
        <v>16</v>
      </c>
      <c r="C3" t="s">
        <v>470</v>
      </c>
      <c r="D3" t="s">
        <v>469</v>
      </c>
      <c r="E3" t="s">
        <v>468</v>
      </c>
    </row>
    <row r="4" spans="1:5" x14ac:dyDescent="0.3">
      <c r="A4" t="s">
        <v>464</v>
      </c>
      <c r="B4" t="s">
        <v>467</v>
      </c>
      <c r="C4" t="s">
        <v>466</v>
      </c>
      <c r="D4" t="s">
        <v>465</v>
      </c>
      <c r="E4" t="s">
        <v>130</v>
      </c>
    </row>
    <row r="5" spans="1:5" x14ac:dyDescent="0.3">
      <c r="A5" t="s">
        <v>464</v>
      </c>
      <c r="B5" t="s">
        <v>463</v>
      </c>
      <c r="C5" t="s">
        <v>462</v>
      </c>
      <c r="D5" t="s">
        <v>461</v>
      </c>
      <c r="E5" t="s">
        <v>132</v>
      </c>
    </row>
    <row r="6" spans="1:5" x14ac:dyDescent="0.3">
      <c r="A6" t="s">
        <v>449</v>
      </c>
      <c r="B6" t="s">
        <v>460</v>
      </c>
      <c r="C6" t="s">
        <v>459</v>
      </c>
      <c r="D6" t="s">
        <v>458</v>
      </c>
      <c r="E6" t="s">
        <v>457</v>
      </c>
    </row>
    <row r="7" spans="1:5" x14ac:dyDescent="0.3">
      <c r="A7" t="s">
        <v>449</v>
      </c>
      <c r="B7" t="s">
        <v>456</v>
      </c>
      <c r="C7" t="s">
        <v>455</v>
      </c>
      <c r="D7" t="s">
        <v>454</v>
      </c>
      <c r="E7" t="s">
        <v>453</v>
      </c>
    </row>
    <row r="8" spans="1:5" x14ac:dyDescent="0.3">
      <c r="A8" t="s">
        <v>449</v>
      </c>
      <c r="B8" t="s">
        <v>452</v>
      </c>
      <c r="C8" t="s">
        <v>451</v>
      </c>
      <c r="D8" t="s">
        <v>439</v>
      </c>
      <c r="E8" t="s">
        <v>450</v>
      </c>
    </row>
    <row r="9" spans="1:5" x14ac:dyDescent="0.3">
      <c r="A9" t="s">
        <v>449</v>
      </c>
      <c r="B9" t="s">
        <v>448</v>
      </c>
      <c r="C9" t="s">
        <v>447</v>
      </c>
      <c r="D9" t="s">
        <v>436</v>
      </c>
      <c r="E9" t="s">
        <v>446</v>
      </c>
    </row>
    <row r="10" spans="1:5" x14ac:dyDescent="0.3">
      <c r="A10" t="s">
        <v>434</v>
      </c>
      <c r="B10" t="s">
        <v>445</v>
      </c>
      <c r="C10" t="s">
        <v>444</v>
      </c>
      <c r="D10" t="s">
        <v>443</v>
      </c>
      <c r="E10" t="s">
        <v>442</v>
      </c>
    </row>
    <row r="11" spans="1:5" x14ac:dyDescent="0.3">
      <c r="A11" t="s">
        <v>434</v>
      </c>
      <c r="B11" t="s">
        <v>441</v>
      </c>
      <c r="C11" t="s">
        <v>440</v>
      </c>
      <c r="D11" t="s">
        <v>439</v>
      </c>
      <c r="E11" t="s">
        <v>424</v>
      </c>
    </row>
    <row r="12" spans="1:5" x14ac:dyDescent="0.3">
      <c r="A12" t="s">
        <v>434</v>
      </c>
      <c r="B12" t="s">
        <v>438</v>
      </c>
      <c r="C12" t="s">
        <v>437</v>
      </c>
      <c r="D12" t="s">
        <v>436</v>
      </c>
      <c r="E12" t="s">
        <v>435</v>
      </c>
    </row>
    <row r="13" spans="1:5" x14ac:dyDescent="0.3">
      <c r="A13" t="s">
        <v>434</v>
      </c>
      <c r="B13" t="s">
        <v>433</v>
      </c>
      <c r="C13" t="s">
        <v>432</v>
      </c>
      <c r="D13" t="s">
        <v>431</v>
      </c>
      <c r="E13" t="s">
        <v>141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298</v>
      </c>
      <c r="B2" t="s">
        <v>33</v>
      </c>
      <c r="C2" t="s">
        <v>11</v>
      </c>
      <c r="D2" t="s">
        <v>299</v>
      </c>
    </row>
    <row r="3" spans="1:4" x14ac:dyDescent="0.3">
      <c r="A3" t="s">
        <v>124</v>
      </c>
      <c r="B3" t="s">
        <v>33</v>
      </c>
      <c r="C3" t="s">
        <v>11</v>
      </c>
      <c r="D3" t="s">
        <v>125</v>
      </c>
    </row>
    <row r="4" spans="1:4" x14ac:dyDescent="0.3">
      <c r="A4" t="s">
        <v>300</v>
      </c>
      <c r="B4" t="s">
        <v>33</v>
      </c>
      <c r="C4" t="s">
        <v>11</v>
      </c>
      <c r="D4" t="s">
        <v>301</v>
      </c>
    </row>
    <row r="5" spans="1:4" x14ac:dyDescent="0.3">
      <c r="A5" t="s">
        <v>302</v>
      </c>
      <c r="B5" t="s">
        <v>33</v>
      </c>
      <c r="C5" t="s">
        <v>11</v>
      </c>
      <c r="D5" t="s">
        <v>303</v>
      </c>
    </row>
  </sheetData>
  <dataValidations count="1">
    <dataValidation type="list" allowBlank="1" showInputMessage="1" showErrorMessage="1" sqref="B2 C2 B3 C3 B4 C4 B5 C5" xr:uid="{00000000-0002-0000-1A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304</v>
      </c>
      <c r="B2" t="s">
        <v>183</v>
      </c>
      <c r="C2" t="s">
        <v>11</v>
      </c>
      <c r="D2" t="s">
        <v>305</v>
      </c>
    </row>
    <row r="3" spans="1:4" x14ac:dyDescent="0.3">
      <c r="A3" t="s">
        <v>306</v>
      </c>
      <c r="B3" t="s">
        <v>183</v>
      </c>
      <c r="C3" t="s">
        <v>11</v>
      </c>
      <c r="D3" t="s">
        <v>307</v>
      </c>
    </row>
    <row r="4" spans="1:4" x14ac:dyDescent="0.3">
      <c r="A4" t="s">
        <v>308</v>
      </c>
      <c r="B4" t="s">
        <v>183</v>
      </c>
      <c r="C4" t="s">
        <v>11</v>
      </c>
      <c r="D4" t="s">
        <v>309</v>
      </c>
    </row>
    <row r="5" spans="1:4" x14ac:dyDescent="0.3">
      <c r="A5" t="s">
        <v>310</v>
      </c>
      <c r="B5" t="s">
        <v>183</v>
      </c>
      <c r="C5" t="s">
        <v>11</v>
      </c>
      <c r="D5" t="s">
        <v>311</v>
      </c>
    </row>
  </sheetData>
  <dataValidations count="1">
    <dataValidation type="list" allowBlank="1" showInputMessage="1" showErrorMessage="1" sqref="B2 C2 B3 C3 B4 C4 B5 C5" xr:uid="{00000000-0002-0000-1B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5"/>
  <sheetViews>
    <sheetView workbookViewId="0">
      <selection activeCell="C24" sqref="C24"/>
    </sheetView>
  </sheetViews>
  <sheetFormatPr defaultRowHeight="14.4" x14ac:dyDescent="0.3"/>
  <cols>
    <col min="1" max="1" width="11" bestFit="1" customWidth="1"/>
    <col min="2" max="2" width="15" bestFit="1" customWidth="1"/>
    <col min="3" max="3" width="14" bestFit="1" customWidth="1"/>
    <col min="4" max="4" width="23.88671875" bestFit="1" customWidth="1"/>
  </cols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312</v>
      </c>
      <c r="B2" t="s">
        <v>183</v>
      </c>
      <c r="C2" t="s">
        <v>10</v>
      </c>
      <c r="D2" t="s">
        <v>313</v>
      </c>
    </row>
    <row r="3" spans="1:4" x14ac:dyDescent="0.3">
      <c r="A3" t="s">
        <v>314</v>
      </c>
      <c r="B3" t="s">
        <v>183</v>
      </c>
      <c r="C3" t="s">
        <v>10</v>
      </c>
      <c r="D3" t="s">
        <v>315</v>
      </c>
    </row>
    <row r="4" spans="1:4" x14ac:dyDescent="0.3">
      <c r="A4" t="s">
        <v>316</v>
      </c>
      <c r="B4" t="s">
        <v>183</v>
      </c>
      <c r="C4" t="s">
        <v>10</v>
      </c>
      <c r="D4" t="s">
        <v>317</v>
      </c>
    </row>
    <row r="5" spans="1:4" x14ac:dyDescent="0.3">
      <c r="A5" t="s">
        <v>318</v>
      </c>
      <c r="B5" t="s">
        <v>183</v>
      </c>
      <c r="C5" t="s">
        <v>10</v>
      </c>
      <c r="D5" t="s">
        <v>319</v>
      </c>
    </row>
  </sheetData>
  <dataValidations count="1">
    <dataValidation type="list" allowBlank="1" showInputMessage="1" showErrorMessage="1" sqref="B2 C2 B3 C3 B4 C4 B5 C5" xr:uid="{00000000-0002-0000-1C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"/>
  <sheetViews>
    <sheetView tabSelected="1"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320</v>
      </c>
      <c r="B2" t="s">
        <v>183</v>
      </c>
      <c r="C2" t="s">
        <v>11</v>
      </c>
      <c r="D2" t="s">
        <v>321</v>
      </c>
    </row>
    <row r="3" spans="1:4" x14ac:dyDescent="0.3">
      <c r="A3" t="s">
        <v>322</v>
      </c>
      <c r="B3" t="s">
        <v>183</v>
      </c>
      <c r="C3" t="s">
        <v>11</v>
      </c>
      <c r="D3" t="s">
        <v>323</v>
      </c>
    </row>
    <row r="4" spans="1:4" x14ac:dyDescent="0.3">
      <c r="A4" t="s">
        <v>324</v>
      </c>
      <c r="B4" t="s">
        <v>183</v>
      </c>
      <c r="C4" t="s">
        <v>11</v>
      </c>
      <c r="D4" t="s">
        <v>325</v>
      </c>
    </row>
    <row r="5" spans="1:4" x14ac:dyDescent="0.3">
      <c r="A5" t="s">
        <v>99</v>
      </c>
      <c r="B5" t="s">
        <v>183</v>
      </c>
      <c r="C5" t="s">
        <v>11</v>
      </c>
      <c r="D5" t="s">
        <v>326</v>
      </c>
    </row>
  </sheetData>
  <dataValidations count="1">
    <dataValidation type="list" allowBlank="1" showInputMessage="1" showErrorMessage="1" sqref="B2 C2 B3 C3 B4 C4 B5 C5" xr:uid="{00000000-0002-0000-1D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327</v>
      </c>
      <c r="B2" t="s">
        <v>151</v>
      </c>
      <c r="C2" t="s">
        <v>10</v>
      </c>
      <c r="D2" t="s">
        <v>328</v>
      </c>
    </row>
    <row r="3" spans="1:4" x14ac:dyDescent="0.3">
      <c r="A3" t="s">
        <v>329</v>
      </c>
      <c r="B3" t="s">
        <v>151</v>
      </c>
      <c r="C3" t="s">
        <v>10</v>
      </c>
      <c r="D3" t="s">
        <v>330</v>
      </c>
    </row>
    <row r="4" spans="1:4" x14ac:dyDescent="0.3">
      <c r="A4" t="s">
        <v>331</v>
      </c>
      <c r="B4" t="s">
        <v>151</v>
      </c>
      <c r="C4" t="s">
        <v>10</v>
      </c>
      <c r="D4" t="s">
        <v>332</v>
      </c>
    </row>
    <row r="5" spans="1:4" x14ac:dyDescent="0.3">
      <c r="A5" t="s">
        <v>333</v>
      </c>
      <c r="B5" t="s">
        <v>151</v>
      </c>
      <c r="C5" t="s">
        <v>10</v>
      </c>
      <c r="D5" t="s">
        <v>334</v>
      </c>
    </row>
  </sheetData>
  <dataValidations count="1">
    <dataValidation type="list" allowBlank="1" showInputMessage="1" showErrorMessage="1" sqref="B2 C2 B3 C3 B4 C4 B5 C5" xr:uid="{00000000-0002-0000-1E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335</v>
      </c>
      <c r="B2" t="s">
        <v>183</v>
      </c>
      <c r="C2" t="s">
        <v>11</v>
      </c>
      <c r="D2" t="s">
        <v>336</v>
      </c>
    </row>
    <row r="3" spans="1:4" x14ac:dyDescent="0.3">
      <c r="A3" t="s">
        <v>337</v>
      </c>
      <c r="B3" t="s">
        <v>183</v>
      </c>
      <c r="C3" t="s">
        <v>11</v>
      </c>
      <c r="D3" t="s">
        <v>338</v>
      </c>
    </row>
    <row r="4" spans="1:4" x14ac:dyDescent="0.3">
      <c r="A4" t="s">
        <v>339</v>
      </c>
      <c r="B4" t="s">
        <v>183</v>
      </c>
      <c r="C4" t="s">
        <v>11</v>
      </c>
      <c r="D4" t="s">
        <v>340</v>
      </c>
    </row>
    <row r="5" spans="1:4" x14ac:dyDescent="0.3">
      <c r="A5" t="s">
        <v>341</v>
      </c>
      <c r="B5" t="s">
        <v>183</v>
      </c>
      <c r="C5" t="s">
        <v>11</v>
      </c>
      <c r="D5" t="s">
        <v>342</v>
      </c>
    </row>
  </sheetData>
  <dataValidations count="1">
    <dataValidation type="list" allowBlank="1" showInputMessage="1" showErrorMessage="1" sqref="B2 C2 B3 C3 B4 C4 B5 C5" xr:uid="{00000000-0002-0000-1F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343</v>
      </c>
      <c r="B2" t="s">
        <v>10</v>
      </c>
      <c r="C2" t="s">
        <v>11</v>
      </c>
      <c r="D2" t="s">
        <v>344</v>
      </c>
    </row>
    <row r="3" spans="1:4" x14ac:dyDescent="0.3">
      <c r="A3" t="s">
        <v>345</v>
      </c>
      <c r="B3" t="s">
        <v>10</v>
      </c>
      <c r="C3" t="s">
        <v>11</v>
      </c>
      <c r="D3" t="s">
        <v>346</v>
      </c>
    </row>
    <row r="4" spans="1:4" x14ac:dyDescent="0.3">
      <c r="A4" t="s">
        <v>347</v>
      </c>
      <c r="B4" t="s">
        <v>10</v>
      </c>
      <c r="C4" t="s">
        <v>11</v>
      </c>
      <c r="D4" t="s">
        <v>348</v>
      </c>
    </row>
    <row r="5" spans="1:4" x14ac:dyDescent="0.3">
      <c r="A5" t="s">
        <v>288</v>
      </c>
      <c r="B5" t="s">
        <v>10</v>
      </c>
      <c r="C5" t="s">
        <v>11</v>
      </c>
      <c r="D5" t="s">
        <v>349</v>
      </c>
    </row>
  </sheetData>
  <dataValidations count="1">
    <dataValidation type="list" allowBlank="1" showInputMessage="1" showErrorMessage="1" sqref="B2 C2 B3 C3 B4 C4 B5 C5" xr:uid="{00000000-0002-0000-20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350</v>
      </c>
      <c r="B2" t="s">
        <v>10</v>
      </c>
      <c r="C2" t="s">
        <v>21</v>
      </c>
      <c r="D2" t="s">
        <v>351</v>
      </c>
    </row>
    <row r="3" spans="1:4" x14ac:dyDescent="0.3">
      <c r="A3" t="s">
        <v>352</v>
      </c>
      <c r="B3" t="s">
        <v>10</v>
      </c>
      <c r="C3" t="s">
        <v>21</v>
      </c>
      <c r="D3" t="s">
        <v>353</v>
      </c>
    </row>
    <row r="4" spans="1:4" x14ac:dyDescent="0.3">
      <c r="A4" t="s">
        <v>354</v>
      </c>
      <c r="B4" t="s">
        <v>10</v>
      </c>
      <c r="C4" t="s">
        <v>21</v>
      </c>
      <c r="D4" t="s">
        <v>355</v>
      </c>
    </row>
    <row r="5" spans="1:4" x14ac:dyDescent="0.3">
      <c r="A5" t="s">
        <v>356</v>
      </c>
      <c r="B5" t="s">
        <v>10</v>
      </c>
      <c r="C5" t="s">
        <v>21</v>
      </c>
      <c r="D5" t="s">
        <v>357</v>
      </c>
    </row>
  </sheetData>
  <dataValidations count="1">
    <dataValidation type="list" allowBlank="1" showInputMessage="1" showErrorMessage="1" sqref="B2 C2 B3 C3 B4 C4 B5 C5" xr:uid="{00000000-0002-0000-21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358</v>
      </c>
      <c r="B2" t="s">
        <v>11</v>
      </c>
      <c r="C2" t="s">
        <v>21</v>
      </c>
      <c r="D2" t="s">
        <v>359</v>
      </c>
    </row>
    <row r="3" spans="1:4" x14ac:dyDescent="0.3">
      <c r="A3" t="s">
        <v>360</v>
      </c>
      <c r="B3" t="s">
        <v>11</v>
      </c>
      <c r="C3" t="s">
        <v>21</v>
      </c>
      <c r="D3" t="s">
        <v>361</v>
      </c>
    </row>
    <row r="4" spans="1:4" x14ac:dyDescent="0.3">
      <c r="A4" t="s">
        <v>362</v>
      </c>
      <c r="B4" t="s">
        <v>11</v>
      </c>
      <c r="C4" t="s">
        <v>21</v>
      </c>
      <c r="D4" t="s">
        <v>363</v>
      </c>
    </row>
    <row r="5" spans="1:4" x14ac:dyDescent="0.3">
      <c r="A5" t="s">
        <v>364</v>
      </c>
      <c r="B5" t="s">
        <v>11</v>
      </c>
      <c r="C5" t="s">
        <v>21</v>
      </c>
      <c r="D5" t="s">
        <v>365</v>
      </c>
    </row>
  </sheetData>
  <dataValidations count="1">
    <dataValidation type="list" allowBlank="1" showInputMessage="1" showErrorMessage="1" sqref="B2 C2 B3 C3 B4 C4 B5 C5" xr:uid="{00000000-0002-0000-22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356</v>
      </c>
      <c r="B2" t="s">
        <v>183</v>
      </c>
      <c r="C2" t="s">
        <v>34</v>
      </c>
      <c r="D2" t="s">
        <v>366</v>
      </c>
    </row>
    <row r="3" spans="1:4" x14ac:dyDescent="0.3">
      <c r="A3" t="s">
        <v>282</v>
      </c>
      <c r="B3" t="s">
        <v>183</v>
      </c>
      <c r="C3" t="s">
        <v>34</v>
      </c>
      <c r="D3" t="s">
        <v>367</v>
      </c>
    </row>
    <row r="4" spans="1:4" x14ac:dyDescent="0.3">
      <c r="A4" t="s">
        <v>368</v>
      </c>
      <c r="B4" t="s">
        <v>183</v>
      </c>
      <c r="C4" t="s">
        <v>34</v>
      </c>
      <c r="D4" t="s">
        <v>369</v>
      </c>
    </row>
    <row r="5" spans="1:4" x14ac:dyDescent="0.3">
      <c r="A5" t="s">
        <v>370</v>
      </c>
      <c r="B5" t="s">
        <v>183</v>
      </c>
      <c r="C5" t="s">
        <v>34</v>
      </c>
      <c r="D5" t="s">
        <v>371</v>
      </c>
    </row>
  </sheetData>
  <dataValidations count="1">
    <dataValidation type="list" allowBlank="1" showInputMessage="1" showErrorMessage="1" sqref="B2 C2 B3 C3 B4 C4 B5 C5" xr:uid="{00000000-0002-0000-23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F3" sqref="F3"/>
    </sheetView>
  </sheetViews>
  <sheetFormatPr defaultRowHeight="14.4" x14ac:dyDescent="0.3"/>
  <cols>
    <col min="1" max="1" width="35.21875" bestFit="1" customWidth="1"/>
    <col min="2" max="2" width="58.21875" bestFit="1" customWidth="1"/>
    <col min="3" max="3" width="22.44140625" bestFit="1" customWidth="1"/>
    <col min="4" max="4" width="20.44140625" bestFit="1" customWidth="1"/>
    <col min="5" max="5" width="18" bestFit="1" customWidth="1"/>
    <col min="6" max="6" width="20.44140625" bestFit="1" customWidth="1"/>
    <col min="8" max="8" width="12.88671875" bestFit="1" customWidth="1"/>
    <col min="9" max="9" width="8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H2" t="s">
        <v>12</v>
      </c>
    </row>
    <row r="3" spans="1:9" x14ac:dyDescent="0.3">
      <c r="A3" t="s">
        <v>13</v>
      </c>
      <c r="B3" t="s">
        <v>14</v>
      </c>
      <c r="C3" t="s">
        <v>8</v>
      </c>
      <c r="D3" t="s">
        <v>15</v>
      </c>
      <c r="E3" t="s">
        <v>11</v>
      </c>
      <c r="F3" t="s">
        <v>16</v>
      </c>
      <c r="H3" t="s">
        <v>17</v>
      </c>
      <c r="I3">
        <f>COUNTA(C2:C9)</f>
        <v>8</v>
      </c>
    </row>
    <row r="4" spans="1:9" x14ac:dyDescent="0.3">
      <c r="A4" t="s">
        <v>18</v>
      </c>
      <c r="B4" t="s">
        <v>19</v>
      </c>
      <c r="C4" t="s">
        <v>8</v>
      </c>
      <c r="D4" t="s">
        <v>20</v>
      </c>
      <c r="E4" t="s">
        <v>11</v>
      </c>
      <c r="F4" t="s">
        <v>21</v>
      </c>
      <c r="H4" t="s">
        <v>22</v>
      </c>
      <c r="I4">
        <f>COUNTIF(C2:C9,"Approve")</f>
        <v>0</v>
      </c>
    </row>
    <row r="5" spans="1:9" x14ac:dyDescent="0.3">
      <c r="A5" t="s">
        <v>23</v>
      </c>
      <c r="B5" t="s">
        <v>24</v>
      </c>
      <c r="C5" t="s">
        <v>8</v>
      </c>
      <c r="D5" t="s">
        <v>20</v>
      </c>
      <c r="E5" t="s">
        <v>11</v>
      </c>
      <c r="F5" t="s">
        <v>21</v>
      </c>
      <c r="H5" t="s">
        <v>25</v>
      </c>
      <c r="I5">
        <f>COUNTIF(C2:C9,"Rescope")</f>
        <v>0</v>
      </c>
    </row>
    <row r="6" spans="1:9" x14ac:dyDescent="0.3">
      <c r="A6" t="s">
        <v>26</v>
      </c>
      <c r="B6" t="s">
        <v>27</v>
      </c>
      <c r="C6" t="s">
        <v>8</v>
      </c>
      <c r="D6" t="s">
        <v>9</v>
      </c>
      <c r="E6" t="s">
        <v>28</v>
      </c>
      <c r="F6" t="s">
        <v>11</v>
      </c>
      <c r="H6" t="s">
        <v>29</v>
      </c>
      <c r="I6">
        <f>COUNTIF(C2:C9,"Reject")</f>
        <v>0</v>
      </c>
    </row>
    <row r="7" spans="1:9" x14ac:dyDescent="0.3">
      <c r="A7" t="s">
        <v>30</v>
      </c>
      <c r="B7" t="s">
        <v>31</v>
      </c>
      <c r="C7" t="s">
        <v>8</v>
      </c>
      <c r="D7" t="s">
        <v>32</v>
      </c>
      <c r="E7" t="s">
        <v>33</v>
      </c>
      <c r="F7" t="s">
        <v>34</v>
      </c>
      <c r="H7" t="s">
        <v>35</v>
      </c>
      <c r="I7">
        <f>IF(I3=0,0,I4/I3)</f>
        <v>0</v>
      </c>
    </row>
    <row r="8" spans="1:9" x14ac:dyDescent="0.3">
      <c r="A8" t="s">
        <v>36</v>
      </c>
      <c r="B8" t="s">
        <v>37</v>
      </c>
      <c r="C8" t="s">
        <v>8</v>
      </c>
      <c r="D8" t="s">
        <v>38</v>
      </c>
      <c r="E8" t="s">
        <v>28</v>
      </c>
      <c r="F8" t="s">
        <v>11</v>
      </c>
      <c r="H8" t="s">
        <v>39</v>
      </c>
      <c r="I8" t="str">
        <f>IF(I6&gt;0,"Reject",IF(I7&gt;=0.8,"Approve","Rescope"))</f>
        <v>Rescope</v>
      </c>
    </row>
    <row r="9" spans="1:9" x14ac:dyDescent="0.3">
      <c r="A9" t="s">
        <v>40</v>
      </c>
      <c r="B9" t="s">
        <v>41</v>
      </c>
      <c r="C9" t="s">
        <v>8</v>
      </c>
      <c r="D9" t="s">
        <v>20</v>
      </c>
      <c r="E9" t="s">
        <v>33</v>
      </c>
      <c r="F9" t="s">
        <v>11</v>
      </c>
    </row>
  </sheetData>
  <conditionalFormatting sqref="I8">
    <cfRule type="cellIs" dxfId="5" priority="1" stopIfTrue="1" operator="equal">
      <formula>"Approve"</formula>
    </cfRule>
    <cfRule type="cellIs" dxfId="4" priority="2" stopIfTrue="1" operator="equal">
      <formula>"Rescope"</formula>
    </cfRule>
    <cfRule type="cellIs" dxfId="3" priority="3" stopIfTrue="1" operator="equal">
      <formula>"Reject"</formula>
    </cfRule>
  </conditionalFormatting>
  <dataValidations count="2">
    <dataValidation type="list" allowBlank="1" showInputMessage="1" showErrorMessage="1" sqref="E2 F2 E3 F3 E4 F4 E5 F5 E6 F6 E7 F7 E8 F8 E9 F9" xr:uid="{00000000-0002-0000-0000-000000000000}">
      <formula1>"Chief AI Officer,Governance Officer,Responsible AI Officer,Compliance Lead,Data Scientist,Data Engineer,AI Product Manager"</formula1>
    </dataValidation>
    <dataValidation type="list" allowBlank="1" showInputMessage="1" showErrorMessage="1" sqref="C2 C3 C4 C5 C6 C7 C8 C9" xr:uid="{00000000-0002-0000-0000-000001000000}">
      <formula1>"Approve,Rescope,Reject"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372</v>
      </c>
      <c r="B2" t="s">
        <v>183</v>
      </c>
      <c r="C2" t="s">
        <v>11</v>
      </c>
      <c r="D2" t="s">
        <v>373</v>
      </c>
    </row>
    <row r="3" spans="1:4" x14ac:dyDescent="0.3">
      <c r="A3" t="s">
        <v>374</v>
      </c>
      <c r="B3" t="s">
        <v>183</v>
      </c>
      <c r="C3" t="s">
        <v>11</v>
      </c>
      <c r="D3" t="s">
        <v>375</v>
      </c>
    </row>
    <row r="4" spans="1:4" x14ac:dyDescent="0.3">
      <c r="A4" t="s">
        <v>376</v>
      </c>
      <c r="B4" t="s">
        <v>183</v>
      </c>
      <c r="C4" t="s">
        <v>11</v>
      </c>
      <c r="D4" t="s">
        <v>377</v>
      </c>
    </row>
    <row r="5" spans="1:4" x14ac:dyDescent="0.3">
      <c r="A5" t="s">
        <v>272</v>
      </c>
      <c r="B5" t="s">
        <v>183</v>
      </c>
      <c r="C5" t="s">
        <v>11</v>
      </c>
      <c r="D5" t="s">
        <v>378</v>
      </c>
    </row>
  </sheetData>
  <dataValidations count="1">
    <dataValidation type="list" allowBlank="1" showInputMessage="1" showErrorMessage="1" sqref="B2 C2 B3 C3 B4 C4 B5 C5" xr:uid="{00000000-0002-0000-24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379</v>
      </c>
      <c r="B2" t="s">
        <v>48</v>
      </c>
      <c r="C2" t="s">
        <v>11</v>
      </c>
      <c r="D2" t="s">
        <v>380</v>
      </c>
    </row>
    <row r="3" spans="1:4" x14ac:dyDescent="0.3">
      <c r="A3" t="s">
        <v>381</v>
      </c>
      <c r="B3" t="s">
        <v>48</v>
      </c>
      <c r="C3" t="s">
        <v>11</v>
      </c>
      <c r="D3" t="s">
        <v>382</v>
      </c>
    </row>
    <row r="4" spans="1:4" x14ac:dyDescent="0.3">
      <c r="A4" t="s">
        <v>350</v>
      </c>
      <c r="B4" t="s">
        <v>48</v>
      </c>
      <c r="C4" t="s">
        <v>11</v>
      </c>
      <c r="D4" t="s">
        <v>383</v>
      </c>
    </row>
    <row r="5" spans="1:4" x14ac:dyDescent="0.3">
      <c r="A5" t="s">
        <v>384</v>
      </c>
      <c r="B5" t="s">
        <v>48</v>
      </c>
      <c r="C5" t="s">
        <v>11</v>
      </c>
      <c r="D5" t="s">
        <v>385</v>
      </c>
    </row>
  </sheetData>
  <dataValidations count="1">
    <dataValidation type="list" allowBlank="1" showInputMessage="1" showErrorMessage="1" sqref="B2 C2 B3 C3 B4 C4 B5 C5" xr:uid="{00000000-0002-0000-25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5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386</v>
      </c>
      <c r="B2" t="s">
        <v>48</v>
      </c>
      <c r="C2" t="s">
        <v>11</v>
      </c>
      <c r="D2" t="s">
        <v>387</v>
      </c>
    </row>
    <row r="3" spans="1:4" x14ac:dyDescent="0.3">
      <c r="A3" t="s">
        <v>388</v>
      </c>
      <c r="B3" t="s">
        <v>48</v>
      </c>
      <c r="C3" t="s">
        <v>11</v>
      </c>
      <c r="D3" t="s">
        <v>389</v>
      </c>
    </row>
    <row r="4" spans="1:4" x14ac:dyDescent="0.3">
      <c r="A4" t="s">
        <v>390</v>
      </c>
      <c r="B4" t="s">
        <v>48</v>
      </c>
      <c r="C4" t="s">
        <v>11</v>
      </c>
      <c r="D4" t="s">
        <v>391</v>
      </c>
    </row>
    <row r="5" spans="1:4" x14ac:dyDescent="0.3">
      <c r="A5" t="s">
        <v>392</v>
      </c>
      <c r="B5" t="s">
        <v>48</v>
      </c>
      <c r="C5" t="s">
        <v>11</v>
      </c>
      <c r="D5" t="s">
        <v>393</v>
      </c>
    </row>
  </sheetData>
  <dataValidations count="1">
    <dataValidation type="list" allowBlank="1" showInputMessage="1" showErrorMessage="1" sqref="B2 C2 B3 C3 B4 C4 B5 C5" xr:uid="{00000000-0002-0000-2600-000000000000}">
      <formula1>"Chief AI Officer,Governance Officer,Responsible AI Officer,Compliance Lead,Security Lead,Tech Lead,Data Scientist,Data Engineer,MLOps Engineer,AI Product Manager,Product Owner"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B21" sqref="B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42</v>
      </c>
      <c r="B2" t="s">
        <v>43</v>
      </c>
      <c r="C2" t="s">
        <v>8</v>
      </c>
      <c r="D2" t="s">
        <v>44</v>
      </c>
      <c r="E2" t="s">
        <v>33</v>
      </c>
      <c r="F2" t="s">
        <v>11</v>
      </c>
      <c r="H2" t="s">
        <v>12</v>
      </c>
    </row>
    <row r="3" spans="1:9" x14ac:dyDescent="0.3">
      <c r="A3" t="s">
        <v>45</v>
      </c>
      <c r="B3" t="s">
        <v>46</v>
      </c>
      <c r="C3" t="s">
        <v>8</v>
      </c>
      <c r="D3" t="s">
        <v>47</v>
      </c>
      <c r="E3" t="s">
        <v>48</v>
      </c>
      <c r="F3" t="s">
        <v>34</v>
      </c>
      <c r="H3" t="s">
        <v>17</v>
      </c>
      <c r="I3">
        <f>COUNTA(C2:C9)</f>
        <v>8</v>
      </c>
    </row>
    <row r="4" spans="1:9" x14ac:dyDescent="0.3">
      <c r="A4" t="s">
        <v>49</v>
      </c>
      <c r="B4" t="s">
        <v>50</v>
      </c>
      <c r="C4" t="s">
        <v>8</v>
      </c>
      <c r="D4" t="s">
        <v>47</v>
      </c>
      <c r="E4" t="s">
        <v>48</v>
      </c>
      <c r="F4" t="s">
        <v>34</v>
      </c>
      <c r="H4" t="s">
        <v>22</v>
      </c>
      <c r="I4">
        <f>COUNTIF(C2:C9,"Approve")</f>
        <v>0</v>
      </c>
    </row>
    <row r="5" spans="1:9" x14ac:dyDescent="0.3">
      <c r="A5" t="s">
        <v>51</v>
      </c>
      <c r="B5" t="s">
        <v>52</v>
      </c>
      <c r="C5" t="s">
        <v>8</v>
      </c>
      <c r="D5" t="s">
        <v>53</v>
      </c>
      <c r="E5" t="s">
        <v>34</v>
      </c>
      <c r="F5" t="s">
        <v>11</v>
      </c>
      <c r="H5" t="s">
        <v>25</v>
      </c>
      <c r="I5">
        <f>COUNTIF(C2:C9,"Rescope")</f>
        <v>0</v>
      </c>
    </row>
    <row r="6" spans="1:9" x14ac:dyDescent="0.3">
      <c r="A6" t="s">
        <v>54</v>
      </c>
      <c r="B6" t="s">
        <v>55</v>
      </c>
      <c r="C6" t="s">
        <v>8</v>
      </c>
      <c r="D6" t="s">
        <v>47</v>
      </c>
      <c r="E6" t="s">
        <v>48</v>
      </c>
      <c r="F6" t="s">
        <v>34</v>
      </c>
      <c r="H6" t="s">
        <v>29</v>
      </c>
      <c r="I6">
        <f>COUNTIF(C2:C9,"Reject")</f>
        <v>0</v>
      </c>
    </row>
    <row r="7" spans="1:9" x14ac:dyDescent="0.3">
      <c r="A7" t="s">
        <v>56</v>
      </c>
      <c r="B7" t="s">
        <v>57</v>
      </c>
      <c r="C7" t="s">
        <v>8</v>
      </c>
      <c r="D7" t="s">
        <v>58</v>
      </c>
      <c r="E7" t="s">
        <v>33</v>
      </c>
      <c r="F7" t="s">
        <v>21</v>
      </c>
      <c r="H7" t="s">
        <v>35</v>
      </c>
      <c r="I7">
        <f>IF(I3=0,0,I4/I3)</f>
        <v>0</v>
      </c>
    </row>
    <row r="8" spans="1:9" x14ac:dyDescent="0.3">
      <c r="A8" t="s">
        <v>59</v>
      </c>
      <c r="B8" t="s">
        <v>60</v>
      </c>
      <c r="C8" t="s">
        <v>8</v>
      </c>
      <c r="D8" t="s">
        <v>44</v>
      </c>
      <c r="E8" t="s">
        <v>33</v>
      </c>
      <c r="F8" t="s">
        <v>11</v>
      </c>
      <c r="H8" t="s">
        <v>39</v>
      </c>
      <c r="I8" t="str">
        <f>IF(I6&gt;0,"Reject",IF(I7&gt;=0.9,"Approve","Rescope"))</f>
        <v>Rescope</v>
      </c>
    </row>
    <row r="9" spans="1:9" x14ac:dyDescent="0.3">
      <c r="A9" t="s">
        <v>61</v>
      </c>
      <c r="B9" t="s">
        <v>62</v>
      </c>
      <c r="C9" t="s">
        <v>8</v>
      </c>
      <c r="D9" t="s">
        <v>44</v>
      </c>
      <c r="E9" t="s">
        <v>33</v>
      </c>
      <c r="F9" t="s">
        <v>11</v>
      </c>
    </row>
  </sheetData>
  <conditionalFormatting sqref="I8">
    <cfRule type="cellIs" dxfId="2" priority="1" stopIfTrue="1" operator="equal">
      <formula>"Approve"</formula>
    </cfRule>
    <cfRule type="cellIs" dxfId="1" priority="2" stopIfTrue="1" operator="equal">
      <formula>"Rescope"</formula>
    </cfRule>
    <cfRule type="cellIs" dxfId="0" priority="3" stopIfTrue="1" operator="equal">
      <formula>"Reject"</formula>
    </cfRule>
  </conditionalFormatting>
  <dataValidations count="2">
    <dataValidation type="list" allowBlank="1" showInputMessage="1" showErrorMessage="1" sqref="E2 F2 E3 F3 E4 F4 E5 F5 E6 F6 E7 F7 E8 F8 E9 F9" xr:uid="{00000000-0002-0000-0100-000000000000}">
      <formula1>"Chief AI Officer,Governance Officer,Responsible AI Officer,Compliance Lead,Data Scientist,Data Engineer,AI Product Manager"</formula1>
    </dataValidation>
    <dataValidation type="list" allowBlank="1" showInputMessage="1" showErrorMessage="1" sqref="C2 C3 C4 C5 C6 C7 C8 C9" xr:uid="{00000000-0002-0000-0100-000001000000}">
      <formula1>"Approve,Rescope,Reject"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65</v>
      </c>
      <c r="B2" t="s">
        <v>10</v>
      </c>
      <c r="C2" t="s">
        <v>11</v>
      </c>
      <c r="D2" t="s">
        <v>66</v>
      </c>
    </row>
    <row r="3" spans="1:4" x14ac:dyDescent="0.3">
      <c r="A3" t="s">
        <v>67</v>
      </c>
      <c r="B3" t="s">
        <v>10</v>
      </c>
      <c r="C3" t="s">
        <v>11</v>
      </c>
      <c r="D3" t="s">
        <v>68</v>
      </c>
    </row>
    <row r="4" spans="1:4" x14ac:dyDescent="0.3">
      <c r="A4" t="s">
        <v>69</v>
      </c>
      <c r="B4" t="s">
        <v>10</v>
      </c>
      <c r="C4" t="s">
        <v>11</v>
      </c>
      <c r="D4" t="s">
        <v>70</v>
      </c>
    </row>
    <row r="5" spans="1:4" x14ac:dyDescent="0.3">
      <c r="A5" t="s">
        <v>71</v>
      </c>
      <c r="B5" t="s">
        <v>10</v>
      </c>
      <c r="C5" t="s">
        <v>11</v>
      </c>
      <c r="D5" t="s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G12" sqref="G12"/>
    </sheetView>
  </sheetViews>
  <sheetFormatPr defaultRowHeight="14.4" x14ac:dyDescent="0.3"/>
  <cols>
    <col min="1" max="1" width="15.5546875" bestFit="1" customWidth="1"/>
    <col min="2" max="2" width="17.88671875" bestFit="1" customWidth="1"/>
    <col min="3" max="3" width="14.33203125" bestFit="1" customWidth="1"/>
    <col min="4" max="4" width="24.88671875" bestFit="1" customWidth="1"/>
  </cols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73</v>
      </c>
      <c r="B2" t="s">
        <v>11</v>
      </c>
      <c r="C2" t="s">
        <v>21</v>
      </c>
      <c r="D2" t="s">
        <v>74</v>
      </c>
    </row>
    <row r="3" spans="1:4" x14ac:dyDescent="0.3">
      <c r="A3" t="s">
        <v>75</v>
      </c>
      <c r="B3" t="s">
        <v>11</v>
      </c>
      <c r="C3" t="s">
        <v>21</v>
      </c>
      <c r="D3" t="s">
        <v>76</v>
      </c>
    </row>
    <row r="4" spans="1:4" x14ac:dyDescent="0.3">
      <c r="A4" t="s">
        <v>77</v>
      </c>
      <c r="B4" t="s">
        <v>11</v>
      </c>
      <c r="C4" t="s">
        <v>21</v>
      </c>
      <c r="D4" t="s">
        <v>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79</v>
      </c>
      <c r="B2" t="s">
        <v>11</v>
      </c>
      <c r="C2" t="s">
        <v>16</v>
      </c>
      <c r="D2" t="s">
        <v>80</v>
      </c>
    </row>
    <row r="3" spans="1:4" x14ac:dyDescent="0.3">
      <c r="A3" t="s">
        <v>81</v>
      </c>
      <c r="B3" t="s">
        <v>11</v>
      </c>
      <c r="C3" t="s">
        <v>16</v>
      </c>
      <c r="D3" t="s">
        <v>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t="s">
        <v>63</v>
      </c>
      <c r="B1" t="s">
        <v>4</v>
      </c>
      <c r="C1" t="s">
        <v>5</v>
      </c>
      <c r="D1" t="s">
        <v>64</v>
      </c>
    </row>
    <row r="2" spans="1:4" x14ac:dyDescent="0.3">
      <c r="A2" t="s">
        <v>83</v>
      </c>
      <c r="B2" t="s">
        <v>28</v>
      </c>
      <c r="C2" t="s">
        <v>11</v>
      </c>
      <c r="D2" t="s">
        <v>84</v>
      </c>
    </row>
    <row r="3" spans="1:4" x14ac:dyDescent="0.3">
      <c r="A3" t="s">
        <v>85</v>
      </c>
      <c r="B3" t="s">
        <v>28</v>
      </c>
      <c r="C3" t="s">
        <v>11</v>
      </c>
      <c r="D3" t="s">
        <v>86</v>
      </c>
    </row>
    <row r="4" spans="1:4" x14ac:dyDescent="0.3">
      <c r="A4" t="s">
        <v>87</v>
      </c>
      <c r="B4" t="s">
        <v>28</v>
      </c>
      <c r="C4" t="s">
        <v>11</v>
      </c>
      <c r="D4" t="s"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Decision Rules</vt:lpstr>
      <vt:lpstr>Evaluation Template</vt:lpstr>
      <vt:lpstr>Roles &amp; Responsibilities</vt:lpstr>
      <vt:lpstr>G0_Ethics_Fit_Checklist</vt:lpstr>
      <vt:lpstr>G1_Data_Policy_Checklist</vt:lpstr>
      <vt:lpstr>Use Case Brief</vt:lpstr>
      <vt:lpstr>Risk Profile Report</vt:lpstr>
      <vt:lpstr>Ethics Alignment Note</vt:lpstr>
      <vt:lpstr>Stakeholder Register</vt:lpstr>
      <vt:lpstr>Initial DPIA or PIA</vt:lpstr>
      <vt:lpstr>Data Card</vt:lpstr>
      <vt:lpstr>Data Sensitivity Checklist</vt:lpstr>
      <vt:lpstr>Jurisdiction Mapping Report</vt:lpstr>
      <vt:lpstr>Policy Compliance Report</vt:lpstr>
      <vt:lpstr>Roles_and_Gates</vt:lpstr>
      <vt:lpstr>G2_Model_Build_Checklist</vt:lpstr>
      <vt:lpstr>G3_Risk_Compliance_Checklist</vt:lpstr>
      <vt:lpstr>G4_Operational_Approval_Checkli</vt:lpstr>
      <vt:lpstr>G5_Continuous_Audit_Checklist</vt:lpstr>
      <vt:lpstr>Fairness &amp; Robustness Report</vt:lpstr>
      <vt:lpstr>Explainability Report</vt:lpstr>
      <vt:lpstr>Model Card v1</vt:lpstr>
      <vt:lpstr>Model Lineage Record</vt:lpstr>
      <vt:lpstr>Security Scan Summary</vt:lpstr>
      <vt:lpstr>Security Test Report</vt:lpstr>
      <vt:lpstr>Privacy Scan Report</vt:lpstr>
      <vt:lpstr>Guardrails Validation Report</vt:lpstr>
      <vt:lpstr>SLA_SLO Document</vt:lpstr>
      <vt:lpstr>Residual Risk Memo</vt:lpstr>
      <vt:lpstr>Compliance Checklist</vt:lpstr>
      <vt:lpstr>Audit Log Config</vt:lpstr>
      <vt:lpstr>Ops Playbook</vt:lpstr>
      <vt:lpstr>Alert Matrix</vt:lpstr>
      <vt:lpstr>Rollback Runbook</vt:lpstr>
      <vt:lpstr>Evidence Vault Test Log</vt:lpstr>
      <vt:lpstr>On-call Roster</vt:lpstr>
      <vt:lpstr>Release Approval Sign-off</vt:lpstr>
      <vt:lpstr>Quarterly Governance Scorecard</vt:lpstr>
      <vt:lpstr>Bias Monitoring Log</vt:lpstr>
      <vt:lpstr>Incident Log</vt:lpstr>
      <vt:lpstr>Retraining Record</vt:lpstr>
      <vt:lpstr>Updated Model_Data 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Arun Tukaram Gaikwad</cp:lastModifiedBy>
  <dcterms:created xsi:type="dcterms:W3CDTF">2025-09-04T23:18:45Z</dcterms:created>
  <dcterms:modified xsi:type="dcterms:W3CDTF">2025-09-14T14:27:30Z</dcterms:modified>
</cp:coreProperties>
</file>